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93BEF279-666D-4A74-894C-72E0A009D415}" xr6:coauthVersionLast="46" xr6:coauthVersionMax="46" xr10:uidLastSave="{00000000-0000-0000-0000-000000000000}"/>
  <bookViews>
    <workbookView xWindow="28680" yWindow="-120" windowWidth="29040" windowHeight="1584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F165" i="9" a="1"/>
  <c r="F104" i="9" a="1"/>
  <c r="F100" i="9" a="1"/>
  <c r="D74" i="9" a="1"/>
  <c r="E88" i="9" a="1"/>
  <c r="D87" i="9" a="1"/>
  <c r="F89" i="9" a="1"/>
  <c r="F293" i="9" a="1"/>
  <c r="F94" i="9" a="1"/>
  <c r="G89" i="9" a="1"/>
  <c r="E295" i="9" a="1"/>
  <c r="F276" i="9" a="1"/>
  <c r="I71" i="9" a="1"/>
  <c r="G266" i="9" a="1"/>
  <c r="F262" i="9" a="1"/>
  <c r="F83" i="9" a="1"/>
  <c r="F169" i="9" a="1"/>
  <c r="G182" i="9" a="1"/>
  <c r="E94" i="9" a="1"/>
  <c r="F284" i="9" a="1"/>
  <c r="F168" i="9" a="1"/>
  <c r="F250" i="9" a="1"/>
  <c r="D71" i="9" a="1"/>
  <c r="F141" i="9" a="1"/>
  <c r="F263" i="9" a="1"/>
  <c r="I275" i="9" a="1"/>
  <c r="F207" i="9" a="1"/>
  <c r="F84"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D75" i="9" a="1"/>
  <c r="E80" i="9" a="1"/>
  <c r="H182" i="9" a="1"/>
  <c r="F173" i="9" a="1"/>
  <c r="H275" i="9" a="1"/>
  <c r="F265" i="9" a="1"/>
  <c r="F130" i="9" a="1"/>
  <c r="F95" i="9" a="1"/>
  <c r="H87" i="9" a="1"/>
  <c r="G65" i="9" a="1"/>
  <c r="F157" i="9" a="1"/>
  <c r="F182" i="9" a="1"/>
  <c r="F277" i="9" a="1"/>
  <c r="E267" i="9" a="1"/>
  <c r="E79" i="9" a="1"/>
  <c r="F261" i="9" a="1"/>
  <c r="F134" i="9" a="1"/>
  <c r="D295" i="9" a="1"/>
  <c r="G75" i="9" a="1"/>
  <c r="F184" i="9" a="1"/>
  <c r="F109" i="9" a="1"/>
  <c r="F105" i="9" a="1"/>
  <c r="D80" i="9" a="1"/>
  <c r="F137" i="9" a="1"/>
  <c r="E93" i="9" a="1"/>
  <c r="E75" i="9" a="1"/>
  <c r="F101" i="9" a="1"/>
  <c r="F69" i="9" a="1"/>
  <c r="F219" i="9" a="1"/>
  <c r="H267" i="9" a="1"/>
  <c r="G66" i="9" a="1"/>
  <c r="H95" i="9" a="1"/>
  <c r="D294" i="9" a="1"/>
  <c r="D85" i="9" a="1"/>
  <c r="F115" i="9" a="1"/>
  <c r="F285" i="9" a="1"/>
  <c r="F200" i="9" a="1"/>
  <c r="D70" i="9" a="1"/>
  <c r="F85" i="9" a="1"/>
  <c r="F229" i="9" a="1"/>
  <c r="H79" i="9" a="1"/>
  <c r="G67" i="9" a="1"/>
  <c r="F129" i="9" a="1"/>
  <c r="F194" i="9" a="1"/>
  <c r="F235" i="9" a="1"/>
  <c r="D38" i="9" a="1"/>
  <c r="G69" i="9" a="1"/>
  <c r="H9" i="9" a="1"/>
  <c r="D68" i="9" a="1"/>
  <c r="F82" i="9" a="1"/>
  <c r="F216" i="9" a="1"/>
  <c r="G93" i="9" a="1"/>
  <c r="E266" i="9" a="1"/>
  <c r="F172" i="9" a="1"/>
  <c r="F156" i="9" a="1"/>
  <c r="F213" i="9" a="1"/>
  <c r="G94" i="9" a="1"/>
  <c r="H126" i="9" a="1"/>
  <c r="F149" i="9" a="1"/>
  <c r="D10" i="9" a="1"/>
  <c r="F264" i="9" a="1"/>
  <c r="F112" i="9" a="1"/>
  <c r="F209" i="9" a="1"/>
  <c r="G295" i="9" a="1"/>
  <c r="G88" i="9" a="1"/>
  <c r="F67" i="9" a="1"/>
  <c r="I84" i="9" a="1"/>
  <c r="F135" i="9" a="1"/>
  <c r="H98" i="9" a="1"/>
  <c r="E82" i="9" a="1"/>
  <c r="F181" i="9" a="1"/>
  <c r="D86" i="9" a="1"/>
  <c r="I295" i="9" a="1"/>
  <c r="I210" i="9" a="1"/>
  <c r="I74" i="9" a="1"/>
  <c r="D76" i="9" a="1"/>
  <c r="F242" i="9" a="1"/>
  <c r="F163" i="9" a="1"/>
  <c r="F208" i="9" a="1"/>
  <c r="D77" i="9" a="1"/>
  <c r="E69" i="9" a="1"/>
  <c r="F234" i="9" a="1"/>
  <c r="G85" i="9" a="1"/>
  <c r="E76" i="9" a="1"/>
  <c r="G86" i="9" a="1"/>
  <c r="F98" i="9" a="1"/>
  <c r="F225" i="9" a="1"/>
  <c r="F164" i="9" a="1"/>
  <c r="E74" i="9" a="1"/>
  <c r="F296" i="9" a="1"/>
  <c r="I73" i="9" a="1"/>
  <c r="I93" i="9" a="1"/>
  <c r="F195" i="9" a="1"/>
  <c r="F302" i="9" a="1"/>
  <c r="F289" i="9" a="1"/>
  <c r="I37" i="9" a="1"/>
  <c r="D303" i="9" a="1"/>
  <c r="I38" i="9" a="1"/>
  <c r="D89" i="9" a="1"/>
  <c r="H303" i="9" a="1"/>
  <c r="F188" i="9" a="1"/>
  <c r="F97" i="9" a="1"/>
  <c r="F239" i="9" a="1"/>
  <c r="I97" i="9" a="1"/>
  <c r="F136" i="9" a="1"/>
  <c r="F78" i="9" a="1"/>
  <c r="I69" i="9" a="1"/>
  <c r="H88" i="9" a="1"/>
  <c r="F221" i="9" a="1"/>
  <c r="F126" i="9" a="1"/>
  <c r="F71" i="9" a="1"/>
  <c r="G78" i="9" a="1"/>
  <c r="I95" i="9" a="1"/>
  <c r="G95" i="9" a="1"/>
  <c r="G68" i="9" a="1"/>
  <c r="F307" i="9" a="1"/>
  <c r="F255" i="9" a="1"/>
  <c r="E95" i="9" a="1"/>
  <c r="D67" i="9" a="1"/>
  <c r="F278" i="9" a="1"/>
  <c r="F145" i="9" a="1"/>
  <c r="F161" i="9" a="1"/>
  <c r="I82" i="9" a="1"/>
  <c r="E68" i="9" a="1"/>
  <c r="F113" i="9" a="1"/>
  <c r="E70" i="9" a="1"/>
  <c r="F214" i="9" a="1"/>
  <c r="F102" i="9" a="1"/>
  <c r="F127" i="9" a="1"/>
  <c r="D154" i="9" a="1"/>
  <c r="I85" i="9" a="1"/>
  <c r="H84" i="9" a="1"/>
  <c r="G294" i="9" a="1"/>
  <c r="D37" i="9" a="1"/>
  <c r="F197" i="9" a="1"/>
  <c r="G71" i="9" a="1"/>
  <c r="F96" i="9" a="1"/>
  <c r="F198" i="9" a="1"/>
  <c r="F282" i="9" a="1"/>
  <c r="H77" i="9" a="1"/>
  <c r="H75" i="9" a="1"/>
  <c r="H294" i="9" a="1"/>
  <c r="F304" i="9" a="1"/>
  <c r="F254" i="9" a="1"/>
  <c r="F252" i="9" a="1"/>
  <c r="D73" i="9" a="1"/>
  <c r="I83" i="9" a="1"/>
  <c r="F9" i="9" a="1"/>
  <c r="F38" i="9" a="1"/>
  <c r="H97" i="9" a="1"/>
  <c r="H238" i="9" a="1"/>
  <c r="F159" i="9" a="1"/>
  <c r="F73" i="9" a="1"/>
  <c r="F257" i="9" a="1"/>
  <c r="E303" i="9" a="1"/>
  <c r="F144" i="9" a="1"/>
  <c r="H266" i="9" a="1"/>
  <c r="G10" i="9" a="1"/>
  <c r="F236" i="9" a="1"/>
  <c r="F196" i="9" a="1"/>
  <c r="F72" i="9" a="1"/>
  <c r="D98" i="9" a="1"/>
  <c r="I79" i="9" a="1"/>
  <c r="D275" i="9" a="1"/>
  <c r="E66" i="9" a="1"/>
  <c r="F271" i="9" a="1"/>
  <c r="F273" i="9" a="1"/>
  <c r="F160" i="9" a="1"/>
  <c r="I78" i="9" a="1"/>
  <c r="I303" i="9" a="1"/>
  <c r="F222" i="9" a="1"/>
  <c r="F245" i="9" a="1"/>
  <c r="G80" i="9" a="1"/>
  <c r="G38" i="9" a="1"/>
  <c r="F275" i="9" a="1"/>
  <c r="F206" i="9" a="1"/>
  <c r="F123" i="9" a="1"/>
  <c r="E9" i="9" a="1"/>
  <c r="I86" i="9" a="1"/>
  <c r="G303" i="9" a="1"/>
  <c r="F75" i="9" a="1"/>
  <c r="H78" i="9" a="1"/>
  <c r="F240" i="9" a="1"/>
  <c r="H94" i="9" a="1"/>
  <c r="H10" i="9" a="1"/>
  <c r="F179" i="9" a="1"/>
  <c r="F306" i="9" a="1"/>
  <c r="F300" i="9" a="1"/>
  <c r="I70" i="9" a="1"/>
  <c r="E182" i="9" a="1"/>
  <c r="F267" i="9" a="1"/>
  <c r="H74" i="9" a="1"/>
  <c r="F128" i="9" a="1"/>
  <c r="F107" i="9" a="1"/>
  <c r="F86" i="9" a="1"/>
  <c r="H86" i="9" a="1"/>
  <c r="H72" i="9" a="1"/>
  <c r="F297" i="9" a="1"/>
  <c r="D97" i="9" a="1"/>
  <c r="F143" i="9" a="1"/>
  <c r="F116" i="9" a="1"/>
  <c r="I294" i="9" a="1"/>
  <c r="G70" i="9" a="1"/>
  <c r="E294" i="9" a="1"/>
  <c r="D94" i="9" a="1"/>
  <c r="H81" i="9" a="1"/>
  <c r="E81" i="9" a="1"/>
  <c r="F313" i="9" a="1"/>
  <c r="E87" i="9" a="1"/>
  <c r="D126" i="9" a="1"/>
  <c r="F138" i="9" a="1"/>
  <c r="F281" i="9" a="1"/>
  <c r="G96" i="9" a="1"/>
  <c r="H83" i="9" a="1"/>
  <c r="E65" i="9" a="1"/>
  <c r="F299" i="9" a="1"/>
  <c r="E126" i="9" a="1"/>
  <c r="D96" i="9" a="1"/>
  <c r="I89" i="9" a="1"/>
  <c r="D6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F310" i="9" a="1"/>
  <c r="G83" i="9" a="1"/>
  <c r="F170" i="9" a="1"/>
  <c r="I75" i="9" a="1"/>
  <c r="F253" i="9" a="1"/>
  <c r="F68" i="9" a="1"/>
  <c r="F292" i="9" a="1"/>
  <c r="I238" i="9" a="1"/>
  <c r="H82" i="9" a="1"/>
  <c r="F190" i="9" a="1"/>
  <c r="F238"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G239" i="9" a="1"/>
  <c r="E122" i="9" a="1"/>
  <c r="D12" i="8"/>
  <c r="H121" i="9" a="1"/>
  <c r="E11" i="9" a="1"/>
  <c r="H122" i="9" a="1"/>
  <c r="D10" i="8"/>
  <c r="H239" i="9" a="1"/>
  <c r="E127" i="9" a="1"/>
  <c r="D239" i="9" a="1"/>
  <c r="I125" i="9" a="1"/>
  <c r="H11" i="9" a="1"/>
  <c r="H99" i="9" a="1"/>
  <c r="D127" i="9" a="1"/>
  <c r="H124" i="9" a="1"/>
  <c r="D11" i="8"/>
  <c r="D36" i="8"/>
  <c r="G99" i="9" a="1"/>
  <c r="D32" i="8"/>
  <c r="E124" i="9" a="1"/>
  <c r="E239" i="9" a="1"/>
  <c r="D13" i="8"/>
  <c r="E155" i="9" a="1"/>
  <c r="H123" i="9" a="1"/>
  <c r="I211" i="9" a="1"/>
  <c r="D123" i="9" a="1"/>
  <c r="E123" i="9" a="1"/>
  <c r="H155" i="9" a="1"/>
  <c r="D33" i="8"/>
  <c r="H125" i="9" a="1"/>
  <c r="H39" i="9" a="1"/>
  <c r="I122" i="9" a="1"/>
  <c r="E99" i="9" a="1"/>
  <c r="H211" i="9" a="1"/>
  <c r="I183" i="9" a="1"/>
  <c r="G127" i="9" a="1"/>
  <c r="I123" i="9" a="1"/>
  <c r="G39" i="9" a="1"/>
  <c r="G211" i="9" a="1"/>
  <c r="D121" i="9" a="1"/>
  <c r="I155" i="9" a="1"/>
  <c r="D124" i="9" a="1"/>
  <c r="G123" i="9" a="1"/>
  <c r="D39" i="9" a="1"/>
  <c r="D99" i="9" a="1"/>
  <c r="D155" i="9" a="1"/>
  <c r="D35" i="8"/>
  <c r="I239" i="9" a="1"/>
  <c r="G125" i="9" a="1"/>
  <c r="E211" i="9" a="1"/>
  <c r="G155" i="9" a="1"/>
  <c r="D125" i="9" a="1"/>
  <c r="I39" i="9" a="1"/>
  <c r="G121" i="9" a="1"/>
  <c r="D11" i="9" a="1"/>
  <c r="E183" i="9" a="1"/>
  <c r="G124" i="9" a="1"/>
  <c r="G122" i="9" a="1"/>
  <c r="D183" i="9" a="1"/>
  <c r="G11" i="9" a="1"/>
  <c r="H183" i="9" a="1"/>
  <c r="F11" i="9" a="1"/>
  <c r="E121" i="9" a="1"/>
  <c r="H127" i="9" a="1"/>
  <c r="D122" i="9" a="1"/>
  <c r="E125" i="9" a="1"/>
  <c r="I127" i="9" a="1"/>
  <c r="I124" i="9" a="1"/>
  <c r="G183" i="9" a="1"/>
  <c r="I99" i="9" a="1"/>
  <c r="E39" i="9" a="1"/>
  <c r="D34" i="8"/>
  <c r="D211" i="9" a="1"/>
  <c r="I121" i="9" a="1"/>
  <c r="D14" i="8"/>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I151" i="9" a="1"/>
  <c r="D21" i="8"/>
  <c r="E12" i="9" a="1"/>
  <c r="H163" i="9" a="1"/>
  <c r="H12" i="9" a="1"/>
  <c r="D40" i="9" a="1"/>
  <c r="E162" i="9" a="1"/>
  <c r="D25" i="8"/>
  <c r="E163" i="9" a="1"/>
  <c r="I153" i="9" a="1"/>
  <c r="E159" i="9" a="1"/>
  <c r="H191" i="9" a="1"/>
  <c r="D152" i="9" a="1"/>
  <c r="E191" i="9" a="1"/>
  <c r="G149" i="9" a="1"/>
  <c r="G247" i="9" a="1"/>
  <c r="H160" i="9" a="1"/>
  <c r="E151" i="9" a="1"/>
  <c r="I163" i="9" a="1"/>
  <c r="E128" i="9" a="1"/>
  <c r="G100" i="9" a="1"/>
  <c r="H151" i="9" a="1"/>
  <c r="E160" i="9" a="1"/>
  <c r="E158" i="9" a="1"/>
  <c r="I40" i="9" a="1"/>
  <c r="D219" i="9" a="1"/>
  <c r="H150" i="9" a="1"/>
  <c r="E40" i="9" a="1"/>
  <c r="E161" i="9" a="1"/>
  <c r="G153" i="9" a="1"/>
  <c r="E219" i="9" a="1"/>
  <c r="G219" i="9" a="1"/>
  <c r="E156" i="9" a="1"/>
  <c r="G40" i="9" a="1"/>
  <c r="G152" i="9" a="1"/>
  <c r="I158" i="9" a="1"/>
  <c r="H156" i="9" a="1"/>
  <c r="G163" i="9" a="1"/>
  <c r="G158" i="9" a="1"/>
  <c r="D12" i="9" a="1"/>
  <c r="H149" i="9" a="1"/>
  <c r="D191" i="9" a="1"/>
  <c r="H158" i="9" a="1"/>
  <c r="D157" i="9" a="1"/>
  <c r="I247" i="9" a="1"/>
  <c r="I160" i="9" a="1"/>
  <c r="F12" i="9" a="1"/>
  <c r="I100" i="9" a="1"/>
  <c r="D128" i="9" a="1"/>
  <c r="E149" i="9" a="1"/>
  <c r="H40" i="9" a="1"/>
  <c r="D159" i="9" a="1"/>
  <c r="D24" i="8"/>
  <c r="I149" i="9" a="1"/>
  <c r="D156" i="9" a="1"/>
  <c r="E153" i="9" a="1"/>
  <c r="G151" i="9" a="1"/>
  <c r="D160" i="9" a="1"/>
  <c r="E157" i="9" a="1"/>
  <c r="I159" i="9" a="1"/>
  <c r="H159" i="9" a="1"/>
  <c r="H153" i="9" a="1"/>
  <c r="H247" i="9" a="1"/>
  <c r="G128" i="9" a="1"/>
  <c r="D100" i="9" a="1"/>
  <c r="H152" i="9" a="1"/>
  <c r="D47" i="8"/>
  <c r="D162" i="9" a="1"/>
  <c r="G160" i="9" a="1"/>
  <c r="H161" i="9" a="1"/>
  <c r="D149" i="9" a="1"/>
  <c r="G157" i="9" a="1"/>
  <c r="D46" i="8"/>
  <c r="G159" i="9" a="1"/>
  <c r="H162" i="9" a="1"/>
  <c r="I161" i="9" a="1"/>
  <c r="I156" i="9" a="1"/>
  <c r="D158" i="9" a="1"/>
  <c r="I162" i="9" a="1"/>
  <c r="D161" i="9" a="1"/>
  <c r="G161" i="9" a="1"/>
  <c r="D151" i="9" a="1"/>
  <c r="G12" i="9" a="1"/>
  <c r="G150" i="9" a="1"/>
  <c r="I191" i="9" a="1"/>
  <c r="E100" i="9" a="1"/>
  <c r="E247" i="9" a="1"/>
  <c r="D45" i="8"/>
  <c r="D153" i="9" a="1"/>
  <c r="D44" i="8"/>
  <c r="H128" i="9" a="1"/>
  <c r="D163" i="9" a="1"/>
  <c r="F40" i="9" a="1"/>
  <c r="H157" i="9" a="1"/>
  <c r="D247" i="9" a="1"/>
  <c r="D150" i="9" a="1"/>
  <c r="G191" i="9" a="1"/>
  <c r="D22" i="8"/>
  <c r="G156" i="9" a="1"/>
  <c r="E152" i="9" a="1"/>
  <c r="I152" i="9" a="1"/>
  <c r="G162" i="9" a="1"/>
  <c r="D23" i="8"/>
  <c r="I157" i="9" a="1"/>
  <c r="E150" i="9" a="1"/>
  <c r="D43" i="8"/>
  <c r="I128" i="9" a="1"/>
  <c r="H219" i="9" a="1"/>
  <c r="H100" i="9" a="1"/>
  <c r="I150" i="9" a="1"/>
  <c r="I219" i="9" a="1"/>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H178" i="9" a="1"/>
  <c r="G164" i="9" a="1"/>
  <c r="I184" i="9" a="1"/>
  <c r="I196" i="9" a="1"/>
  <c r="G187" i="9" a="1"/>
  <c r="G180" i="9" a="1"/>
  <c r="E179" i="9" a="1"/>
  <c r="D178" i="9" a="1"/>
  <c r="D197" i="9" a="1"/>
  <c r="H196" i="9" a="1"/>
  <c r="I164" i="9" a="1"/>
  <c r="H184" i="9" a="1"/>
  <c r="I179" i="9" a="1"/>
  <c r="H188" i="9" a="1"/>
  <c r="E164" i="9" a="1"/>
  <c r="E190" i="9" a="1"/>
  <c r="G181" i="9" a="1"/>
  <c r="D196" i="9" a="1"/>
  <c r="I187" i="9" a="1"/>
  <c r="D188" i="9" a="1"/>
  <c r="H197" i="9" a="1"/>
  <c r="H41" i="9" a="1"/>
  <c r="E189" i="9" a="1"/>
  <c r="I194" i="9" a="1"/>
  <c r="D190" i="9" a="1"/>
  <c r="H101" i="9" a="1"/>
  <c r="D184" i="9" a="1"/>
  <c r="D193" i="9" a="1"/>
  <c r="H129" i="9" a="1"/>
  <c r="H195" i="9" a="1"/>
  <c r="E181" i="9" a="1"/>
  <c r="E178" i="9" a="1"/>
  <c r="E180" i="9" a="1"/>
  <c r="D199" i="9" a="1"/>
  <c r="H179" i="9" a="1"/>
  <c r="E13" i="9" a="1"/>
  <c r="G192" i="9" a="1"/>
  <c r="I195" i="9" a="1"/>
  <c r="G201" i="9" a="1"/>
  <c r="I188" i="9" a="1"/>
  <c r="I198" i="9" a="1"/>
  <c r="F13" i="9" a="1"/>
  <c r="H181" i="9" a="1"/>
  <c r="D201" i="9" a="1"/>
  <c r="E198" i="9" a="1"/>
  <c r="G195" i="9" a="1"/>
  <c r="G193" i="9" a="1"/>
  <c r="E194" i="9" a="1"/>
  <c r="H187" i="9" a="1"/>
  <c r="H177" i="9" a="1"/>
  <c r="D179" i="9" a="1"/>
  <c r="E186" i="9" a="1"/>
  <c r="G189" i="9" a="1"/>
  <c r="H185" i="9" a="1"/>
  <c r="D186" i="9" a="1"/>
  <c r="I197" i="9" a="1"/>
  <c r="E201" i="9" a="1"/>
  <c r="I185" i="9" a="1"/>
  <c r="G200" i="9" a="1"/>
  <c r="E195" i="9" a="1"/>
  <c r="G13" i="9" a="1"/>
  <c r="G178" i="9" a="1"/>
  <c r="E177" i="9" a="1"/>
  <c r="H180" i="9" a="1"/>
  <c r="I101" i="9" a="1"/>
  <c r="E184" i="9" a="1"/>
  <c r="D189" i="9" a="1"/>
  <c r="D181" i="9" a="1"/>
  <c r="I189" i="9" a="1"/>
  <c r="G177" i="9" a="1"/>
  <c r="G196" i="9" a="1"/>
  <c r="H200" i="9" a="1"/>
  <c r="G186" i="9" a="1"/>
  <c r="E129" i="9" a="1"/>
  <c r="I41" i="9" a="1"/>
  <c r="D187" i="9" a="1"/>
  <c r="G198" i="9" a="1"/>
  <c r="D185" i="9" a="1"/>
  <c r="D194" i="9" a="1"/>
  <c r="D195" i="9" a="1"/>
  <c r="D177" i="9" a="1"/>
  <c r="H190" i="9" a="1"/>
  <c r="E101" i="9" a="1"/>
  <c r="G41" i="9" a="1"/>
  <c r="I192" i="9" a="1"/>
  <c r="I178" i="9" a="1"/>
  <c r="G190" i="9" a="1"/>
  <c r="D129" i="9" a="1"/>
  <c r="E197" i="9" a="1"/>
  <c r="G185" i="9" a="1"/>
  <c r="D41" i="9" a="1"/>
  <c r="E41" i="9" a="1"/>
  <c r="I190" i="9" a="1"/>
  <c r="E188" i="9" a="1"/>
  <c r="G188" i="9" a="1"/>
  <c r="I181" i="9" a="1"/>
  <c r="E199" i="9" a="1"/>
  <c r="H201" i="9" a="1"/>
  <c r="H186" i="9" a="1"/>
  <c r="E196" i="9" a="1"/>
  <c r="D192" i="9" a="1"/>
  <c r="H164" i="9" a="1"/>
  <c r="H189" i="9" a="1"/>
  <c r="I129" i="9" a="1"/>
  <c r="H13" i="9" a="1"/>
  <c r="G197" i="9" a="1"/>
  <c r="G184" i="9" a="1"/>
  <c r="I193" i="9" a="1"/>
  <c r="D101" i="9" a="1"/>
  <c r="D13" i="9" a="1"/>
  <c r="D164" i="9" a="1"/>
  <c r="G194" i="9" a="1"/>
  <c r="I200" i="9" a="1"/>
  <c r="H192" i="9" a="1"/>
  <c r="I186" i="9" a="1"/>
  <c r="D200" i="9" a="1"/>
  <c r="E187" i="9" a="1"/>
  <c r="D180" i="9" a="1"/>
  <c r="F41" i="9" a="1"/>
  <c r="E185" i="9" a="1"/>
  <c r="H194" i="9" a="1"/>
  <c r="I177" i="9" a="1"/>
  <c r="H199" i="9" a="1"/>
  <c r="G199" i="9" a="1"/>
  <c r="G101" i="9" a="1"/>
  <c r="I180" i="9" a="1"/>
  <c r="G129" i="9" a="1"/>
  <c r="E193" i="9" a="1"/>
  <c r="I201" i="9" a="1"/>
  <c r="H193" i="9" a="1"/>
  <c r="E200" i="9" a="1"/>
  <c r="E192" i="9" a="1"/>
  <c r="D198" i="9" a="1"/>
  <c r="G179" i="9" a="1"/>
  <c r="H198" i="9" a="1"/>
  <c r="I199"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0" i="9" a="1"/>
  <c r="G207" i="9" a="1"/>
  <c r="E205" i="9" a="1"/>
  <c r="D224" i="9" a="1"/>
  <c r="D205" i="9" a="1"/>
  <c r="E225" i="9" a="1"/>
  <c r="E213" i="9" a="1"/>
  <c r="D216" i="9" a="1"/>
  <c r="D209" i="9" a="1"/>
  <c r="G14" i="9" a="1"/>
  <c r="G206" i="9" a="1"/>
  <c r="G217" i="9" a="1"/>
  <c r="I227" i="9" a="1"/>
  <c r="H165" i="9" a="1"/>
  <c r="G227" i="9" a="1"/>
  <c r="G215" i="9" a="1"/>
  <c r="E222" i="9" a="1"/>
  <c r="H212" i="9" a="1"/>
  <c r="H214" i="9" a="1"/>
  <c r="H42" i="9" a="1"/>
  <c r="I224" i="9" a="1"/>
  <c r="E229" i="9" a="1"/>
  <c r="I214" i="9" a="1"/>
  <c r="I209" i="9" a="1"/>
  <c r="D212" i="9" a="1"/>
  <c r="F42" i="9" a="1"/>
  <c r="D213" i="9" a="1"/>
  <c r="H205" i="9" a="1"/>
  <c r="G212" i="9" a="1"/>
  <c r="I130" i="9" a="1"/>
  <c r="G165" i="9" a="1"/>
  <c r="D221" i="9" a="1"/>
  <c r="D223" i="9" a="1"/>
  <c r="G224" i="9" a="1"/>
  <c r="E130" i="9" a="1"/>
  <c r="H224" i="9" a="1"/>
  <c r="G222" i="9" a="1"/>
  <c r="I206" i="9" a="1"/>
  <c r="H217" i="9" a="1"/>
  <c r="D42" i="9" a="1"/>
  <c r="E218" i="9" a="1"/>
  <c r="F14" i="9" a="1"/>
  <c r="D225" i="9" a="1"/>
  <c r="H14" i="9" a="1"/>
  <c r="I212" i="9" a="1"/>
  <c r="D208" i="9" a="1"/>
  <c r="G214" i="9" a="1"/>
  <c r="I217" i="9" a="1"/>
  <c r="I223" i="9" a="1"/>
  <c r="I207" i="9" a="1"/>
  <c r="G209" i="9" a="1"/>
  <c r="D130" i="9" a="1"/>
  <c r="G221" i="9" a="1"/>
  <c r="I42" i="9" a="1"/>
  <c r="G228" i="9" a="1"/>
  <c r="H207" i="9" a="1"/>
  <c r="H221" i="9" a="1"/>
  <c r="I229" i="9" a="1"/>
  <c r="G218" i="9" a="1"/>
  <c r="I165" i="9" a="1"/>
  <c r="H229" i="9" a="1"/>
  <c r="H227" i="9" a="1"/>
  <c r="E228" i="9" a="1"/>
  <c r="E102" i="9" a="1"/>
  <c r="E209" i="9" a="1"/>
  <c r="E208" i="9" a="1"/>
  <c r="H206" i="9" a="1"/>
  <c r="E221" i="9" a="1"/>
  <c r="G213" i="9" a="1"/>
  <c r="D214" i="9" a="1"/>
  <c r="H130" i="9" a="1"/>
  <c r="G130" i="9" a="1"/>
  <c r="G216" i="9" a="1"/>
  <c r="H215" i="9" a="1"/>
  <c r="H218" i="9" a="1"/>
  <c r="H226" i="9" a="1"/>
  <c r="H209" i="9" a="1"/>
  <c r="I226" i="9" a="1"/>
  <c r="D206" i="9" a="1"/>
  <c r="I213" i="9" a="1"/>
  <c r="I218" i="9" a="1"/>
  <c r="E14" i="9" a="1"/>
  <c r="H220" i="9" a="1"/>
  <c r="E216" i="9" a="1"/>
  <c r="D226" i="9" a="1"/>
  <c r="H216" i="9" a="1"/>
  <c r="G42" i="9" a="1"/>
  <c r="E223" i="9" a="1"/>
  <c r="D218" i="9" a="1"/>
  <c r="G205" i="9" a="1"/>
  <c r="G226" i="9" a="1"/>
  <c r="H222" i="9" a="1"/>
  <c r="G223" i="9" a="1"/>
  <c r="I102" i="9" a="1"/>
  <c r="D229" i="9" a="1"/>
  <c r="I215" i="9" a="1"/>
  <c r="D14" i="9" a="1"/>
  <c r="H225" i="9" a="1"/>
  <c r="I228" i="9" a="1"/>
  <c r="D215" i="9" a="1"/>
  <c r="D222" i="9" a="1"/>
  <c r="I220" i="9" a="1"/>
  <c r="E42" i="9" a="1"/>
  <c r="E165" i="9" a="1"/>
  <c r="E207" i="9" a="1"/>
  <c r="E227" i="9" a="1"/>
  <c r="E226" i="9" a="1"/>
  <c r="G225" i="9" a="1"/>
  <c r="I216" i="9" a="1"/>
  <c r="E215" i="9" a="1"/>
  <c r="G220" i="9" a="1"/>
  <c r="E214" i="9" a="1"/>
  <c r="H223" i="9" a="1"/>
  <c r="D217" i="9" a="1"/>
  <c r="D102" i="9" a="1"/>
  <c r="D227" i="9" a="1"/>
  <c r="I225" i="9" a="1"/>
  <c r="E206" i="9" a="1"/>
  <c r="G208" i="9" a="1"/>
  <c r="I221" i="9" a="1"/>
  <c r="G102" i="9" a="1"/>
  <c r="E224" i="9" a="1"/>
  <c r="I222" i="9" a="1"/>
  <c r="G229" i="9" a="1"/>
  <c r="D165" i="9" a="1"/>
  <c r="I205" i="9" a="1"/>
  <c r="D207" i="9" a="1"/>
  <c r="H208" i="9" a="1"/>
  <c r="H213" i="9" a="1"/>
  <c r="I208" i="9" a="1"/>
  <c r="D220" i="9" a="1"/>
  <c r="H228" i="9" a="1"/>
  <c r="E217" i="9" a="1"/>
  <c r="H102" i="9" a="1"/>
  <c r="D228" i="9" a="1"/>
  <c r="E212"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I103" i="9" a="1"/>
  <c r="E15" i="9" a="1"/>
  <c r="D252" i="9" a="1"/>
  <c r="G252" i="9" a="1"/>
  <c r="G236" i="9" a="1"/>
  <c r="D234" i="9" a="1"/>
  <c r="E166" i="9" a="1"/>
  <c r="I43" i="9" a="1"/>
  <c r="E246" i="9" a="1"/>
  <c r="G15" i="9" a="1"/>
  <c r="E236" i="9" a="1"/>
  <c r="I254" i="9" a="1"/>
  <c r="I244" i="9" a="1"/>
  <c r="D245" i="9" a="1"/>
  <c r="D249" i="9" a="1"/>
  <c r="D255" i="9" a="1"/>
  <c r="H249" i="9" a="1"/>
  <c r="D240" i="9" a="1"/>
  <c r="H245" i="9" a="1"/>
  <c r="D15" i="9" a="1"/>
  <c r="I250" i="9" a="1"/>
  <c r="G257" i="9" a="1"/>
  <c r="H255" i="9" a="1"/>
  <c r="D43" i="9" a="1"/>
  <c r="G255" i="9" a="1"/>
  <c r="G240" i="9" a="1"/>
  <c r="I236" i="9" a="1"/>
  <c r="I242" i="9" a="1"/>
  <c r="I253" i="9" a="1"/>
  <c r="E240" i="9" a="1"/>
  <c r="I240" i="9" a="1"/>
  <c r="I241" i="9" a="1"/>
  <c r="D237" i="9" a="1"/>
  <c r="D166" i="9" a="1"/>
  <c r="I131" i="9" a="1"/>
  <c r="H43" i="9" a="1"/>
  <c r="H234" i="9" a="1"/>
  <c r="I248" i="9" a="1"/>
  <c r="E242" i="9" a="1"/>
  <c r="G250" i="9" a="1"/>
  <c r="G237" i="9" a="1"/>
  <c r="I234" i="9" a="1"/>
  <c r="I256" i="9" a="1"/>
  <c r="H257" i="9" a="1"/>
  <c r="E243" i="9" a="1"/>
  <c r="D244" i="9" a="1"/>
  <c r="D253" i="9" a="1"/>
  <c r="G166" i="9" a="1"/>
  <c r="D246" i="9" a="1"/>
  <c r="G254" i="9" a="1"/>
  <c r="E251" i="9" a="1"/>
  <c r="I235" i="9" a="1"/>
  <c r="E235" i="9" a="1"/>
  <c r="I252" i="9" a="1"/>
  <c r="G249" i="9" a="1"/>
  <c r="D254" i="9" a="1"/>
  <c r="G103" i="9" a="1"/>
  <c r="F43" i="9" a="1"/>
  <c r="E253" i="9" a="1"/>
  <c r="I251" i="9" a="1"/>
  <c r="I257" i="9" a="1"/>
  <c r="G243" i="9" a="1"/>
  <c r="H103" i="9" a="1"/>
  <c r="D257" i="9" a="1"/>
  <c r="I249" i="9" a="1"/>
  <c r="D235" i="9" a="1"/>
  <c r="H250" i="9" a="1"/>
  <c r="D243" i="9" a="1"/>
  <c r="E248" i="9" a="1"/>
  <c r="G241" i="9" a="1"/>
  <c r="E43" i="9" a="1"/>
  <c r="H233" i="9" a="1"/>
  <c r="F15" i="9" a="1"/>
  <c r="G245" i="9" a="1"/>
  <c r="I255" i="9" a="1"/>
  <c r="H244" i="9" a="1"/>
  <c r="G43" i="9" a="1"/>
  <c r="H243" i="9" a="1"/>
  <c r="E237" i="9" a="1"/>
  <c r="E252" i="9" a="1"/>
  <c r="G235" i="9" a="1"/>
  <c r="H253" i="9" a="1"/>
  <c r="E131" i="9" a="1"/>
  <c r="H236" i="9" a="1"/>
  <c r="E244" i="9" a="1"/>
  <c r="I166" i="9" a="1"/>
  <c r="E241" i="9" a="1"/>
  <c r="E250" i="9" a="1"/>
  <c r="D236" i="9" a="1"/>
  <c r="G242" i="9" a="1"/>
  <c r="G253" i="9" a="1"/>
  <c r="E249" i="9" a="1"/>
  <c r="D242" i="9" a="1"/>
  <c r="E257" i="9" a="1"/>
  <c r="H252" i="9" a="1"/>
  <c r="I245" i="9" a="1"/>
  <c r="H241" i="9" a="1"/>
  <c r="G251" i="9" a="1"/>
  <c r="H235" i="9" a="1"/>
  <c r="G244" i="9" a="1"/>
  <c r="H242" i="9" a="1"/>
  <c r="H246" i="9" a="1"/>
  <c r="D256" i="9" a="1"/>
  <c r="G248" i="9" a="1"/>
  <c r="I237" i="9" a="1"/>
  <c r="G234" i="9" a="1"/>
  <c r="H254" i="9" a="1"/>
  <c r="H248" i="9" a="1"/>
  <c r="E254" i="9" a="1"/>
  <c r="I233" i="9" a="1"/>
  <c r="H15" i="9" a="1"/>
  <c r="H237" i="9" a="1"/>
  <c r="E245" i="9" a="1"/>
  <c r="D131" i="9" a="1"/>
  <c r="E256" i="9" a="1"/>
  <c r="D241" i="9" a="1"/>
  <c r="G246" i="9" a="1"/>
  <c r="G256" i="9" a="1"/>
  <c r="H131"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E283" i="9" a="1"/>
  <c r="D278" i="9" a="1"/>
  <c r="G274" i="9" a="1"/>
  <c r="G262" i="9" a="1"/>
  <c r="G284" i="9" a="1"/>
  <c r="I104" i="9" a="1"/>
  <c r="I284" i="9" a="1"/>
  <c r="H277" i="9" a="1"/>
  <c r="E104" i="9" a="1"/>
  <c r="E272" i="9" a="1"/>
  <c r="I132" i="9" a="1"/>
  <c r="H263" i="9" a="1"/>
  <c r="F16" i="9" a="1"/>
  <c r="G272" i="9" a="1"/>
  <c r="E276" i="9" a="1"/>
  <c r="D44" i="9" a="1"/>
  <c r="H16" i="9" a="1"/>
  <c r="I272" i="9" a="1"/>
  <c r="H44" i="9" a="1"/>
  <c r="D270" i="9" a="1"/>
  <c r="E285" i="9" a="1"/>
  <c r="H280" i="9" a="1"/>
  <c r="G277" i="9" a="1"/>
  <c r="H274" i="9" a="1"/>
  <c r="D262" i="9" a="1"/>
  <c r="E167" i="9" a="1"/>
  <c r="I274" i="9" a="1"/>
  <c r="G270" i="9" a="1"/>
  <c r="E280" i="9" a="1"/>
  <c r="E281" i="9" a="1"/>
  <c r="G279" i="9" a="1"/>
  <c r="H269" i="9" a="1"/>
  <c r="E263" i="9" a="1"/>
  <c r="G269" i="9" a="1"/>
  <c r="H284" i="9" a="1"/>
  <c r="D263" i="9" a="1"/>
  <c r="H167" i="9" a="1"/>
  <c r="D271" i="9" a="1"/>
  <c r="I270" i="9" a="1"/>
  <c r="E284" i="9" a="1"/>
  <c r="H278" i="9" a="1"/>
  <c r="I280" i="9" a="1"/>
  <c r="D104" i="9" a="1"/>
  <c r="D277" i="9" a="1"/>
  <c r="D280" i="9" a="1"/>
  <c r="H279" i="9" a="1"/>
  <c r="I262" i="9" a="1"/>
  <c r="E278" i="9" a="1"/>
  <c r="H132" i="9" a="1"/>
  <c r="E268" i="9" a="1"/>
  <c r="G268" i="9" a="1"/>
  <c r="D282" i="9" a="1"/>
  <c r="G280" i="9" a="1"/>
  <c r="I265" i="9" a="1"/>
  <c r="I167" i="9" a="1"/>
  <c r="D268" i="9" a="1"/>
  <c r="H283" i="9" a="1"/>
  <c r="G261" i="9" a="1"/>
  <c r="I263" i="9" a="1"/>
  <c r="G278" i="9" a="1"/>
  <c r="I271" i="9" a="1"/>
  <c r="G283" i="9" a="1"/>
  <c r="H272" i="9" a="1"/>
  <c r="G16" i="9" a="1"/>
  <c r="E132" i="9" a="1"/>
  <c r="I264" i="9" a="1"/>
  <c r="D273" i="9" a="1"/>
  <c r="H264" i="9" a="1"/>
  <c r="I276" i="9" a="1"/>
  <c r="D283" i="9" a="1"/>
  <c r="G285" i="9" a="1"/>
  <c r="G104" i="9" a="1"/>
  <c r="E265" i="9" a="1"/>
  <c r="E282" i="9" a="1"/>
  <c r="D167" i="9" a="1"/>
  <c r="E270" i="9" a="1"/>
  <c r="G276" i="9" a="1"/>
  <c r="F44" i="9" a="1"/>
  <c r="H261" i="9" a="1"/>
  <c r="I261" i="9" a="1"/>
  <c r="I279" i="9" a="1"/>
  <c r="H281" i="9" a="1"/>
  <c r="D281" i="9" a="1"/>
  <c r="E269" i="9" a="1"/>
  <c r="I283" i="9" a="1"/>
  <c r="I278" i="9" a="1"/>
  <c r="H273" i="9" a="1"/>
  <c r="G132" i="9" a="1"/>
  <c r="D261" i="9" a="1"/>
  <c r="H271" i="9" a="1"/>
  <c r="E16" i="9" a="1"/>
  <c r="H265" i="9" a="1"/>
  <c r="D16" i="9" a="1"/>
  <c r="E271" i="9" a="1"/>
  <c r="I273" i="9" a="1"/>
  <c r="D264" i="9" a="1"/>
  <c r="G265" i="9" a="1"/>
  <c r="H282" i="9" a="1"/>
  <c r="H262" i="9" a="1"/>
  <c r="D279" i="9" a="1"/>
  <c r="E277" i="9" a="1"/>
  <c r="I281" i="9" a="1"/>
  <c r="D285" i="9" a="1"/>
  <c r="I269" i="9" a="1"/>
  <c r="H268" i="9" a="1"/>
  <c r="G282" i="9" a="1"/>
  <c r="I285" i="9" a="1"/>
  <c r="G281" i="9" a="1"/>
  <c r="D265" i="9" a="1"/>
  <c r="E261" i="9" a="1"/>
  <c r="I282" i="9" a="1"/>
  <c r="E262" i="9" a="1"/>
  <c r="G273" i="9" a="1"/>
  <c r="D272" i="9" a="1"/>
  <c r="I268" i="9" a="1"/>
  <c r="H270" i="9" a="1"/>
  <c r="E264" i="9" a="1"/>
  <c r="I277" i="9" a="1"/>
  <c r="I44"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G305" i="9" a="1"/>
  <c r="D311" i="9" a="1"/>
  <c r="G306" i="9" a="1"/>
  <c r="G298" i="9" a="1"/>
  <c r="I311" i="9" a="1"/>
  <c r="I292" i="9" a="1"/>
  <c r="H292" i="9" a="1"/>
  <c r="E313" i="9" a="1"/>
  <c r="H312" i="9" a="1"/>
  <c r="D297" i="9" a="1"/>
  <c r="D307" i="9" a="1"/>
  <c r="D300" i="9" a="1"/>
  <c r="I309" i="9" a="1"/>
  <c r="I289" i="9" a="1"/>
  <c r="H168" i="9" a="1"/>
  <c r="E290" i="9" a="1"/>
  <c r="I297" i="9" a="1"/>
  <c r="G310" i="9" a="1"/>
  <c r="E308" i="9" a="1"/>
  <c r="I305" i="9" a="1"/>
  <c r="E310" i="9" a="1"/>
  <c r="H290" i="9" a="1"/>
  <c r="D312" i="9" a="1"/>
  <c r="I133" i="9" a="1"/>
  <c r="E309" i="9" a="1"/>
  <c r="D17" i="9" a="1"/>
  <c r="H45" i="9" a="1"/>
  <c r="I306" i="9" a="1"/>
  <c r="G293" i="9" a="1"/>
  <c r="E105" i="9" a="1"/>
  <c r="I105" i="9" a="1"/>
  <c r="H307" i="9" a="1"/>
  <c r="E302" i="9" a="1"/>
  <c r="F17" i="9" a="1"/>
  <c r="H301" i="9" a="1"/>
  <c r="H305" i="9" a="1"/>
  <c r="H293" i="9" a="1"/>
  <c r="D301" i="9" a="1"/>
  <c r="I304" i="9" a="1"/>
  <c r="G313" i="9" a="1"/>
  <c r="I313" i="9" a="1"/>
  <c r="H291" i="9" a="1"/>
  <c r="H306" i="9" a="1"/>
  <c r="G297" i="9" a="1"/>
  <c r="D305" i="9" a="1"/>
  <c r="E311" i="9" a="1"/>
  <c r="D302" i="9" a="1"/>
  <c r="E291" i="9" a="1"/>
  <c r="D310" i="9" a="1"/>
  <c r="E301" i="9" a="1"/>
  <c r="D133" i="9" a="1"/>
  <c r="D296" i="9" a="1"/>
  <c r="G301" i="9" a="1"/>
  <c r="E296" i="9" a="1"/>
  <c r="E297" i="9" a="1"/>
  <c r="G311" i="9" a="1"/>
  <c r="H304" i="9" a="1"/>
  <c r="I299" i="9" a="1"/>
  <c r="E17" i="9" a="1"/>
  <c r="H297" i="9" a="1"/>
  <c r="G105" i="9" a="1"/>
  <c r="G133" i="9" a="1"/>
  <c r="I301" i="9" a="1"/>
  <c r="D306" i="9" a="1"/>
  <c r="E293" i="9" a="1"/>
  <c r="H105" i="9" a="1"/>
  <c r="D309" i="9" a="1"/>
  <c r="G300" i="9" a="1"/>
  <c r="E168" i="9" a="1"/>
  <c r="E45" i="9" a="1"/>
  <c r="D304" i="9" a="1"/>
  <c r="I45" i="9" a="1"/>
  <c r="D292" i="9" a="1"/>
  <c r="I290" i="9" a="1"/>
  <c r="G168" i="9" a="1"/>
  <c r="I307" i="9" a="1"/>
  <c r="I300" i="9" a="1"/>
  <c r="E305" i="9" a="1"/>
  <c r="I293" i="9" a="1"/>
  <c r="H313" i="9" a="1"/>
  <c r="I168" i="9" a="1"/>
  <c r="I312" i="9" a="1"/>
  <c r="I302" i="9" a="1"/>
  <c r="D289" i="9" a="1"/>
  <c r="G312" i="9" a="1"/>
  <c r="E304" i="9" a="1"/>
  <c r="H300" i="9" a="1"/>
  <c r="I296" i="9" a="1"/>
  <c r="E292" i="9" a="1"/>
  <c r="E300" i="9" a="1"/>
  <c r="E298" i="9" a="1"/>
  <c r="D291" i="9" a="1"/>
  <c r="E133" i="9" a="1"/>
  <c r="E299" i="9" a="1"/>
  <c r="H310" i="9" a="1"/>
  <c r="D45" i="9" a="1"/>
  <c r="I310" i="9" a="1"/>
  <c r="G292" i="9" a="1"/>
  <c r="G45" i="9" a="1"/>
  <c r="H308" i="9" a="1"/>
  <c r="G17" i="9" a="1"/>
  <c r="I298" i="9" a="1"/>
  <c r="D105" i="9" a="1"/>
  <c r="G290" i="9" a="1"/>
  <c r="E307" i="9" a="1"/>
  <c r="E312" i="9" a="1"/>
  <c r="H296" i="9" a="1"/>
  <c r="E306" i="9" a="1"/>
  <c r="G302" i="9" a="1"/>
  <c r="G307" i="9" a="1"/>
  <c r="D290" i="9" a="1"/>
  <c r="H298" i="9" a="1"/>
  <c r="D293" i="9" a="1"/>
  <c r="H133" i="9" a="1"/>
  <c r="H17" i="9" a="1"/>
  <c r="I291" i="9" a="1"/>
  <c r="G296" i="9" a="1"/>
  <c r="G291" i="9" a="1"/>
  <c r="D168" i="9" a="1"/>
  <c r="D308" i="9" a="1"/>
  <c r="F45"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D134" i="9" a="1"/>
  <c r="G134" i="9" a="1"/>
  <c r="G106" i="9" a="1"/>
  <c r="E46" i="9" a="1"/>
  <c r="H18" i="9" a="1"/>
  <c r="E134" i="9" a="1"/>
  <c r="G18" i="9" a="1"/>
  <c r="D169" i="9" a="1"/>
  <c r="H106" i="9" a="1"/>
  <c r="E18" i="9" a="1"/>
  <c r="E169" i="9" a="1"/>
  <c r="D106" i="9" a="1"/>
  <c r="G46" i="9" a="1"/>
  <c r="D46" i="9" a="1"/>
  <c r="I169" i="9" a="1"/>
  <c r="G169" i="9" a="1"/>
  <c r="I134" i="9" a="1"/>
  <c r="H46" i="9" a="1"/>
  <c r="E106" i="9" a="1"/>
  <c r="H169" i="9" a="1"/>
  <c r="F46" i="9" a="1"/>
  <c r="I106" i="9" a="1"/>
  <c r="H134" i="9" a="1"/>
  <c r="F18" i="9" a="1"/>
  <c r="D18" i="9" a="1"/>
  <c r="I46"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E47" i="9" a="1"/>
  <c r="D19" i="9" a="1"/>
  <c r="F47" i="9" a="1"/>
  <c r="H170" i="9" a="1"/>
  <c r="E135" i="9" a="1"/>
  <c r="I47" i="9" a="1"/>
  <c r="E170" i="9" a="1"/>
  <c r="G135" i="9" a="1"/>
  <c r="G170" i="9" a="1"/>
  <c r="H47" i="9" a="1"/>
  <c r="D135" i="9" a="1"/>
  <c r="E107" i="9" a="1"/>
  <c r="D107" i="9" a="1"/>
  <c r="G19" i="9" a="1"/>
  <c r="H135" i="9" a="1"/>
  <c r="E19" i="9" a="1"/>
  <c r="H107" i="9" a="1"/>
  <c r="F19" i="9" a="1"/>
  <c r="G107" i="9" a="1"/>
  <c r="I107" i="9" a="1"/>
  <c r="D47" i="9" a="1"/>
  <c r="G47" i="9" a="1"/>
  <c r="I170" i="9" a="1"/>
  <c r="D170" i="9" a="1"/>
  <c r="I135" i="9" a="1"/>
  <c r="H19"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G48" i="9" a="1"/>
  <c r="G108" i="9" a="1"/>
  <c r="I108" i="9" a="1"/>
  <c r="D171" i="9" a="1"/>
  <c r="D108" i="9" a="1"/>
  <c r="G171" i="9" a="1"/>
  <c r="I136" i="9" a="1"/>
  <c r="E48" i="9" a="1"/>
  <c r="E20" i="9" a="1"/>
  <c r="D136" i="9" a="1"/>
  <c r="F48" i="9" a="1"/>
  <c r="E136" i="9" a="1"/>
  <c r="H108" i="9" a="1"/>
  <c r="H20" i="9" a="1"/>
  <c r="H136" i="9" a="1"/>
  <c r="E171" i="9" a="1"/>
  <c r="I48" i="9" a="1"/>
  <c r="G20" i="9" a="1"/>
  <c r="F20" i="9" a="1"/>
  <c r="H171" i="9" a="1"/>
  <c r="D20" i="9" a="1"/>
  <c r="H48" i="9" a="1"/>
  <c r="I171"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H109" i="9" a="1"/>
  <c r="F21" i="9" a="1"/>
  <c r="G49" i="9" a="1"/>
  <c r="F49" i="9" a="1"/>
  <c r="I137" i="9" a="1"/>
  <c r="E21" i="9" a="1"/>
  <c r="D49" i="9" a="1"/>
  <c r="G172" i="9" a="1"/>
  <c r="G109" i="9" a="1"/>
  <c r="I172" i="9" a="1"/>
  <c r="H49" i="9" a="1"/>
  <c r="D21" i="9" a="1"/>
  <c r="G137" i="9" a="1"/>
  <c r="D137" i="9" a="1"/>
  <c r="I49" i="9" a="1"/>
  <c r="D172" i="9" a="1"/>
  <c r="E172" i="9" a="1"/>
  <c r="E109" i="9" a="1"/>
  <c r="H172" i="9" a="1"/>
  <c r="H137" i="9" a="1"/>
  <c r="D109" i="9" a="1"/>
  <c r="E137" i="9" a="1"/>
  <c r="I109"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I138" i="9" a="1"/>
  <c r="H138" i="9" a="1"/>
  <c r="I50" i="9" a="1"/>
  <c r="D50" i="9" a="1"/>
  <c r="G173" i="9" a="1"/>
  <c r="D110" i="9" a="1"/>
  <c r="G110" i="9" a="1"/>
  <c r="D138" i="9" a="1"/>
  <c r="I110" i="9" a="1"/>
  <c r="G22" i="9" a="1"/>
  <c r="E173" i="9" a="1"/>
  <c r="E50" i="9" a="1"/>
  <c r="F22" i="9" a="1"/>
  <c r="D22" i="9" a="1"/>
  <c r="H22" i="9" a="1"/>
  <c r="D173" i="9" a="1"/>
  <c r="G138" i="9" a="1"/>
  <c r="E138" i="9" a="1"/>
  <c r="E22" i="9" a="1"/>
  <c r="G50" i="9" a="1"/>
  <c r="F50" i="9" a="1"/>
  <c r="H110" i="9" a="1"/>
  <c r="H173" i="9" a="1"/>
  <c r="I173" i="9" a="1"/>
  <c r="H50" i="9" a="1"/>
  <c r="E110"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D139" i="9" a="1"/>
  <c r="G139" i="9" a="1"/>
  <c r="G23" i="9" a="1"/>
  <c r="E51" i="9" a="1"/>
  <c r="I111" i="9" a="1"/>
  <c r="D23" i="9" a="1"/>
  <c r="D51" i="9" a="1"/>
  <c r="H23" i="9" a="1"/>
  <c r="F51" i="9" a="1"/>
  <c r="I139" i="9" a="1"/>
  <c r="I51" i="9" a="1"/>
  <c r="G111" i="9" a="1"/>
  <c r="H139" i="9" a="1"/>
  <c r="F23" i="9" a="1"/>
  <c r="H111" i="9" a="1"/>
  <c r="E111" i="9" a="1"/>
  <c r="E139" i="9" a="1"/>
  <c r="G51" i="9" a="1"/>
  <c r="H139" i="9" l="1"/>
  <c r="D139" i="9"/>
  <c r="G139" i="9"/>
  <c r="E139" i="9"/>
  <c r="I139" i="9"/>
  <c r="B140" i="9"/>
  <c r="I111" i="9"/>
  <c r="E111" i="9"/>
  <c r="D111" i="9"/>
  <c r="G111" i="9"/>
  <c r="H111" i="9"/>
  <c r="B112" i="9"/>
  <c r="F23" i="9"/>
  <c r="E23" i="9"/>
  <c r="G23" i="9"/>
  <c r="H23" i="9"/>
  <c r="D23" i="9"/>
  <c r="I51" i="9"/>
  <c r="F51" i="9"/>
  <c r="G51" i="9"/>
  <c r="H51" i="9"/>
  <c r="E51" i="9"/>
  <c r="D51" i="9"/>
  <c r="B24" i="9"/>
  <c r="F52" i="9" a="1"/>
  <c r="D112" i="9" a="1"/>
  <c r="G140" i="9" a="1"/>
  <c r="H112" i="9" a="1"/>
  <c r="F24" i="9" a="1"/>
  <c r="I112" i="9" a="1"/>
  <c r="G24" i="9" a="1"/>
  <c r="E112" i="9" a="1"/>
  <c r="H52" i="9" a="1"/>
  <c r="G52" i="9" a="1"/>
  <c r="D24" i="9" a="1"/>
  <c r="H24" i="9" a="1"/>
  <c r="E52" i="9" a="1"/>
  <c r="I140" i="9" a="1"/>
  <c r="H140" i="9" a="1"/>
  <c r="E24" i="9" a="1"/>
  <c r="E140" i="9" a="1"/>
  <c r="G112" i="9" a="1"/>
  <c r="D52" i="9" a="1"/>
  <c r="I52" i="9" a="1"/>
  <c r="D140"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13" i="9" a="1"/>
  <c r="E113" i="9" a="1"/>
  <c r="G25" i="9" a="1"/>
  <c r="E141" i="9" a="1"/>
  <c r="D113" i="9" a="1"/>
  <c r="I113" i="9" a="1"/>
  <c r="H25" i="9" a="1"/>
  <c r="G141" i="9" a="1"/>
  <c r="H113" i="9" a="1"/>
  <c r="G53" i="9" a="1"/>
  <c r="H53" i="9" a="1"/>
  <c r="D53" i="9" a="1"/>
  <c r="E53" i="9" a="1"/>
  <c r="F53" i="9" a="1"/>
  <c r="I53" i="9" a="1"/>
  <c r="F25" i="9" a="1"/>
  <c r="H141" i="9" a="1"/>
  <c r="D25" i="9" a="1"/>
  <c r="I141" i="9" a="1"/>
  <c r="E25"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E142" i="9" a="1"/>
  <c r="I142" i="9" a="1"/>
  <c r="D26" i="9" a="1"/>
  <c r="H26" i="9" a="1"/>
  <c r="D54" i="9" a="1"/>
  <c r="H142" i="9" a="1"/>
  <c r="I114" i="9" a="1"/>
  <c r="I54" i="9" a="1"/>
  <c r="G54" i="9" a="1"/>
  <c r="F54" i="9" a="1"/>
  <c r="D114" i="9" a="1"/>
  <c r="H54" i="9" a="1"/>
  <c r="F26" i="9" a="1"/>
  <c r="E114" i="9" a="1"/>
  <c r="E26" i="9" a="1"/>
  <c r="D142" i="9" a="1"/>
  <c r="G114" i="9" a="1"/>
  <c r="G26" i="9" a="1"/>
  <c r="H142" i="9" l="1"/>
  <c r="D142" i="9"/>
  <c r="E142" i="9"/>
  <c r="G142" i="9"/>
  <c r="I142" i="9"/>
  <c r="B143" i="9"/>
  <c r="I114" i="9"/>
  <c r="G114" i="9"/>
  <c r="E114" i="9"/>
  <c r="D114" i="9"/>
  <c r="H114" i="9"/>
  <c r="B115" i="9"/>
  <c r="I54" i="9"/>
  <c r="H54" i="9"/>
  <c r="G54" i="9"/>
  <c r="F54" i="9"/>
  <c r="E54" i="9"/>
  <c r="D54" i="9"/>
  <c r="F26" i="9"/>
  <c r="E26" i="9"/>
  <c r="G26" i="9"/>
  <c r="H26" i="9"/>
  <c r="D26" i="9"/>
  <c r="B27" i="9"/>
  <c r="I115" i="9" a="1"/>
  <c r="G143" i="9" a="1"/>
  <c r="D27" i="9" a="1"/>
  <c r="E143" i="9" a="1"/>
  <c r="I143" i="9" a="1"/>
  <c r="E55" i="9" a="1"/>
  <c r="G55" i="9" a="1"/>
  <c r="I55" i="9" a="1"/>
  <c r="F27" i="9" a="1"/>
  <c r="D55" i="9" a="1"/>
  <c r="G115" i="9" a="1"/>
  <c r="E115" i="9" a="1"/>
  <c r="F55" i="9" a="1"/>
  <c r="D115" i="9" a="1"/>
  <c r="H55" i="9" a="1"/>
  <c r="H115" i="9" a="1"/>
  <c r="H27" i="9" a="1"/>
  <c r="D143" i="9" a="1"/>
  <c r="G27" i="9" a="1"/>
  <c r="E27" i="9" a="1"/>
  <c r="H143" i="9" a="1"/>
  <c r="H143" i="9" l="1"/>
  <c r="D143" i="9"/>
  <c r="E143" i="9"/>
  <c r="G143" i="9"/>
  <c r="I143" i="9"/>
  <c r="B144" i="9"/>
  <c r="I115" i="9"/>
  <c r="E115" i="9"/>
  <c r="D115" i="9"/>
  <c r="H115" i="9"/>
  <c r="G115" i="9"/>
  <c r="B116" i="9"/>
  <c r="F27" i="9"/>
  <c r="E27" i="9"/>
  <c r="G27" i="9"/>
  <c r="H27" i="9"/>
  <c r="D27" i="9"/>
  <c r="I55" i="9"/>
  <c r="F55" i="9"/>
  <c r="G55" i="9"/>
  <c r="H55" i="9"/>
  <c r="E55" i="9"/>
  <c r="D55" i="9"/>
  <c r="B28" i="9"/>
  <c r="H144" i="9" a="1"/>
  <c r="H28" i="9" a="1"/>
  <c r="D116" i="9" a="1"/>
  <c r="E56" i="9" a="1"/>
  <c r="H56" i="9" a="1"/>
  <c r="H116" i="9" a="1"/>
  <c r="E116" i="9" a="1"/>
  <c r="G116" i="9" a="1"/>
  <c r="E144" i="9" a="1"/>
  <c r="D56" i="9" a="1"/>
  <c r="I116" i="9" a="1"/>
  <c r="E28" i="9" a="1"/>
  <c r="G144" i="9" a="1"/>
  <c r="F56" i="9" a="1"/>
  <c r="D144" i="9" a="1"/>
  <c r="I56" i="9" a="1"/>
  <c r="G56" i="9" a="1"/>
  <c r="D28" i="9" a="1"/>
  <c r="G28" i="9" a="1"/>
  <c r="I144" i="9" a="1"/>
  <c r="F28" i="9" a="1"/>
  <c r="E144" i="9" l="1"/>
  <c r="G144" i="9"/>
  <c r="H144" i="9"/>
  <c r="D144" i="9"/>
  <c r="I144" i="9"/>
  <c r="B145" i="9"/>
  <c r="I116" i="9"/>
  <c r="D116" i="9"/>
  <c r="H116" i="9"/>
  <c r="G116" i="9"/>
  <c r="E116" i="9"/>
  <c r="B117" i="9"/>
  <c r="I56" i="9"/>
  <c r="G56" i="9"/>
  <c r="F56" i="9"/>
  <c r="H56" i="9"/>
  <c r="D56" i="9"/>
  <c r="E56" i="9"/>
  <c r="F28" i="9"/>
  <c r="E28" i="9"/>
  <c r="G28" i="9"/>
  <c r="H28" i="9"/>
  <c r="D28" i="9"/>
  <c r="B29" i="9"/>
  <c r="D145" i="9" a="1"/>
  <c r="G29" i="9" a="1"/>
  <c r="D57" i="9" a="1"/>
  <c r="I117" i="9" a="1"/>
  <c r="E29" i="9" a="1"/>
  <c r="E117" i="9" a="1"/>
  <c r="G57" i="9" a="1"/>
  <c r="I57" i="9" a="1"/>
  <c r="F57" i="9" a="1"/>
  <c r="E57" i="9" a="1"/>
  <c r="D29" i="9" a="1"/>
  <c r="G117" i="9" a="1"/>
  <c r="H145" i="9" a="1"/>
  <c r="H117" i="9" a="1"/>
  <c r="H57" i="9" a="1"/>
  <c r="F29" i="9" a="1"/>
  <c r="G145" i="9" a="1"/>
  <c r="D117" i="9" a="1"/>
  <c r="I145" i="9" a="1"/>
  <c r="H29" i="9" a="1"/>
  <c r="E145" i="9" a="1"/>
  <c r="E145" i="9" l="1"/>
  <c r="G145" i="9"/>
  <c r="D145" i="9"/>
  <c r="H145" i="9"/>
  <c r="I145" i="9"/>
  <c r="I117" i="9"/>
  <c r="H117" i="9"/>
  <c r="G117" i="9"/>
  <c r="E117" i="9"/>
  <c r="D117" i="9"/>
  <c r="F29" i="9"/>
  <c r="E29" i="9"/>
  <c r="G29" i="9"/>
  <c r="H29" i="9"/>
  <c r="D29" i="9"/>
  <c r="I57" i="9"/>
  <c r="H57" i="9"/>
  <c r="G57" i="9"/>
  <c r="F57" i="9"/>
  <c r="E57" i="9"/>
  <c r="D57" i="9"/>
  <c r="B30" i="9"/>
  <c r="H58" i="9" a="1"/>
  <c r="H30" i="9" a="1"/>
  <c r="G58" i="9" a="1"/>
  <c r="E30" i="9" a="1"/>
  <c r="F30" i="9" a="1"/>
  <c r="F58" i="9" a="1"/>
  <c r="D58" i="9" a="1"/>
  <c r="G30" i="9" a="1"/>
  <c r="I58" i="9" a="1"/>
  <c r="D30" i="9" a="1"/>
  <c r="E58" i="9" a="1"/>
  <c r="I58" i="9" l="1"/>
  <c r="F58" i="9"/>
  <c r="H58" i="9"/>
  <c r="G58" i="9"/>
  <c r="E58" i="9"/>
  <c r="D58" i="9"/>
  <c r="F30" i="9"/>
  <c r="E30" i="9"/>
  <c r="G30" i="9"/>
  <c r="H30" i="9"/>
  <c r="D30" i="9"/>
  <c r="B31" i="9"/>
  <c r="E59" i="9" a="1"/>
  <c r="I59" i="9" a="1"/>
  <c r="G59" i="9" a="1"/>
  <c r="G31" i="9" a="1"/>
  <c r="F59" i="9" a="1"/>
  <c r="F31" i="9" a="1"/>
  <c r="E31" i="9" a="1"/>
  <c r="H31" i="9" a="1"/>
  <c r="D59" i="9" a="1"/>
  <c r="D31" i="9" a="1"/>
  <c r="H59" i="9" a="1"/>
  <c r="F31" i="9" l="1"/>
  <c r="E31" i="9"/>
  <c r="G31" i="9"/>
  <c r="H31" i="9"/>
  <c r="D31" i="9"/>
  <c r="I59" i="9"/>
  <c r="F59" i="9"/>
  <c r="G59" i="9"/>
  <c r="H59" i="9"/>
  <c r="E59" i="9"/>
  <c r="D59" i="9"/>
  <c r="B32" i="9"/>
  <c r="D60" i="9" a="1"/>
  <c r="D32" i="9" a="1"/>
  <c r="I60" i="9" a="1"/>
  <c r="H32" i="9" a="1"/>
  <c r="E32" i="9" a="1"/>
  <c r="E60" i="9" a="1"/>
  <c r="G32" i="9" a="1"/>
  <c r="F32" i="9" a="1"/>
  <c r="F60" i="9" a="1"/>
  <c r="H60" i="9" a="1"/>
  <c r="G60" i="9" a="1"/>
  <c r="I60" i="9" l="1"/>
  <c r="H60" i="9"/>
  <c r="G60" i="9"/>
  <c r="F60" i="9"/>
  <c r="D60" i="9"/>
  <c r="E60" i="9"/>
  <c r="F32" i="9"/>
  <c r="E32" i="9"/>
  <c r="G32" i="9"/>
  <c r="H32" i="9"/>
  <c r="D32" i="9"/>
  <c r="B33" i="9"/>
  <c r="I61" i="9" a="1"/>
  <c r="F61" i="9" a="1"/>
  <c r="D61" i="9" a="1"/>
  <c r="H33" i="9" a="1"/>
  <c r="D33" i="9" a="1"/>
  <c r="E33" i="9" a="1"/>
  <c r="G61" i="9" a="1"/>
  <c r="E61" i="9" a="1"/>
  <c r="F33" i="9" a="1"/>
  <c r="H61" i="9" a="1"/>
  <c r="G33"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<sst xmlns="http://schemas.openxmlformats.org/spreadsheetml/2006/main" count="251" uniqueCount="58">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</sst>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-3.1910249559820203</c:v>
                </c:pt>
                <c:pt idx="1">
                  <c:v>1.0237542451679702</c:v>
                </c:pt>
                <c:pt idx="2">
                  <c:v>5.0996917685483547</c:v>
                </c:pt>
                <c:pt idx="3">
                  <c:v>9.0271546508452616</c:v>
                </c:pt>
                <c:pt idx="4">
                  <c:v>12.798929387145188</c:v>
                </c:pt>
                <c:pt idx="5">
                  <c:v>16.410446574845786</c:v>
                </c:pt>
                <c:pt idx="6">
                  <c:v>19.859790804785217</c:v>
                </c:pt>
                <c:pt idx="7">
                  <c:v>23.147525932248612</c:v>
                </c:pt>
                <c:pt idx="8">
                  <c:v>26.276373952820084</c:v>
                </c:pt>
                <c:pt idx="9">
                  <c:v>29.250815696067612</c:v>
                </c:pt>
                <c:pt idx="10">
                  <c:v>32.079984185853625</c:v>
                </c:pt>
                <c:pt idx="11">
                  <c:v>34.927397827560021</c:v>
                </c:pt>
                <c:pt idx="12">
                  <c:v>37.653602262150848</c:v>
                </c:pt>
                <c:pt idx="13">
                  <c:v>40.264090543602215</c:v>
                </c:pt>
                <c:pt idx="14">
                  <c:v>42.764517799481069</c:v>
                </c:pt>
                <c:pt idx="15">
                  <c:v>45.160570634746612</c:v>
                </c:pt>
                <c:pt idx="16">
                  <c:v>47.457866973844631</c:v>
                </c:pt>
                <c:pt idx="17">
                  <c:v>49.661874991975218</c:v>
                </c:pt>
                <c:pt idx="18">
                  <c:v>51.777875466646933</c:v>
                </c:pt>
                <c:pt idx="19">
                  <c:v>53.810909420630345</c:v>
                </c:pt>
                <c:pt idx="20">
                  <c:v>55.765765970427317</c:v>
                </c:pt>
                <c:pt idx="21">
                  <c:v>57.646970162742221</c:v>
                </c:pt>
                <c:pt idx="22">
                  <c:v>59.458778438166931</c:v>
                </c:pt>
                <c:pt idx="23">
                  <c:v>61.20518739614846</c:v>
                </c:pt>
                <c:pt idx="24">
                  <c:v>62.889935641063623</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-2.8681184963124102</c:v>
                </c:pt>
                <c:pt idx="1">
                  <c:v>1.428176543014104</c:v>
                </c:pt>
                <c:pt idx="2">
                  <c:v>5.6015114419658278</c:v>
                </c:pt>
                <c:pt idx="3">
                  <c:v>9.6442747421659973</c:v>
                </c:pt>
                <c:pt idx="4">
                  <c:v>13.551402170877926</c:v>
                </c:pt>
                <c:pt idx="5">
                  <c:v>17.320658768129896</c:v>
                </c:pt>
                <c:pt idx="6">
                  <c:v>20.952687218990349</c:v>
                </c:pt>
                <c:pt idx="7">
                  <c:v>24.430305973833626</c:v>
                </c:pt>
                <c:pt idx="8">
                  <c:v>27.756919849511974</c:v>
                </c:pt>
                <c:pt idx="9">
                  <c:v>30.950324476625315</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1500</v>
      </c>
      <c r="F11" s="2" t="s">
        <v>3</v>
      </c>
    </row>
    <row r="12" spans="1:6" x14ac:dyDescent="0.25">
      <c r="D12" s="3" t="s">
        <v>2</v>
      </c>
      <c r="E12" s="6">
        <f>[1]!altitudeAtmoP(E11)</f>
        <v>13.916696134208326</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13.916696134208326</v>
      </c>
      <c r="E8" t="s">
        <v>4</v>
      </c>
      <c r="G8" t="s">
        <v>19</v>
      </c>
    </row>
    <row r="9" spans="1:7" x14ac:dyDescent="0.2">
      <c r="G9" t="s">
        <v>20</v>
      </c>
    </row>
    <row r="10" spans="1:7" x14ac:dyDescent="0.2">
      <c r="A10" s="31" t="s">
        <v>21</v>
      </c>
      <c r="B10" t="s">
        <v>22</v>
      </c>
      <c r="C10" t="s">
        <v>23</v>
      </c>
      <c r="D10" s="34">
        <f>[1]!humidity(D$6,D$8,1,D$7)</f>
        <v>0.38354608794414619</v>
      </c>
      <c r="G10" t="s">
        <v>24</v>
      </c>
    </row>
    <row r="11" spans="1:7" x14ac:dyDescent="0.2">
      <c r="B11" t="s">
        <v>25</v>
      </c>
      <c r="C11" t="s">
        <v>26</v>
      </c>
      <c r="D11" s="35">
        <f>[1]!dewpoint(D$6,D$8,1,D$7)</f>
        <v>43.547077373280928</v>
      </c>
      <c r="E11" t="s">
        <v>13</v>
      </c>
      <c r="G11" t="s">
        <v>27</v>
      </c>
    </row>
    <row r="12" spans="1:7" x14ac:dyDescent="0.2">
      <c r="B12" t="s">
        <v>28</v>
      </c>
      <c r="C12" t="s">
        <v>29</v>
      </c>
      <c r="D12" s="36">
        <f>[1]!humidratio(D$6,D$8,1,D$7)</f>
        <v>6.2898665086038195E-3</v>
      </c>
      <c r="E12" t="s">
        <v>30</v>
      </c>
    </row>
    <row r="13" spans="1:7" x14ac:dyDescent="0.2">
      <c r="B13" t="s">
        <v>5</v>
      </c>
      <c r="C13" t="s">
        <v>31</v>
      </c>
      <c r="D13" s="35">
        <f>[1]!enthalpy(D$6,D$8,1,D$7)</f>
        <v>23.669037416716058</v>
      </c>
      <c r="E13" t="s">
        <v>32</v>
      </c>
    </row>
    <row r="14" spans="1:7" x14ac:dyDescent="0.2">
      <c r="B14" t="s">
        <v>33</v>
      </c>
      <c r="C14" t="s">
        <v>34</v>
      </c>
      <c r="D14" s="35">
        <f>[1]!volume(D$6,D$8,1,D$7)</f>
        <v>14.243903514212761</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13.916696134208326</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1.3970461308982822E-2</v>
      </c>
      <c r="E23" t="s">
        <v>30</v>
      </c>
    </row>
    <row r="24" spans="1:5" x14ac:dyDescent="0.2">
      <c r="B24" t="s">
        <v>5</v>
      </c>
      <c r="C24" t="s">
        <v>31</v>
      </c>
      <c r="D24" s="35">
        <f>[1]!enthalpy(D$17,D$19,2,D$18)</f>
        <v>30.825846962208018</v>
      </c>
      <c r="E24" t="s">
        <v>32</v>
      </c>
    </row>
    <row r="25" spans="1:5" x14ac:dyDescent="0.2">
      <c r="B25" t="s">
        <v>33</v>
      </c>
      <c r="C25" t="s">
        <v>34</v>
      </c>
      <c r="D25" s="35">
        <f>[1]!volume(D$17,D$19,2,D$18)</f>
        <v>14.281934513692859</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13.916696134208326</v>
      </c>
      <c r="E30" t="s">
        <v>4</v>
      </c>
    </row>
    <row r="32" spans="1:5" x14ac:dyDescent="0.2">
      <c r="A32" s="31" t="s">
        <v>21</v>
      </c>
      <c r="B32" t="s">
        <v>15</v>
      </c>
      <c r="C32" t="s">
        <v>16</v>
      </c>
      <c r="D32" s="35">
        <f>[1]!wetbulb(D$28,D$30,3,D$29)</f>
        <v>37.574934570394383</v>
      </c>
      <c r="E32" t="s">
        <v>13</v>
      </c>
    </row>
    <row r="33" spans="1:5" x14ac:dyDescent="0.2">
      <c r="B33" t="s">
        <v>25</v>
      </c>
      <c r="C33" t="s">
        <v>26</v>
      </c>
      <c r="D33" s="35">
        <f>[1]!dewpoint(D$28,D$30,3,D$29)</f>
        <v>27.37780796817319</v>
      </c>
      <c r="E33" t="s">
        <v>13</v>
      </c>
    </row>
    <row r="34" spans="1:5" x14ac:dyDescent="0.2">
      <c r="B34" t="s">
        <v>28</v>
      </c>
      <c r="C34" t="s">
        <v>29</v>
      </c>
      <c r="D34" s="36">
        <f>[1]!humidratio(D28,D30,3,D29)</f>
        <v>3.314687809475734E-3</v>
      </c>
      <c r="E34" t="s">
        <v>30</v>
      </c>
    </row>
    <row r="35" spans="1:5" x14ac:dyDescent="0.2">
      <c r="B35" t="s">
        <v>5</v>
      </c>
      <c r="C35" t="s">
        <v>31</v>
      </c>
      <c r="D35" s="35">
        <f>[1]!enthalpy(D$28,D$30,3,D$29)</f>
        <v>14.383111228287079</v>
      </c>
      <c r="E35" t="s">
        <v>32</v>
      </c>
    </row>
    <row r="36" spans="1:5" x14ac:dyDescent="0.2">
      <c r="B36" t="s">
        <v>33</v>
      </c>
      <c r="C36" t="s">
        <v>34</v>
      </c>
      <c r="D36" s="35">
        <f>[1]!volume(D$28,D$30,3,D$29)</f>
        <v>13.507332963262465</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13.916696134208326</v>
      </c>
      <c r="E41" t="s">
        <v>4</v>
      </c>
    </row>
    <row r="43" spans="1:5" x14ac:dyDescent="0.2">
      <c r="A43" s="31" t="s">
        <v>21</v>
      </c>
      <c r="B43" t="s">
        <v>15</v>
      </c>
      <c r="C43" t="s">
        <v>16</v>
      </c>
      <c r="D43" s="35">
        <f>[1]!wetbulb(D$39,D$41,4,D$40)</f>
        <v>37.158324031588265</v>
      </c>
      <c r="E43" t="s">
        <v>13</v>
      </c>
    </row>
    <row r="44" spans="1:5" x14ac:dyDescent="0.2">
      <c r="B44" t="s">
        <v>25</v>
      </c>
      <c r="C44" t="s">
        <v>26</v>
      </c>
      <c r="D44" s="35">
        <f>[1]!dewpoint(D$39,D$41,4,D$40)</f>
        <v>26.048889520697919</v>
      </c>
      <c r="E44" t="s">
        <v>13</v>
      </c>
    </row>
    <row r="45" spans="1:5" x14ac:dyDescent="0.2">
      <c r="B45" t="s">
        <v>22</v>
      </c>
      <c r="C45" t="s">
        <v>23</v>
      </c>
      <c r="D45" s="34">
        <f>[1]!humidity(D$39,D$41,4,D$40)</f>
        <v>0.47378179978734114</v>
      </c>
    </row>
    <row r="46" spans="1:5" x14ac:dyDescent="0.2">
      <c r="B46" t="s">
        <v>5</v>
      </c>
      <c r="C46" t="s">
        <v>31</v>
      </c>
      <c r="D46" s="35">
        <f>[1]!enthalpy(D$39,D$41,4,D$40)</f>
        <v>14.1942772</v>
      </c>
      <c r="E46" t="s">
        <v>32</v>
      </c>
    </row>
    <row r="47" spans="1:5" x14ac:dyDescent="0.2">
      <c r="B47" t="s">
        <v>33</v>
      </c>
      <c r="C47" t="s">
        <v>34</v>
      </c>
      <c r="D47" s="35">
        <f>[1]!volume(D$39,D$41,4,D$40)</f>
        <v>13.503559363247286</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1500</v>
      </c>
      <c r="E3" t="s">
        <v>3</v>
      </c>
      <c r="H3" s="59" t="s">
        <v>42</v>
      </c>
      <c r="I3" s="59"/>
      <c r="J3" s="59"/>
      <c r="K3" s="59"/>
    </row>
    <row r="4" spans="1:11" x14ac:dyDescent="0.2">
      <c r="C4" s="41" t="s">
        <v>2</v>
      </c>
      <c r="D4" s="45">
        <f>Pressure</f>
        <v>13.916696134208326</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-3.1910249559820203</v>
      </c>
      <c r="E9" s="53" cm="1">
        <f t="array" ref="E9">[1]!humidratio(B9, Pressure, 3, C9)</f>
        <v>0</v>
      </c>
      <c r="F9" s="53" cm="1">
        <f t="array" ref="F9">[1]!Grains(B9, Pressure, 3, C9)</f>
        <v>0</v>
      </c>
      <c r="G9" s="53" cm="1">
        <f t="array" ref="G9">[1]!volume(B9, Pressure, 3, C9)</f>
        <v>12.237703128072297</v>
      </c>
      <c r="H9" s="53" cm="1">
        <f t="array" ref="H9">[1]!enthalpy(B9, Pressure, 3, C9)</f>
        <v>0</v>
      </c>
      <c r="I9" s="55" t="s">
        <v>57</v>
      </c>
    </row>
    <row r="10" spans="1:11" x14ac:dyDescent="0.2">
      <c r="B10" s="56">
        <f>B9+5</f>
        <v>5</v>
      </c>
      <c r="C10" s="57">
        <f t="shared" ref="C10:C33" si="0">C$7</f>
        <v>0</v>
      </c>
      <c r="D10" s="53" cm="1">
        <f t="array" ref="D10">[1]!wetbulb(B10,Pressure,3,C10)</f>
        <v>1.0237542451679702</v>
      </c>
      <c r="E10" s="53" cm="1">
        <f t="array" ref="E10">[1]!humidratio(B10, Pressure, 3, C10)</f>
        <v>0</v>
      </c>
      <c r="F10" s="53" cm="1">
        <f t="array" ref="F10">[1]!Grains(B10, Pressure, 3, C10)</f>
        <v>0</v>
      </c>
      <c r="G10" s="53" cm="1">
        <f t="array" ref="G10">[1]!volume(B10, Pressure, 3, C10)</f>
        <v>12.370817135165128</v>
      </c>
      <c r="H10" s="53" cm="1">
        <f t="array" ref="H10">[1]!enthalpy(B10, Pressure, 3, C10)</f>
        <v>1.2</v>
      </c>
      <c r="I10" s="55" t="s">
        <v>57</v>
      </c>
    </row>
    <row r="11" spans="1:11" x14ac:dyDescent="0.2">
      <c r="B11" s="56">
        <f t="shared" ref="B11:B33" si="1">B10+5</f>
        <v>10</v>
      </c>
      <c r="C11" s="57">
        <f t="shared" si="0"/>
        <v>0</v>
      </c>
      <c r="D11" s="53" cm="1">
        <f t="array" ref="D11">[1]!wetbulb(B11,Pressure,3,C11)</f>
        <v>5.0996917685483547</v>
      </c>
      <c r="E11" s="53" cm="1">
        <f t="array" ref="E11">[1]!humidratio(B11, Pressure, 3, C11)</f>
        <v>0</v>
      </c>
      <c r="F11" s="53" cm="1">
        <f t="array" ref="F11">[1]!Grains(B11, Pressure, 3, C11)</f>
        <v>0</v>
      </c>
      <c r="G11" s="53" cm="1">
        <f t="array" ref="G11">[1]!volume(B11, Pressure, 3, C11)</f>
        <v>12.503931142257958</v>
      </c>
      <c r="H11" s="53" cm="1">
        <f t="array" ref="H11">[1]!enthalpy(B11, Pressure, 3, C11)</f>
        <v>2.4</v>
      </c>
      <c r="I11" s="55" t="s">
        <v>57</v>
      </c>
    </row>
    <row r="12" spans="1:11" x14ac:dyDescent="0.2">
      <c r="B12" s="56">
        <f t="shared" si="1"/>
        <v>15</v>
      </c>
      <c r="C12" s="57">
        <f t="shared" si="0"/>
        <v>0</v>
      </c>
      <c r="D12" s="53" cm="1">
        <f t="array" ref="D12">[1]!wetbulb(B12,Pressure,3,C12)</f>
        <v>9.0271546508452616</v>
      </c>
      <c r="E12" s="53" cm="1">
        <f t="array" ref="E12">[1]!humidratio(B12, Pressure, 3, C12)</f>
        <v>0</v>
      </c>
      <c r="F12" s="53" cm="1">
        <f t="array" ref="F12">[1]!Grains(B12, Pressure, 3, C12)</f>
        <v>0</v>
      </c>
      <c r="G12" s="53" cm="1">
        <f t="array" ref="G12">[1]!volume(B12, Pressure, 3, C12)</f>
        <v>12.63704514935079</v>
      </c>
      <c r="H12" s="53" cm="1">
        <f t="array" ref="H12">[1]!enthalpy(B12, Pressure, 3, C12)</f>
        <v>3.5999999999999996</v>
      </c>
      <c r="I12" s="55" t="s">
        <v>57</v>
      </c>
    </row>
    <row r="13" spans="1:11" x14ac:dyDescent="0.2">
      <c r="B13" s="56">
        <f t="shared" si="1"/>
        <v>20</v>
      </c>
      <c r="C13" s="57">
        <f t="shared" si="0"/>
        <v>0</v>
      </c>
      <c r="D13" s="53" cm="1">
        <f t="array" ref="D13">[1]!wetbulb(B13,Pressure,3,C13)</f>
        <v>12.798929387145188</v>
      </c>
      <c r="E13" s="53" cm="1">
        <f t="array" ref="E13">[1]!humidratio(B13, Pressure, 3, C13)</f>
        <v>0</v>
      </c>
      <c r="F13" s="53" cm="1">
        <f t="array" ref="F13">[1]!Grains(B13, Pressure, 3, C13)</f>
        <v>0</v>
      </c>
      <c r="G13" s="53" cm="1">
        <f t="array" ref="G13">[1]!volume(B13, Pressure, 3, C13)</f>
        <v>12.77015915644362</v>
      </c>
      <c r="H13" s="53" cm="1">
        <f t="array" ref="H13">[1]!enthalpy(B13, Pressure, 3, C13)</f>
        <v>4.8</v>
      </c>
      <c r="I13" s="55" t="s">
        <v>57</v>
      </c>
    </row>
    <row r="14" spans="1:11" x14ac:dyDescent="0.2">
      <c r="B14" s="56">
        <f t="shared" si="1"/>
        <v>25</v>
      </c>
      <c r="C14" s="57">
        <f t="shared" si="0"/>
        <v>0</v>
      </c>
      <c r="D14" s="53" cm="1">
        <f t="array" ref="D14">[1]!wetbulb(B14,Pressure,3,C14)</f>
        <v>16.410446574845786</v>
      </c>
      <c r="E14" s="53" cm="1">
        <f t="array" ref="E14">[1]!humidratio(B14, Pressure, 3, C14)</f>
        <v>0</v>
      </c>
      <c r="F14" s="53" cm="1">
        <f t="array" ref="F14">[1]!Grains(B14, Pressure, 3, C14)</f>
        <v>0</v>
      </c>
      <c r="G14" s="53" cm="1">
        <f t="array" ref="G14">[1]!volume(B14, Pressure, 3, C14)</f>
        <v>12.903273163536451</v>
      </c>
      <c r="H14" s="53" cm="1">
        <f t="array" ref="H14">[1]!enthalpy(B14, Pressure, 3, C14)</f>
        <v>6</v>
      </c>
      <c r="I14" s="55" t="s">
        <v>57</v>
      </c>
    </row>
    <row r="15" spans="1:11" x14ac:dyDescent="0.2">
      <c r="B15" s="56">
        <f t="shared" si="1"/>
        <v>30</v>
      </c>
      <c r="C15" s="57">
        <f t="shared" si="0"/>
        <v>0</v>
      </c>
      <c r="D15" s="53" cm="1">
        <f t="array" ref="D15">[1]!wetbulb(B15,Pressure,3,C15)</f>
        <v>19.859790804785217</v>
      </c>
      <c r="E15" s="53" cm="1">
        <f t="array" ref="E15">[1]!humidratio(B15, Pressure, 3, C15)</f>
        <v>0</v>
      </c>
      <c r="F15" s="53" cm="1">
        <f t="array" ref="F15">[1]!Grains(B15, Pressure, 3, C15)</f>
        <v>0</v>
      </c>
      <c r="G15" s="53" cm="1">
        <f t="array" ref="G15">[1]!volume(B15, Pressure, 3, C15)</f>
        <v>13.036387170629281</v>
      </c>
      <c r="H15" s="53" cm="1">
        <f t="array" ref="H15">[1]!enthalpy(B15, Pressure, 3, C15)</f>
        <v>7.1999999999999993</v>
      </c>
      <c r="I15" s="55" t="s">
        <v>57</v>
      </c>
    </row>
    <row r="16" spans="1:11" x14ac:dyDescent="0.2">
      <c r="B16" s="56">
        <f t="shared" si="1"/>
        <v>35</v>
      </c>
      <c r="C16" s="57">
        <f t="shared" si="0"/>
        <v>0</v>
      </c>
      <c r="D16" s="53" cm="1">
        <f t="array" ref="D16">[1]!wetbulb(B16,Pressure,3,C16)</f>
        <v>23.147525932248612</v>
      </c>
      <c r="E16" s="53" cm="1">
        <f t="array" ref="E16">[1]!humidratio(B16, Pressure, 3, C16)</f>
        <v>0</v>
      </c>
      <c r="F16" s="53" cm="1">
        <f t="array" ref="F16">[1]!Grains(B16, Pressure, 3, C16)</f>
        <v>0</v>
      </c>
      <c r="G16" s="53" cm="1">
        <f t="array" ref="G16">[1]!volume(B16, Pressure, 3, C16)</f>
        <v>13.169501177722113</v>
      </c>
      <c r="H16" s="53" cm="1">
        <f t="array" ref="H16">[1]!enthalpy(B16, Pressure, 3, C16)</f>
        <v>8.4</v>
      </c>
      <c r="I16" s="55" t="s">
        <v>57</v>
      </c>
    </row>
    <row r="17" spans="2:9" x14ac:dyDescent="0.2">
      <c r="B17" s="56">
        <f t="shared" si="1"/>
        <v>40</v>
      </c>
      <c r="C17" s="57">
        <f t="shared" si="0"/>
        <v>0</v>
      </c>
      <c r="D17" s="53" cm="1">
        <f t="array" ref="D17">[1]!wetbulb(B17,Pressure,3,C17)</f>
        <v>26.276373952820084</v>
      </c>
      <c r="E17" s="53" cm="1">
        <f t="array" ref="E17">[1]!humidratio(B17, Pressure, 3, C17)</f>
        <v>0</v>
      </c>
      <c r="F17" s="53" cm="1">
        <f t="array" ref="F17">[1]!Grains(B17, Pressure, 3, C17)</f>
        <v>0</v>
      </c>
      <c r="G17" s="53" cm="1">
        <f t="array" ref="G17">[1]!volume(B17, Pressure, 3, C17)</f>
        <v>13.302615184814943</v>
      </c>
      <c r="H17" s="53" cm="1">
        <f t="array" ref="H17">[1]!enthalpy(B17, Pressure, 3, C17)</f>
        <v>9.6</v>
      </c>
      <c r="I17" s="55" t="s">
        <v>57</v>
      </c>
    </row>
    <row r="18" spans="2:9" x14ac:dyDescent="0.2">
      <c r="B18" s="56">
        <f t="shared" si="1"/>
        <v>45</v>
      </c>
      <c r="C18" s="57">
        <f t="shared" si="0"/>
        <v>0</v>
      </c>
      <c r="D18" s="53" cm="1">
        <f t="array" ref="D18">[1]!wetbulb(B18,Pressure,3,C18)</f>
        <v>29.250815696067612</v>
      </c>
      <c r="E18" s="53" cm="1">
        <f t="array" ref="E18">[1]!humidratio(B18, Pressure, 3, C18)</f>
        <v>0</v>
      </c>
      <c r="F18" s="53" cm="1">
        <f t="array" ref="F18">[1]!Grains(B18, Pressure, 3, C18)</f>
        <v>0</v>
      </c>
      <c r="G18" s="53" cm="1">
        <f t="array" ref="G18">[1]!volume(B18, Pressure, 3, C18)</f>
        <v>13.435729191907773</v>
      </c>
      <c r="H18" s="53" cm="1">
        <f t="array" ref="H18">[1]!enthalpy(B18, Pressure, 3, C18)</f>
        <v>10.799999999999999</v>
      </c>
      <c r="I18" s="55" t="s">
        <v>57</v>
      </c>
    </row>
    <row r="19" spans="2:9" x14ac:dyDescent="0.2">
      <c r="B19" s="56">
        <f t="shared" si="1"/>
        <v>50</v>
      </c>
      <c r="C19" s="57">
        <f t="shared" si="0"/>
        <v>0</v>
      </c>
      <c r="D19" s="53" cm="1">
        <f t="array" ref="D19">[1]!wetbulb(B19,Pressure,3,C19)</f>
        <v>32.079984185853625</v>
      </c>
      <c r="E19" s="53" cm="1">
        <f t="array" ref="E19">[1]!humidratio(B19, Pressure, 3, C19)</f>
        <v>0</v>
      </c>
      <c r="F19" s="53" cm="1">
        <f t="array" ref="F19">[1]!Grains(B19, Pressure, 3, C19)</f>
        <v>0</v>
      </c>
      <c r="G19" s="53" cm="1">
        <f t="array" ref="G19">[1]!volume(B19, Pressure, 3, C19)</f>
        <v>13.568843199000604</v>
      </c>
      <c r="H19" s="53" cm="1">
        <f t="array" ref="H19">[1]!enthalpy(B19, Pressure, 3, C19)</f>
        <v>12</v>
      </c>
      <c r="I19" s="55" t="s">
        <v>57</v>
      </c>
    </row>
    <row r="20" spans="2:9" x14ac:dyDescent="0.2">
      <c r="B20" s="56">
        <f t="shared" si="1"/>
        <v>55</v>
      </c>
      <c r="C20" s="57">
        <f t="shared" si="0"/>
        <v>0</v>
      </c>
      <c r="D20" s="53" cm="1">
        <f t="array" ref="D20">[1]!wetbulb(B20,Pressure,3,C20)</f>
        <v>34.927397827560021</v>
      </c>
      <c r="E20" s="53" cm="1">
        <f t="array" ref="E20">[1]!humidratio(B20, Pressure, 3, C20)</f>
        <v>0</v>
      </c>
      <c r="F20" s="53" cm="1">
        <f t="array" ref="F20">[1]!Grains(B20, Pressure, 3, C20)</f>
        <v>0</v>
      </c>
      <c r="G20" s="53" cm="1">
        <f t="array" ref="G20">[1]!volume(B20, Pressure, 3, C20)</f>
        <v>13.701957206093436</v>
      </c>
      <c r="H20" s="53" cm="1">
        <f t="array" ref="H20">[1]!enthalpy(B20, Pressure, 3, C20)</f>
        <v>13.2</v>
      </c>
      <c r="I20" s="55" t="s">
        <v>57</v>
      </c>
    </row>
    <row r="21" spans="2:9" x14ac:dyDescent="0.2">
      <c r="B21" s="56">
        <f t="shared" si="1"/>
        <v>60</v>
      </c>
      <c r="C21" s="57">
        <f t="shared" si="0"/>
        <v>0</v>
      </c>
      <c r="D21" s="53" cm="1">
        <f t="array" ref="D21">[1]!wetbulb(B21,Pressure,3,C21)</f>
        <v>37.653602262150848</v>
      </c>
      <c r="E21" s="53" cm="1">
        <f t="array" ref="E21">[1]!humidratio(B21, Pressure, 3, C21)</f>
        <v>0</v>
      </c>
      <c r="F21" s="53" cm="1">
        <f t="array" ref="F21">[1]!Grains(B21, Pressure, 3, C21)</f>
        <v>0</v>
      </c>
      <c r="G21" s="53" cm="1">
        <f t="array" ref="G21">[1]!volume(B21, Pressure, 3, C21)</f>
        <v>13.835071213186268</v>
      </c>
      <c r="H21" s="53" cm="1">
        <f t="array" ref="H21">[1]!enthalpy(B21, Pressure, 3, C21)</f>
        <v>14.399999999999999</v>
      </c>
      <c r="I21" s="55" t="s">
        <v>57</v>
      </c>
    </row>
    <row r="22" spans="2:9" x14ac:dyDescent="0.2">
      <c r="B22" s="56">
        <f t="shared" si="1"/>
        <v>65</v>
      </c>
      <c r="C22" s="57">
        <f t="shared" si="0"/>
        <v>0</v>
      </c>
      <c r="D22" s="53" cm="1">
        <f t="array" ref="D22">[1]!wetbulb(B22,Pressure,3,C22)</f>
        <v>40.264090543602215</v>
      </c>
      <c r="E22" s="53" cm="1">
        <f t="array" ref="E22">[1]!humidratio(B22, Pressure, 3, C22)</f>
        <v>0</v>
      </c>
      <c r="F22" s="53" cm="1">
        <f t="array" ref="F22">[1]!Grains(B22, Pressure, 3, C22)</f>
        <v>0</v>
      </c>
      <c r="G22" s="53" cm="1">
        <f t="array" ref="G22">[1]!volume(B22, Pressure, 3, C22)</f>
        <v>13.968185220279098</v>
      </c>
      <c r="H22" s="53" cm="1">
        <f t="array" ref="H22">[1]!enthalpy(B22, Pressure, 3, C22)</f>
        <v>15.6</v>
      </c>
      <c r="I22" s="55" t="s">
        <v>57</v>
      </c>
    </row>
    <row r="23" spans="2:9" x14ac:dyDescent="0.2">
      <c r="B23" s="56">
        <f t="shared" si="1"/>
        <v>70</v>
      </c>
      <c r="C23" s="57">
        <f t="shared" si="0"/>
        <v>0</v>
      </c>
      <c r="D23" s="53" cm="1">
        <f t="array" ref="D23">[1]!wetbulb(B23,Pressure,3,C23)</f>
        <v>42.764517799481069</v>
      </c>
      <c r="E23" s="53" cm="1">
        <f t="array" ref="E23">[1]!humidratio(B23, Pressure, 3, C23)</f>
        <v>0</v>
      </c>
      <c r="F23" s="53" cm="1">
        <f t="array" ref="F23">[1]!Grains(B23, Pressure, 3, C23)</f>
        <v>0</v>
      </c>
      <c r="G23" s="53" cm="1">
        <f t="array" ref="G23">[1]!volume(B23, Pressure, 3, C23)</f>
        <v>14.101299227371928</v>
      </c>
      <c r="H23" s="53" cm="1">
        <f t="array" ref="H23">[1]!enthalpy(B23, Pressure, 3, C23)</f>
        <v>16.8</v>
      </c>
      <c r="I23" s="55" t="s">
        <v>57</v>
      </c>
    </row>
    <row r="24" spans="2:9" x14ac:dyDescent="0.2">
      <c r="B24" s="56">
        <f t="shared" si="1"/>
        <v>75</v>
      </c>
      <c r="C24" s="57">
        <f t="shared" si="0"/>
        <v>0</v>
      </c>
      <c r="D24" s="53" cm="1">
        <f t="array" ref="D24">[1]!wetbulb(B24,Pressure,3,C24)</f>
        <v>45.160570634746612</v>
      </c>
      <c r="E24" s="53" cm="1">
        <f t="array" ref="E24">[1]!humidratio(B24, Pressure, 3, C24)</f>
        <v>0</v>
      </c>
      <c r="F24" s="53" cm="1">
        <f t="array" ref="F24">[1]!Grains(B24, Pressure, 3, C24)</f>
        <v>0</v>
      </c>
      <c r="G24" s="53" cm="1">
        <f t="array" ref="G24">[1]!volume(B24, Pressure, 3, C24)</f>
        <v>14.234413234464759</v>
      </c>
      <c r="H24" s="53" cm="1">
        <f t="array" ref="H24">[1]!enthalpy(B24, Pressure, 3, C24)</f>
        <v>18</v>
      </c>
      <c r="I24" s="55" t="s">
        <v>57</v>
      </c>
    </row>
    <row r="25" spans="2:9" x14ac:dyDescent="0.2">
      <c r="B25" s="56">
        <f t="shared" si="1"/>
        <v>80</v>
      </c>
      <c r="C25" s="57">
        <f t="shared" si="0"/>
        <v>0</v>
      </c>
      <c r="D25" s="53" cm="1">
        <f t="array" ref="D25">[1]!wetbulb(B25,Pressure,3,C25)</f>
        <v>47.457866973844631</v>
      </c>
      <c r="E25" s="53" cm="1">
        <f t="array" ref="E25">[1]!humidratio(B25, Pressure, 3, C25)</f>
        <v>0</v>
      </c>
      <c r="F25" s="53" cm="1">
        <f t="array" ref="F25">[1]!Grains(B25, Pressure, 3, C25)</f>
        <v>0</v>
      </c>
      <c r="G25" s="53" cm="1">
        <f t="array" ref="G25">[1]!volume(B25, Pressure, 3, C25)</f>
        <v>14.367527241557589</v>
      </c>
      <c r="H25" s="53" cm="1">
        <f t="array" ref="H25">[1]!enthalpy(B25, Pressure, 3, C25)</f>
        <v>19.2</v>
      </c>
      <c r="I25" s="55" t="s">
        <v>57</v>
      </c>
    </row>
    <row r="26" spans="2:9" x14ac:dyDescent="0.2">
      <c r="B26" s="56">
        <f t="shared" si="1"/>
        <v>85</v>
      </c>
      <c r="C26" s="57">
        <f t="shared" si="0"/>
        <v>0</v>
      </c>
      <c r="D26" s="53" cm="1">
        <f t="array" ref="D26">[1]!wetbulb(B26,Pressure,3,C26)</f>
        <v>49.661874991975218</v>
      </c>
      <c r="E26" s="53" cm="1">
        <f t="array" ref="E26">[1]!humidratio(B26, Pressure, 3, C26)</f>
        <v>0</v>
      </c>
      <c r="F26" s="53" cm="1">
        <f t="array" ref="F26">[1]!Grains(B26, Pressure, 3, C26)</f>
        <v>0</v>
      </c>
      <c r="G26" s="53" cm="1">
        <f t="array" ref="G26">[1]!volume(B26, Pressure, 3, C26)</f>
        <v>14.500641248650421</v>
      </c>
      <c r="H26" s="53" cm="1">
        <f t="array" ref="H26">[1]!enthalpy(B26, Pressure, 3, C26)</f>
        <v>20.399999999999999</v>
      </c>
      <c r="I26" s="55" t="s">
        <v>57</v>
      </c>
    </row>
    <row r="27" spans="2:9" x14ac:dyDescent="0.2">
      <c r="B27" s="56">
        <f t="shared" si="1"/>
        <v>90</v>
      </c>
      <c r="C27" s="57">
        <f t="shared" si="0"/>
        <v>0</v>
      </c>
      <c r="D27" s="53" cm="1">
        <f t="array" ref="D27">[1]!wetbulb(B27,Pressure,3,C27)</f>
        <v>51.777875466646933</v>
      </c>
      <c r="E27" s="53" cm="1">
        <f t="array" ref="E27">[1]!humidratio(B27, Pressure, 3, C27)</f>
        <v>0</v>
      </c>
      <c r="F27" s="53" cm="1">
        <f t="array" ref="F27">[1]!Grains(B27, Pressure, 3, C27)</f>
        <v>0</v>
      </c>
      <c r="G27" s="53" cm="1">
        <f t="array" ref="G27">[1]!volume(B27, Pressure, 3, C27)</f>
        <v>14.633755255743251</v>
      </c>
      <c r="H27" s="53" cm="1">
        <f t="array" ref="H27">[1]!enthalpy(B27, Pressure, 3, C27)</f>
        <v>21.599999999999998</v>
      </c>
      <c r="I27" s="55" t="s">
        <v>57</v>
      </c>
    </row>
    <row r="28" spans="2:9" x14ac:dyDescent="0.2">
      <c r="B28" s="56">
        <f t="shared" si="1"/>
        <v>95</v>
      </c>
      <c r="C28" s="57">
        <f t="shared" si="0"/>
        <v>0</v>
      </c>
      <c r="D28" s="53" cm="1">
        <f t="array" ref="D28">[1]!wetbulb(B28,Pressure,3,C28)</f>
        <v>53.810909420630345</v>
      </c>
      <c r="E28" s="53" cm="1">
        <f t="array" ref="E28">[1]!humidratio(B28, Pressure, 3, C28)</f>
        <v>0</v>
      </c>
      <c r="F28" s="53" cm="1">
        <f t="array" ref="F28">[1]!Grains(B28, Pressure, 3, C28)</f>
        <v>0</v>
      </c>
      <c r="G28" s="53" cm="1">
        <f t="array" ref="G28">[1]!volume(B28, Pressure, 3, C28)</f>
        <v>14.766869262836082</v>
      </c>
      <c r="H28" s="53" cm="1">
        <f t="array" ref="H28">[1]!enthalpy(B28, Pressure, 3, C28)</f>
        <v>22.8</v>
      </c>
      <c r="I28" s="55" t="s">
        <v>57</v>
      </c>
    </row>
    <row r="29" spans="2:9" x14ac:dyDescent="0.2">
      <c r="B29" s="56">
        <f t="shared" si="1"/>
        <v>100</v>
      </c>
      <c r="C29" s="57">
        <f t="shared" si="0"/>
        <v>0</v>
      </c>
      <c r="D29" s="53" cm="1">
        <f t="array" ref="D29">[1]!wetbulb(B29,Pressure,3,C29)</f>
        <v>55.765765970427317</v>
      </c>
      <c r="E29" s="53" cm="1">
        <f t="array" ref="E29">[1]!humidratio(B29, Pressure, 3, C29)</f>
        <v>0</v>
      </c>
      <c r="F29" s="53" cm="1">
        <f t="array" ref="F29">[1]!Grains(B29, Pressure, 3, C29)</f>
        <v>0</v>
      </c>
      <c r="G29" s="53" cm="1">
        <f t="array" ref="G29">[1]!volume(B29, Pressure, 3, C29)</f>
        <v>14.899983269928912</v>
      </c>
      <c r="H29" s="53" cm="1">
        <f t="array" ref="H29">[1]!enthalpy(B29, Pressure, 3, C29)</f>
        <v>24</v>
      </c>
      <c r="I29" s="55" t="s">
        <v>57</v>
      </c>
    </row>
    <row r="30" spans="2:9" x14ac:dyDescent="0.2">
      <c r="B30" s="56">
        <f t="shared" si="1"/>
        <v>105</v>
      </c>
      <c r="C30" s="57">
        <f t="shared" si="0"/>
        <v>0</v>
      </c>
      <c r="D30" s="53" cm="1">
        <f t="array" ref="D30">[1]!wetbulb(B30,Pressure,3,C30)</f>
        <v>57.646970162742221</v>
      </c>
      <c r="E30" s="53" cm="1">
        <f t="array" ref="E30">[1]!humidratio(B30, Pressure, 3, C30)</f>
        <v>0</v>
      </c>
      <c r="F30" s="53" cm="1">
        <f t="array" ref="F30">[1]!Grains(B30, Pressure, 3, C30)</f>
        <v>0</v>
      </c>
      <c r="G30" s="53" cm="1">
        <f t="array" ref="G30">[1]!volume(B30, Pressure, 3, C30)</f>
        <v>15.033097277021744</v>
      </c>
      <c r="H30" s="53" cm="1">
        <f t="array" ref="H30">[1]!enthalpy(B30, Pressure, 3, C30)</f>
        <v>25.2</v>
      </c>
      <c r="I30" s="55" t="s">
        <v>57</v>
      </c>
    </row>
    <row r="31" spans="2:9" x14ac:dyDescent="0.2">
      <c r="B31" s="56">
        <f t="shared" si="1"/>
        <v>110</v>
      </c>
      <c r="C31" s="57">
        <f t="shared" si="0"/>
        <v>0</v>
      </c>
      <c r="D31" s="53" cm="1">
        <f t="array" ref="D31">[1]!wetbulb(B31,Pressure,3,C31)</f>
        <v>59.458778438166931</v>
      </c>
      <c r="E31" s="53" cm="1">
        <f t="array" ref="E31">[1]!humidratio(B31, Pressure, 3, C31)</f>
        <v>0</v>
      </c>
      <c r="F31" s="53" cm="1">
        <f t="array" ref="F31">[1]!Grains(B31, Pressure, 3, C31)</f>
        <v>0</v>
      </c>
      <c r="G31" s="53" cm="1">
        <f t="array" ref="G31">[1]!volume(B31, Pressure, 3, C31)</f>
        <v>15.166211284114574</v>
      </c>
      <c r="H31" s="53" cm="1">
        <f t="array" ref="H31">[1]!enthalpy(B31, Pressure, 3, C31)</f>
        <v>26.4</v>
      </c>
      <c r="I31" s="55" t="s">
        <v>57</v>
      </c>
    </row>
    <row r="32" spans="2:9" x14ac:dyDescent="0.2">
      <c r="B32" s="56">
        <f t="shared" si="1"/>
        <v>115</v>
      </c>
      <c r="C32" s="57">
        <f t="shared" si="0"/>
        <v>0</v>
      </c>
      <c r="D32" s="53" cm="1">
        <f t="array" ref="D32">[1]!wetbulb(B32,Pressure,3,C32)</f>
        <v>61.20518739614846</v>
      </c>
      <c r="E32" s="53" cm="1">
        <f t="array" ref="E32">[1]!humidratio(B32, Pressure, 3, C32)</f>
        <v>0</v>
      </c>
      <c r="F32" s="53" cm="1">
        <f t="array" ref="F32">[1]!Grains(B32, Pressure, 3, C32)</f>
        <v>0</v>
      </c>
      <c r="G32" s="53" cm="1">
        <f t="array" ref="G32">[1]!volume(B32, Pressure, 3, C32)</f>
        <v>15.299325291207404</v>
      </c>
      <c r="H32" s="53" cm="1">
        <f t="array" ref="H32">[1]!enthalpy(B32, Pressure, 3, C32)</f>
        <v>27.599999999999998</v>
      </c>
      <c r="I32" s="55" t="s">
        <v>57</v>
      </c>
    </row>
    <row r="33" spans="2:9" x14ac:dyDescent="0.2">
      <c r="B33" s="56">
        <f t="shared" si="1"/>
        <v>120</v>
      </c>
      <c r="C33" s="57">
        <f t="shared" si="0"/>
        <v>0</v>
      </c>
      <c r="D33" s="53" cm="1">
        <f t="array" ref="D33">[1]!wetbulb(B33,Pressure,3,C33)</f>
        <v>62.889935641063623</v>
      </c>
      <c r="E33" s="53" cm="1">
        <f t="array" ref="E33">[1]!humidratio(B33, Pressure, 3, C33)</f>
        <v>0</v>
      </c>
      <c r="F33" s="53" cm="1">
        <f t="array" ref="F33">[1]!Grains(B33, Pressure, 3, C33)</f>
        <v>0</v>
      </c>
      <c r="G33" s="53" cm="1">
        <f t="array" ref="G33">[1]!volume(B33, Pressure, 3, C33)</f>
        <v>15.432439298300235</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-2.8681184963124102</v>
      </c>
      <c r="E37" s="53" cm="1">
        <f t="array" ref="E37">[1]!humidratio(B37, Pressure, 3, C37)</f>
        <v>8.269856791206331E-5</v>
      </c>
      <c r="F37" s="53" cm="1">
        <f t="array" ref="F37">[1]!Grains(B37, Pressure, 3, C37)</f>
        <v>0.5788899753844432</v>
      </c>
      <c r="G37" s="53" cm="1">
        <f t="array" ref="G37">[1]!volume(B37, Pressure, 3, C37)</f>
        <v>12.239330286825538</v>
      </c>
      <c r="H37" s="53" cm="1">
        <f t="array" ref="H37">[1]!enthalpy(B37, Pressure, 3, C37)</f>
        <v>8.7743180554699166E-2</v>
      </c>
      <c r="I37" s="55" cm="1">
        <f t="array" ref="I37">[1]!dewpoint(B37, Pressure, 3, C37)</f>
        <v>-39.030811772522696</v>
      </c>
    </row>
    <row r="38" spans="2:9" x14ac:dyDescent="0.2">
      <c r="B38" s="56">
        <f>B37+5</f>
        <v>5</v>
      </c>
      <c r="C38" s="57">
        <f t="shared" si="2"/>
        <v>0.1</v>
      </c>
      <c r="D38" s="53" cm="1">
        <f t="array" ref="D38">[1]!wetbulb(B38,Pressure,3,C38)</f>
        <v>1.428176543014104</v>
      </c>
      <c r="E38" s="53" cm="1">
        <f t="array" ref="E38">[1]!humidratio(B38, Pressure, 3, C38)</f>
        <v>1.0716315283038334E-4</v>
      </c>
      <c r="F38" s="53" cm="1">
        <f t="array" ref="F38">[1]!Grains(B38, Pressure, 3, C38)</f>
        <v>0.75014206981268339</v>
      </c>
      <c r="G38" s="53" cm="1">
        <f t="array" ref="G38">[1]!volume(B38, Pressure, 3, C38)</f>
        <v>12.372948588819781</v>
      </c>
      <c r="H38" s="53" cm="1">
        <f t="array" ref="H38">[1]!enthalpy(B38, Pressure, 3, C38)</f>
        <v>1.3139380073523201</v>
      </c>
      <c r="I38" s="55" cm="1">
        <f t="array" ref="I38">[1]!dewpoint(B38, Pressure, 3, C38)</f>
        <v>-35.108191934668902</v>
      </c>
    </row>
    <row r="39" spans="2:9" x14ac:dyDescent="0.2">
      <c r="B39" s="56">
        <f t="shared" ref="B39:B61" si="3">B38+5</f>
        <v>10</v>
      </c>
      <c r="C39" s="57">
        <f t="shared" si="2"/>
        <v>0.1</v>
      </c>
      <c r="D39" s="53" cm="1">
        <f t="array" ref="D39">[1]!wetbulb(B39,Pressure,3,C39)</f>
        <v>5.6015114419658278</v>
      </c>
      <c r="E39" s="53" cm="1">
        <f t="array" ref="E39">[1]!humidratio(B39, Pressure, 3, C39)</f>
        <v>1.380987014991475E-4</v>
      </c>
      <c r="F39" s="53" cm="1">
        <f t="array" ref="F39">[1]!Grains(B39, Pressure, 3, C39)</f>
        <v>0.96669091049403244</v>
      </c>
      <c r="G39" s="53" cm="1">
        <f t="array" ref="G39">[1]!volume(B39, Pressure, 3, C39)</f>
        <v>12.506707453762871</v>
      </c>
      <c r="H39" s="53" cm="1">
        <f t="array" ref="H39">[1]!enthalpy(B39, Pressure, 3, C39)</f>
        <v>2.5471358805252517</v>
      </c>
      <c r="I39" s="55" cm="1">
        <f t="array" ref="I39">[1]!dewpoint(B39, Pressure, 3, C39)</f>
        <v>-31.153458328985657</v>
      </c>
    </row>
    <row r="40" spans="2:9" x14ac:dyDescent="0.2">
      <c r="B40" s="56">
        <f t="shared" si="3"/>
        <v>15</v>
      </c>
      <c r="C40" s="57">
        <f t="shared" si="2"/>
        <v>0.1</v>
      </c>
      <c r="D40" s="53" cm="1">
        <f t="array" ref="D40">[1]!wetbulb(B40,Pressure,3,C40)</f>
        <v>9.6442747421659973</v>
      </c>
      <c r="E40" s="53" cm="1">
        <f t="array" ref="E40">[1]!humidratio(B40, Pressure, 3, C40)</f>
        <v>1.7701323590132181E-4</v>
      </c>
      <c r="F40" s="53" cm="1">
        <f t="array" ref="F40">[1]!Grains(B40, Pressure, 3, C40)</f>
        <v>1.2390926513092526</v>
      </c>
      <c r="G40" s="53" cm="1">
        <f t="array" ref="G40">[1]!volume(B40, Pressure, 3, C40)</f>
        <v>12.64064167616656</v>
      </c>
      <c r="H40" s="53" cm="1">
        <f t="array" ref="H40">[1]!enthalpy(B40, Pressure, 3, C40)</f>
        <v>3.7889899514424052</v>
      </c>
      <c r="I40" s="55" cm="1">
        <f t="array" ref="I40">[1]!dewpoint(B40, Pressure, 3, C40)</f>
        <v>-27.17135596378791</v>
      </c>
    </row>
    <row r="41" spans="2:9" x14ac:dyDescent="0.2">
      <c r="B41" s="56">
        <f t="shared" si="3"/>
        <v>20</v>
      </c>
      <c r="C41" s="57">
        <f t="shared" si="2"/>
        <v>0.1</v>
      </c>
      <c r="D41" s="53" cm="1">
        <f t="array" ref="D41">[1]!wetbulb(B41,Pressure,3,C41)</f>
        <v>13.551402170877926</v>
      </c>
      <c r="E41" s="53" cm="1">
        <f t="array" ref="E41">[1]!humidratio(B41, Pressure, 3, C41)</f>
        <v>2.2571815609231913E-4</v>
      </c>
      <c r="F41" s="53" cm="1">
        <f t="array" ref="F41">[1]!Grains(B41, Pressure, 3, C41)</f>
        <v>1.5800270926462339</v>
      </c>
      <c r="G41" s="53" cm="1">
        <f t="array" ref="G41">[1]!volume(B41, Pressure, 3, C41)</f>
        <v>12.774793570450964</v>
      </c>
      <c r="H41" s="53" cm="1">
        <f t="array" ref="H41">[1]!enthalpy(B41, Pressure, 3, C41)</f>
        <v>5.0414913408400501</v>
      </c>
      <c r="I41" s="55" cm="1">
        <f t="array" ref="I41">[1]!dewpoint(B41, Pressure, 3, C41)</f>
        <v>-23.166285774865962</v>
      </c>
    </row>
    <row r="42" spans="2:9" x14ac:dyDescent="0.2">
      <c r="B42" s="56">
        <f t="shared" si="3"/>
        <v>25</v>
      </c>
      <c r="C42" s="57">
        <f t="shared" si="2"/>
        <v>0.1</v>
      </c>
      <c r="D42" s="53" cm="1">
        <f t="array" ref="D42">[1]!wetbulb(B42,Pressure,3,C42)</f>
        <v>17.320658768129896</v>
      </c>
      <c r="E42" s="53" cm="1">
        <f t="array" ref="E42">[1]!humidratio(B42, Pressure, 3, C42)</f>
        <v>2.8637940010412731E-4</v>
      </c>
      <c r="F42" s="53" cm="1">
        <f t="array" ref="F42">[1]!Grains(B42, Pressure, 3, C42)</f>
        <v>2.0046558007288913</v>
      </c>
      <c r="G42" s="53" cm="1">
        <f t="array" ref="G42">[1]!volume(B42, Pressure, 3, C42)</f>
        <v>12.909214356947874</v>
      </c>
      <c r="H42" s="53" cm="1">
        <f t="array" ref="H42">[1]!enthalpy(B42, Pressure, 3, C42)</f>
        <v>6.3070273548516349</v>
      </c>
      <c r="I42" s="55" cm="1">
        <f t="array" ref="I42">[1]!dewpoint(B42, Pressure, 3, C42)</f>
        <v>-19.142329569788284</v>
      </c>
    </row>
    <row r="43" spans="2:9" x14ac:dyDescent="0.2">
      <c r="B43" s="56">
        <f t="shared" si="3"/>
        <v>30</v>
      </c>
      <c r="C43" s="57">
        <f t="shared" si="2"/>
        <v>0.1</v>
      </c>
      <c r="D43" s="53" cm="1">
        <f t="array" ref="D43">[1]!wetbulb(B43,Pressure,3,C43)</f>
        <v>20.952687218990349</v>
      </c>
      <c r="E43" s="53" cm="1">
        <f t="array" ref="E43">[1]!humidratio(B43, Pressure, 3, C43)</f>
        <v>3.6157554011252767E-4</v>
      </c>
      <c r="F43" s="53" cm="1">
        <f t="array" ref="F43">[1]!Grains(B43, Pressure, 3, C43)</f>
        <v>2.5310287807876937</v>
      </c>
      <c r="G43" s="53" cm="1">
        <f t="array" ref="G43">[1]!volume(B43, Pressure, 3, C43)</f>
        <v>13.043965758983132</v>
      </c>
      <c r="H43" s="53" cm="1">
        <f t="array" ref="H43">[1]!enthalpy(B43, Pressure, 3, C43)</f>
        <v>7.5884478342536905</v>
      </c>
      <c r="I43" s="55" cm="1">
        <f t="array" ref="I43">[1]!dewpoint(B43, Pressure, 3, C43)</f>
        <v>-15.103273016726773</v>
      </c>
    </row>
    <row r="44" spans="2:9" x14ac:dyDescent="0.2">
      <c r="B44" s="56">
        <f t="shared" si="3"/>
        <v>35</v>
      </c>
      <c r="C44" s="57">
        <f t="shared" si="2"/>
        <v>0.1</v>
      </c>
      <c r="D44" s="53" cm="1">
        <f t="array" ref="D44">[1]!wetbulb(B44,Pressure,3,C44)</f>
        <v>24.430305973833626</v>
      </c>
      <c r="E44" s="53" cm="1">
        <f t="array" ref="E44">[1]!humidratio(B44, Pressure, 3, C44)</f>
        <v>4.4712176184455199E-4</v>
      </c>
      <c r="F44" s="53" cm="1">
        <f t="array" ref="F44">[1]!Grains(B44, Pressure, 3, C44)</f>
        <v>3.1298523329118639</v>
      </c>
      <c r="G44" s="53" cm="1">
        <f t="array" ref="G44">[1]!volume(B44, Pressure, 3, C44)</f>
        <v>13.178968499923267</v>
      </c>
      <c r="H44" s="53" cm="1">
        <f t="array" ref="H44">[1]!enthalpy(B44, Pressure, 3, C44)</f>
        <v>8.8813444614961341</v>
      </c>
      <c r="I44" s="55" cm="1">
        <f t="array" ref="I44">[1]!dewpoint(B44, Pressure, 3, C44)</f>
        <v>-19.425828270040416</v>
      </c>
    </row>
    <row r="45" spans="2:9" x14ac:dyDescent="0.2">
      <c r="B45" s="56">
        <f t="shared" si="3"/>
        <v>40</v>
      </c>
      <c r="C45" s="57">
        <f t="shared" si="2"/>
        <v>0.1</v>
      </c>
      <c r="D45" s="53" cm="1">
        <f t="array" ref="D45">[1]!wetbulb(B45,Pressure,3,C45)</f>
        <v>27.756919849511974</v>
      </c>
      <c r="E45" s="53" cm="1">
        <f t="array" ref="E45">[1]!humidratio(B45, Pressure, 3, C45)</f>
        <v>5.4446555592392934E-4</v>
      </c>
      <c r="F45" s="53" cm="1">
        <f t="array" ref="F45">[1]!Grains(B45, Pressure, 3, C45)</f>
        <v>3.8112588914675052</v>
      </c>
      <c r="G45" s="53" cm="1">
        <f t="array" ref="G45">[1]!volume(B45, Pressure, 3, C45)</f>
        <v>13.314260184012911</v>
      </c>
      <c r="H45" s="53" cm="1">
        <f t="array" ref="H45">[1]!enthalpy(B45, Pressure, 3, C45)</f>
        <v>10.187347663108497</v>
      </c>
      <c r="I45" s="55" cm="1">
        <f t="array" ref="I45">[1]!dewpoint(B45, Pressure, 3, C45)</f>
        <v>-14.939610279327333</v>
      </c>
    </row>
    <row r="46" spans="2:9" x14ac:dyDescent="0.2">
      <c r="B46" s="56">
        <f t="shared" si="3"/>
        <v>45</v>
      </c>
      <c r="C46" s="57">
        <f t="shared" si="2"/>
        <v>0.1</v>
      </c>
      <c r="D46" s="53" cm="1">
        <f t="array" ref="D46">[1]!wetbulb(B46,Pressure,3,C46)</f>
        <v>30.950324476625315</v>
      </c>
      <c r="E46" s="53" cm="1">
        <f t="array" ref="E46">[1]!humidratio(B46, Pressure, 3, C46)</f>
        <v>6.6012303421278352E-4</v>
      </c>
      <c r="F46" s="53" cm="1">
        <f t="array" ref="F46">[1]!Grains(B46, Pressure, 3, C46)</f>
        <v>4.6208612394894848</v>
      </c>
      <c r="G46" s="53" cm="1">
        <f t="array" ref="G46">[1]!volume(B46, Pressure, 3, C46)</f>
        <v>13.449989146849115</v>
      </c>
      <c r="H46" s="53" cm="1">
        <f t="array" ref="H46">[1]!enthalpy(B46, Pressure, 3, C46)</f>
        <v>11.513579797523334</v>
      </c>
      <c r="I46" s="55" cm="1">
        <f t="array" ref="I46">[1]!dewpoint(B46, Pressure, 3, C46)</f>
        <v>-10.548022700707016</v>
      </c>
    </row>
    <row r="47" spans="2:9" x14ac:dyDescent="0.2">
      <c r="B47" s="56">
        <f t="shared" si="3"/>
        <v>50</v>
      </c>
      <c r="C47" s="57">
        <f t="shared" si="2"/>
        <v>0.1</v>
      </c>
      <c r="D47" s="53" cm="1">
        <f t="array" ref="D47">[1]!wetbulb(B47,Pressure,3,C47)</f>
        <v>34.136905555076545</v>
      </c>
      <c r="E47" s="53" cm="1">
        <f t="array" ref="E47">[1]!humidratio(B47, Pressure, 3, C47)</f>
        <v>7.9698388746816311E-4</v>
      </c>
      <c r="F47" s="53" cm="1">
        <f t="array" ref="F47">[1]!Grains(B47, Pressure, 3, C47)</f>
        <v>5.5788872122771416</v>
      </c>
      <c r="G47" s="53" cm="1">
        <f t="array" ref="G47">[1]!volume(B47, Pressure, 3, C47)</f>
        <v>13.58623018840783</v>
      </c>
      <c r="H47" s="53" cm="1">
        <f t="array" ref="H47">[1]!enthalpy(B47, Pressure, 3, C47)</f>
        <v>12.863292946905514</v>
      </c>
      <c r="I47" s="55" cm="1">
        <f t="array" ref="I47">[1]!dewpoint(B47, Pressure, 3, C47)</f>
        <v>-6.2412612925756159</v>
      </c>
    </row>
    <row r="48" spans="2:9" x14ac:dyDescent="0.2">
      <c r="B48" s="56">
        <f t="shared" si="3"/>
        <v>55</v>
      </c>
      <c r="C48" s="57">
        <f t="shared" si="2"/>
        <v>0.1</v>
      </c>
      <c r="D48" s="53" cm="1">
        <f t="array" ref="D48">[1]!wetbulb(B48,Pressure,3,C48)</f>
        <v>37.28595051579773</v>
      </c>
      <c r="E48" s="53" cm="1">
        <f t="array" ref="E48">[1]!humidratio(B48, Pressure, 3, C48)</f>
        <v>9.5830264064706075E-4</v>
      </c>
      <c r="F48" s="53" cm="1">
        <f t="array" ref="F48">[1]!Grains(B48, Pressure, 3, C48)</f>
        <v>6.7081184845294253</v>
      </c>
      <c r="G48" s="53" cm="1">
        <f t="array" ref="G48">[1]!volume(B48, Pressure, 3, C48)</f>
        <v>13.723068619779475</v>
      </c>
      <c r="H48" s="53" cm="1">
        <f t="array" ref="H48">[1]!enthalpy(B48, Pressure, 3, C48)</f>
        <v>14.240160852211131</v>
      </c>
      <c r="I48" s="55" cm="1">
        <f t="array" ref="I48">[1]!dewpoint(B48, Pressure, 3, C48)</f>
        <v>-2.010537128492067</v>
      </c>
    </row>
    <row r="49" spans="2:9" x14ac:dyDescent="0.2">
      <c r="B49" s="56">
        <f t="shared" si="3"/>
        <v>60</v>
      </c>
      <c r="C49" s="57">
        <f t="shared" si="2"/>
        <v>0.1</v>
      </c>
      <c r="D49" s="53" cm="1">
        <f t="array" ref="D49">[1]!wetbulb(B49,Pressure,3,C49)</f>
        <v>40.346502274841022</v>
      </c>
      <c r="E49" s="53" cm="1">
        <f t="array" ref="E49">[1]!humidratio(B49, Pressure, 3, C49)</f>
        <v>1.1477327298199651E-3</v>
      </c>
      <c r="F49" s="53" cm="1">
        <f t="array" ref="F49">[1]!Grains(B49, Pressure, 3, C49)</f>
        <v>8.0341291087397568</v>
      </c>
      <c r="G49" s="53" cm="1">
        <f t="array" ref="G49">[1]!volume(B49, Pressure, 3, C49)</f>
        <v>13.860601411587085</v>
      </c>
      <c r="H49" s="53" cm="1">
        <f t="array" ref="H49">[1]!enthalpy(B49, Pressure, 3, C49)</f>
        <v>15.648320026261386</v>
      </c>
      <c r="I49" s="55" cm="1">
        <f t="array" ref="I49">[1]!dewpoint(B49, Pressure, 3, C49)</f>
        <v>2.1520223838883745</v>
      </c>
    </row>
    <row r="50" spans="2:9" x14ac:dyDescent="0.2">
      <c r="B50" s="56">
        <f t="shared" si="3"/>
        <v>65</v>
      </c>
      <c r="C50" s="57">
        <f t="shared" si="2"/>
        <v>0.1</v>
      </c>
      <c r="D50" s="53" cm="1">
        <f t="array" ref="D50">[1]!wetbulb(B50,Pressure,3,C50)</f>
        <v>43.326471343991521</v>
      </c>
      <c r="E50" s="53" cm="1">
        <f t="array" ref="E50">[1]!humidratio(B50, Pressure, 3, C50)</f>
        <v>1.3693627089415047E-3</v>
      </c>
      <c r="F50" s="53" cm="1">
        <f t="array" ref="F50">[1]!Grains(B50, Pressure, 3, C50)</f>
        <v>9.5855389625905332</v>
      </c>
      <c r="G50" s="53" cm="1">
        <f t="array" ref="G50">[1]!volume(B50, Pressure, 3, C50)</f>
        <v>13.998938433995907</v>
      </c>
      <c r="H50" s="53" cm="1">
        <f t="array" ref="H50">[1]!enthalpy(B50, Pressure, 3, C50)</f>
        <v>17.092413641966989</v>
      </c>
      <c r="I50" s="55" cm="1">
        <f t="array" ref="I50">[1]!dewpoint(B50, Pressure, 3, C50)</f>
        <v>6.2534628601519291</v>
      </c>
    </row>
    <row r="51" spans="2:9" x14ac:dyDescent="0.2">
      <c r="B51" s="56">
        <f t="shared" si="3"/>
        <v>70</v>
      </c>
      <c r="C51" s="57">
        <f t="shared" si="2"/>
        <v>0.1</v>
      </c>
      <c r="D51" s="53" cm="1">
        <f t="array" ref="D51">[1]!wetbulb(B51,Pressure,3,C51)</f>
        <v>46.233990542598143</v>
      </c>
      <c r="E51" s="53" cm="1">
        <f t="array" ref="E51">[1]!humidratio(B51, Pressure, 3, C51)</f>
        <v>1.6277547333694311E-3</v>
      </c>
      <c r="F51" s="53" cm="1">
        <f t="array" ref="F51">[1]!Grains(B51, Pressure, 3, C51)</f>
        <v>11.394283133586018</v>
      </c>
      <c r="G51" s="53" cm="1">
        <f t="array" ref="G51">[1]!volume(B51, Pressure, 3, C51)</f>
        <v>14.138203794835549</v>
      </c>
      <c r="H51" s="53" cm="1">
        <f t="array" ref="H51">[1]!enthalpy(B51, Pressure, 3, C51)</f>
        <v>18.577638389218087</v>
      </c>
      <c r="I51" s="55" cm="1">
        <f t="array" ref="I51">[1]!dewpoint(B51, Pressure, 3, C51)</f>
        <v>10.300083638771289</v>
      </c>
    </row>
    <row r="52" spans="2:9" x14ac:dyDescent="0.2">
      <c r="B52" s="56">
        <f t="shared" si="3"/>
        <v>75</v>
      </c>
      <c r="C52" s="57">
        <f t="shared" si="2"/>
        <v>0.1</v>
      </c>
      <c r="D52" s="53" cm="1">
        <f t="array" ref="D52">[1]!wetbulb(B52,Pressure,3,C52)</f>
        <v>49.077264214402554</v>
      </c>
      <c r="E52" s="53" cm="1">
        <f t="array" ref="E52">[1]!humidratio(B52, Pressure, 3, C52)</f>
        <v>1.9279855067270979E-3</v>
      </c>
      <c r="F52" s="53" cm="1">
        <f t="array" ref="F52">[1]!Grains(B52, Pressure, 3, C52)</f>
        <v>13.495898547089686</v>
      </c>
      <c r="G52" s="53" cm="1">
        <f t="array" ref="G52">[1]!volume(B52, Pressure, 3, C52)</f>
        <v>14.278537283516078</v>
      </c>
      <c r="H52" s="53" cm="1">
        <f t="array" ref="H52">[1]!enthalpy(B52, Pressure, 3, C52)</f>
        <v>20.109794540011464</v>
      </c>
      <c r="I52" s="55" cm="1">
        <f t="array" ref="I52">[1]!dewpoint(B52, Pressure, 3, C52)</f>
        <v>14.297510687337756</v>
      </c>
    </row>
    <row r="53" spans="2:9" x14ac:dyDescent="0.2">
      <c r="B53" s="56">
        <f t="shared" si="3"/>
        <v>80</v>
      </c>
      <c r="C53" s="57">
        <f t="shared" si="2"/>
        <v>0.1</v>
      </c>
      <c r="D53" s="53" cm="1">
        <f t="array" ref="D53">[1]!wetbulb(B53,Pressure,3,C53)</f>
        <v>51.864439378784908</v>
      </c>
      <c r="E53" s="53" cm="1">
        <f t="array" ref="E53">[1]!humidratio(B53, Pressure, 3, C53)</f>
        <v>2.2756899268694983E-3</v>
      </c>
      <c r="F53" s="53" cm="1">
        <f t="array" ref="F53">[1]!Grains(B53, Pressure, 3, C53)</f>
        <v>15.929829488086488</v>
      </c>
      <c r="G53" s="53" cm="1">
        <f t="array" ref="G53">[1]!volume(B53, Pressure, 3, C53)</f>
        <v>14.420095929874545</v>
      </c>
      <c r="H53" s="53" cm="1">
        <f t="array" ref="H53">[1]!enthalpy(B53, Pressure, 3, C53)</f>
        <v>21.695339518610943</v>
      </c>
      <c r="I53" s="55" cm="1">
        <f t="array" ref="I53">[1]!dewpoint(B53, Pressure, 3, C53)</f>
        <v>18.250762489223536</v>
      </c>
    </row>
    <row r="54" spans="2:9" x14ac:dyDescent="0.2">
      <c r="B54" s="56">
        <f t="shared" si="3"/>
        <v>85</v>
      </c>
      <c r="C54" s="57">
        <f t="shared" si="2"/>
        <v>0.1</v>
      </c>
      <c r="D54" s="53" cm="1">
        <f t="array" ref="D54">[1]!wetbulb(B54,Pressure,3,C54)</f>
        <v>54.603501208158299</v>
      </c>
      <c r="E54" s="53" cm="1">
        <f t="array" ref="E54">[1]!humidratio(B54, Pressure, 3, C54)</f>
        <v>2.6771077267411926E-3</v>
      </c>
      <c r="F54" s="53" cm="1">
        <f t="array" ref="F54">[1]!Grains(B54, Pressure, 3, C54)</f>
        <v>18.739754087188349</v>
      </c>
      <c r="G54" s="53" cm="1">
        <f t="array" ref="G54">[1]!volume(B54, Pressure, 3, C54)</f>
        <v>14.563055688891653</v>
      </c>
      <c r="H54" s="53" cm="1">
        <f t="array" ref="H54">[1]!enthalpy(B54, Pressure, 3, C54)</f>
        <v>23.341445343679617</v>
      </c>
      <c r="I54" s="55" cm="1">
        <f t="array" ref="I54">[1]!dewpoint(B54, Pressure, 3, C54)</f>
        <v>22.164309604068681</v>
      </c>
    </row>
    <row r="55" spans="2:9" x14ac:dyDescent="0.2">
      <c r="B55" s="56">
        <f t="shared" si="3"/>
        <v>90</v>
      </c>
      <c r="C55" s="57">
        <f t="shared" si="2"/>
        <v>0.1</v>
      </c>
      <c r="D55" s="53" cm="1">
        <f t="array" ref="D55">[1]!wetbulb(B55,Pressure,3,C55)</f>
        <v>57.302184814963937</v>
      </c>
      <c r="E55" s="53" cm="1">
        <f t="array" ref="E55">[1]!humidratio(B55, Pressure, 3, C55)</f>
        <v>3.1391334784179009E-3</v>
      </c>
      <c r="F55" s="53" cm="1">
        <f t="array" ref="F55">[1]!Grains(B55, Pressure, 3, C55)</f>
        <v>21.973934348925305</v>
      </c>
      <c r="G55" s="53" cm="1">
        <f t="array" ref="G55">[1]!volume(B55, Pressure, 3, C55)</f>
        <v>14.707613264430593</v>
      </c>
      <c r="H55" s="53" cm="1">
        <f t="array" ref="H55">[1]!enthalpy(B55, Pressure, 3, C55)</f>
        <v>25.056060394398973</v>
      </c>
      <c r="I55" s="55" cm="1">
        <f t="array" ref="I55">[1]!dewpoint(B55, Pressure, 3, C55)</f>
        <v>26.042128523863116</v>
      </c>
    </row>
    <row r="56" spans="2:9" x14ac:dyDescent="0.2">
      <c r="B56" s="56">
        <f t="shared" si="3"/>
        <v>95</v>
      </c>
      <c r="C56" s="57">
        <f t="shared" si="2"/>
        <v>0.1</v>
      </c>
      <c r="D56" s="53" cm="1">
        <f t="array" ref="D56">[1]!wetbulb(B56,Pressure,3,C56)</f>
        <v>59.967915661717932</v>
      </c>
      <c r="E56" s="53" cm="1">
        <f t="array" ref="E56">[1]!humidratio(B56, Pressure, 3, C56)</f>
        <v>3.6693704154810297E-3</v>
      </c>
      <c r="F56" s="53" cm="1">
        <f t="array" ref="F56">[1]!Grains(B56, Pressure, 3, C56)</f>
        <v>25.685592908367209</v>
      </c>
      <c r="G56" s="53" cm="1">
        <f t="array" ref="G56">[1]!volume(B56, Pressure, 3, C56)</f>
        <v>14.853988087842783</v>
      </c>
      <c r="H56" s="53" cm="1">
        <f t="array" ref="H56">[1]!enthalpy(B56, Pressure, 3, C56)</f>
        <v>26.847976054950362</v>
      </c>
      <c r="I56" s="55" cm="1">
        <f t="array" ref="I56">[1]!dewpoint(B56, Pressure, 3, C56)</f>
        <v>29.887750382564846</v>
      </c>
    </row>
    <row r="57" spans="2:9" x14ac:dyDescent="0.2">
      <c r="B57" s="56">
        <f t="shared" si="3"/>
        <v>100</v>
      </c>
      <c r="C57" s="57">
        <f t="shared" si="2"/>
        <v>0.1</v>
      </c>
      <c r="D57" s="53" cm="1">
        <f t="array" ref="D57">[1]!wetbulb(B57,Pressure,3,C57)</f>
        <v>62.60774524169193</v>
      </c>
      <c r="E57" s="53" cm="1">
        <f t="array" ref="E57">[1]!humidratio(B57, Pressure, 3, C57)</f>
        <v>4.2761886323105323E-3</v>
      </c>
      <c r="F57" s="53" cm="1">
        <f t="array" ref="F57">[1]!Grains(B57, Pressure, 3, C57)</f>
        <v>29.933320426173726</v>
      </c>
      <c r="G57" s="53" cm="1">
        <f t="array" ref="G57">[1]!volume(B57, Pressure, 3, C57)</f>
        <v>15.00242447054252</v>
      </c>
      <c r="H57" s="53" cm="1">
        <f t="array" ref="H57">[1]!enthalpy(B57, Pressure, 3, C57)</f>
        <v>28.726898914156063</v>
      </c>
      <c r="I57" s="55" cm="1">
        <f t="array" ref="I57">[1]!dewpoint(B57, Pressure, 3, C57)</f>
        <v>33.704305020272294</v>
      </c>
    </row>
    <row r="58" spans="2:9" x14ac:dyDescent="0.2">
      <c r="B58" s="56">
        <f t="shared" si="3"/>
        <v>105</v>
      </c>
      <c r="C58" s="57">
        <f t="shared" si="2"/>
        <v>0.1</v>
      </c>
      <c r="D58" s="53" cm="1">
        <f t="array" ref="D58">[1]!wetbulb(B58,Pressure,3,C58)</f>
        <v>65.22831288307124</v>
      </c>
      <c r="E58" s="53" cm="1">
        <f t="array" ref="E58">[1]!humidratio(B58, Pressure, 3, C58)</f>
        <v>4.9687883415634173E-3</v>
      </c>
      <c r="F58" s="53" cm="1">
        <f t="array" ref="F58">[1]!Grains(B58, Pressure, 3, C58)</f>
        <v>34.781518390943923</v>
      </c>
      <c r="G58" s="53" cm="1">
        <f t="array" ref="G58">[1]!volume(B58, Pressure, 3, C58)</f>
        <v>15.153193953574194</v>
      </c>
      <c r="H58" s="53" cm="1">
        <f t="array" ref="H58">[1]!enthalpy(B58, Pressure, 3, C58)</f>
        <v>30.703529342882472</v>
      </c>
      <c r="I58" s="55" cm="1">
        <f t="array" ref="I58">[1]!dewpoint(B58, Pressure, 3, C58)</f>
        <v>37.494560852153803</v>
      </c>
    </row>
    <row r="59" spans="2:9" x14ac:dyDescent="0.2">
      <c r="B59" s="56">
        <f t="shared" si="3"/>
        <v>110</v>
      </c>
      <c r="C59" s="57">
        <f t="shared" si="2"/>
        <v>0.1</v>
      </c>
      <c r="D59" s="53" cm="1">
        <f t="array" ref="D59">[1]!wetbulb(B59,Pressure,3,C59)</f>
        <v>67.835810612847993</v>
      </c>
      <c r="E59" s="53" cm="1">
        <f t="array" ref="E59">[1]!humidratio(B59, Pressure, 3, C59)</f>
        <v>5.7572690162754842E-3</v>
      </c>
      <c r="F59" s="53" cm="1">
        <f t="array" ref="F59">[1]!Grains(B59, Pressure, 3, C59)</f>
        <v>40.300883113928393</v>
      </c>
      <c r="G59" s="53" cm="1">
        <f t="array" ref="G59">[1]!volume(B59, Pressure, 3, C59)</f>
        <v>15.306597881901984</v>
      </c>
      <c r="H59" s="53" cm="1">
        <f t="array" ref="H59">[1]!enthalpy(B59, Pressure, 3, C59)</f>
        <v>32.789647445023185</v>
      </c>
      <c r="I59" s="55" cm="1">
        <f t="array" ref="I59">[1]!dewpoint(B59, Pressure, 3, C59)</f>
        <v>41.260960946949517</v>
      </c>
    </row>
    <row r="60" spans="2:9" x14ac:dyDescent="0.2">
      <c r="B60" s="56">
        <f t="shared" si="3"/>
        <v>115</v>
      </c>
      <c r="C60" s="57">
        <f t="shared" si="2"/>
        <v>0.1</v>
      </c>
      <c r="D60" s="53" cm="1">
        <f t="array" ref="D60">[1]!wetbulb(B60,Pressure,3,C60)</f>
        <v>70.435957200312117</v>
      </c>
      <c r="E60" s="53" cm="1">
        <f t="array" ref="E60">[1]!humidratio(B60, Pressure, 3, C60)</f>
        <v>6.6527054146603114E-3</v>
      </c>
      <c r="F60" s="53" cm="1">
        <f t="array" ref="F60">[1]!Grains(B60, Pressure, 3, C60)</f>
        <v>46.568937902622181</v>
      </c>
      <c r="G60" s="53" cm="1">
        <f t="array" ref="G60">[1]!volume(B60, Pressure, 3, C60)</f>
        <v>15.462970236788951</v>
      </c>
      <c r="H60" s="53" cm="1">
        <f t="array" ref="H60">[1]!enthalpy(B60, Pressure, 3, C60)</f>
        <v>34.998207583427146</v>
      </c>
      <c r="I60" s="55" cm="1">
        <f t="array" ref="I60">[1]!dewpoint(B60, Pressure, 3, C60)</f>
        <v>45.005655679274582</v>
      </c>
    </row>
    <row r="61" spans="2:9" x14ac:dyDescent="0.2">
      <c r="B61" s="56">
        <f t="shared" si="3"/>
        <v>120</v>
      </c>
      <c r="C61" s="57">
        <f t="shared" si="2"/>
        <v>0.1</v>
      </c>
      <c r="D61" s="53" cm="1">
        <f t="array" ref="D61">[1]!wetbulb(B61,Pressure,3,C61)</f>
        <v>73.033977830164432</v>
      </c>
      <c r="E61" s="53" cm="1">
        <f t="array" ref="E61">[1]!humidratio(B61, Pressure, 3, C61)</f>
        <v>7.6672316887173011E-3</v>
      </c>
      <c r="F61" s="53" cm="1">
        <f t="array" ref="F61">[1]!Grains(B61, Pressure, 3, C61)</f>
        <v>53.670621821021108</v>
      </c>
      <c r="G61" s="53" cm="1">
        <f t="array" ref="G61">[1]!volume(B61, Pressure, 3, C61)</f>
        <v>15.622680766379101</v>
      </c>
      <c r="H61" s="53" cm="1">
        <f t="array" ref="H61">[1]!enthalpy(B61, Pressure, 3, C61)</f>
        <v>37.343442926103911</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-2.5460472318080098</v>
      </c>
      <c r="E65" s="53" cm="1">
        <f t="array" ref="E65">[1]!humidratio(B65, Pressure, 3, C65)</f>
        <v>1.6541913121802316E-4</v>
      </c>
      <c r="F65" s="53" cm="1">
        <f t="array" ref="F65">[1]!Grains(B65, Pressure, 3, C65)</f>
        <v>1.1579339185261621</v>
      </c>
      <c r="G65" s="53" cm="1">
        <f t="array" ref="G65">[1]!volume(B65, Pressure, 3, C65)</f>
        <v>12.240957878355289</v>
      </c>
      <c r="H65" s="53" cm="1">
        <f t="array" ref="H65">[1]!enthalpy(B65, Pressure, 3, C65)</f>
        <v>0.17550969822232257</v>
      </c>
      <c r="I65" s="55" cm="1">
        <f t="array" ref="I65">[1]!dewpoint(B65, Pressure, 3, C65)</f>
        <v>-28.268845599971588</v>
      </c>
    </row>
    <row r="66" spans="2:9" x14ac:dyDescent="0.2">
      <c r="B66" s="56">
        <f>B65+5</f>
        <v>5</v>
      </c>
      <c r="C66" s="57">
        <f t="shared" si="4"/>
        <v>0.2</v>
      </c>
      <c r="D66" s="53" cm="1">
        <f t="array" ref="D66">[1]!wetbulb(B66,Pressure,3,C66)</f>
        <v>1.8311048636393987</v>
      </c>
      <c r="E66" s="53" cm="1">
        <f t="array" ref="E66">[1]!humidratio(B66, Pressure, 3, C66)</f>
        <v>2.1436324114665724E-4</v>
      </c>
      <c r="F66" s="53" cm="1">
        <f t="array" ref="F66">[1]!Grains(B66, Pressure, 3, C66)</f>
        <v>1.5005426880266006</v>
      </c>
      <c r="G66" s="53" cm="1">
        <f t="array" ref="G66">[1]!volume(B66, Pressure, 3, C66)</f>
        <v>12.375080777113853</v>
      </c>
      <c r="H66" s="53" cm="1">
        <f t="array" ref="H66">[1]!enthalpy(B66, Pressure, 3, C66)</f>
        <v>1.4279152852519488</v>
      </c>
      <c r="I66" s="55" cm="1">
        <f t="array" ref="I66">[1]!dewpoint(B66, Pressure, 3, C66)</f>
        <v>-24.025564430030325</v>
      </c>
    </row>
    <row r="67" spans="2:9" x14ac:dyDescent="0.2">
      <c r="B67" s="56">
        <f t="shared" ref="B67:B89" si="5">B66+5</f>
        <v>10</v>
      </c>
      <c r="C67" s="57">
        <f t="shared" si="4"/>
        <v>0.2</v>
      </c>
      <c r="D67" s="53" cm="1">
        <f t="array" ref="D67">[1]!wetbulb(B67,Pressure,3,C67)</f>
        <v>6.1007329340576213</v>
      </c>
      <c r="E67" s="53" cm="1">
        <f t="array" ref="E67">[1]!humidratio(B67, Pressure, 3, C67)</f>
        <v>2.7625874439323904E-4</v>
      </c>
      <c r="F67" s="53" cm="1">
        <f t="array" ref="F67">[1]!Grains(B67, Pressure, 3, C67)</f>
        <v>1.9338112107526733</v>
      </c>
      <c r="G67" s="53" cm="1">
        <f t="array" ref="G67">[1]!volume(B67, Pressure, 3, C67)</f>
        <v>12.509484998464178</v>
      </c>
      <c r="H67" s="53" cm="1">
        <f t="array" ref="H67">[1]!enthalpy(B67, Pressure, 3, C67)</f>
        <v>2.6943371166263326</v>
      </c>
      <c r="I67" s="55" cm="1">
        <f t="array" ref="I67">[1]!dewpoint(B67, Pressure, 3, C67)</f>
        <v>-19.757030923664075</v>
      </c>
    </row>
    <row r="68" spans="2:9" x14ac:dyDescent="0.2">
      <c r="B68" s="56">
        <f t="shared" si="5"/>
        <v>15</v>
      </c>
      <c r="C68" s="57">
        <f t="shared" si="4"/>
        <v>0.2</v>
      </c>
      <c r="D68" s="53" cm="1">
        <f t="array" ref="D68">[1]!wetbulb(B68,Pressure,3,C68)</f>
        <v>10.256997821609856</v>
      </c>
      <c r="E68" s="53" cm="1">
        <f t="array" ref="E68">[1]!humidratio(B68, Pressure, 3, C68)</f>
        <v>3.541272607990258E-4</v>
      </c>
      <c r="F68" s="53" cm="1">
        <f t="array" ref="F68">[1]!Grains(B68, Pressure, 3, C68)</f>
        <v>2.4788908255931807</v>
      </c>
      <c r="G68" s="53" cm="1">
        <f t="array" ref="G68">[1]!volume(B68, Pressure, 3, C68)</f>
        <v>12.644240250797152</v>
      </c>
      <c r="H68" s="53" cm="1">
        <f t="array" ref="H68">[1]!enthalpy(B68, Pressure, 3, C68)</f>
        <v>3.9780875112646878</v>
      </c>
      <c r="I68" s="55" cm="1">
        <f t="array" ref="I68">[1]!dewpoint(B68, Pressure, 3, C68)</f>
        <v>-15.467778189558976</v>
      </c>
    </row>
    <row r="69" spans="2:9" x14ac:dyDescent="0.2">
      <c r="B69" s="56">
        <f t="shared" si="5"/>
        <v>20</v>
      </c>
      <c r="C69" s="57">
        <f t="shared" si="4"/>
        <v>0.2</v>
      </c>
      <c r="D69" s="53" cm="1">
        <f t="array" ref="D69">[1]!wetbulb(B69,Pressure,3,C69)</f>
        <v>14.296644196678535</v>
      </c>
      <c r="E69" s="53" cm="1">
        <f t="array" ref="E69">[1]!humidratio(B69, Pressure, 3, C69)</f>
        <v>4.5160020829491688E-4</v>
      </c>
      <c r="F69" s="53" cm="1">
        <f t="array" ref="F69">[1]!Grains(B69, Pressure, 3, C69)</f>
        <v>3.1612014580644181</v>
      </c>
      <c r="G69" s="53" cm="1">
        <f t="array" ref="G69">[1]!volume(B69, Pressure, 3, C69)</f>
        <v>12.779431349550608</v>
      </c>
      <c r="H69" s="53" cm="1">
        <f t="array" ref="H69">[1]!enthalpy(B69, Pressure, 3, C69)</f>
        <v>5.2831580308505659</v>
      </c>
      <c r="I69" s="55" cm="1">
        <f t="array" ref="I69">[1]!dewpoint(B69, Pressure, 3, C69)</f>
        <v>-11.16200396391419</v>
      </c>
    </row>
    <row r="70" spans="2:9" x14ac:dyDescent="0.2">
      <c r="B70" s="56">
        <f t="shared" si="5"/>
        <v>25</v>
      </c>
      <c r="C70" s="57">
        <f t="shared" si="4"/>
        <v>0.2</v>
      </c>
      <c r="D70" s="53" cm="1">
        <f t="array" ref="D70">[1]!wetbulb(B70,Pressure,3,C70)</f>
        <v>18.21929308888144</v>
      </c>
      <c r="E70" s="53" cm="1">
        <f t="array" ref="E70">[1]!humidratio(B70, Pressure, 3, C70)</f>
        <v>5.7302265293412806E-4</v>
      </c>
      <c r="F70" s="53" cm="1">
        <f t="array" ref="F70">[1]!Grains(B70, Pressure, 3, C70)</f>
        <v>4.0111585705388961</v>
      </c>
      <c r="G70" s="53" cm="1">
        <f t="array" ref="G70">[1]!volume(B70, Pressure, 3, C70)</f>
        <v>12.915161024216969</v>
      </c>
      <c r="H70" s="53" cm="1">
        <f t="array" ref="H70">[1]!enthalpy(B70, Pressure, 3, C70)</f>
        <v>6.6143375862106781</v>
      </c>
      <c r="I70" s="55" cm="1">
        <f t="array" ref="I70">[1]!dewpoint(B70, Pressure, 3, C70)</f>
        <v>-6.8435951100826289</v>
      </c>
    </row>
    <row r="71" spans="2:9" x14ac:dyDescent="0.2">
      <c r="B71" s="56">
        <f t="shared" si="5"/>
        <v>30</v>
      </c>
      <c r="C71" s="57">
        <f t="shared" si="4"/>
        <v>0.2</v>
      </c>
      <c r="D71" s="53" cm="1">
        <f t="array" ref="D71">[1]!wetbulb(B71,Pressure,3,C71)</f>
        <v>22.027479533446339</v>
      </c>
      <c r="E71" s="53" cm="1">
        <f t="array" ref="E71">[1]!humidratio(B71, Pressure, 3, C71)</f>
        <v>7.2357173774603495E-4</v>
      </c>
      <c r="F71" s="53" cm="1">
        <f t="array" ref="F71">[1]!Grains(B71, Pressure, 3, C71)</f>
        <v>5.0650021642222445</v>
      </c>
      <c r="G71" s="53" cm="1">
        <f t="array" ref="G71">[1]!volume(B71, Pressure, 3, C71)</f>
        <v>13.051553164277941</v>
      </c>
      <c r="H71" s="53" cm="1">
        <f t="array" ref="H71">[1]!enthalpy(B71, Pressure, 3, C71)</f>
        <v>7.9773475892953201</v>
      </c>
      <c r="I71" s="55" cm="1">
        <f t="array" ref="I71">[1]!dewpoint(B71, Pressure, 3, C71)</f>
        <v>-2.5161501898126537</v>
      </c>
    </row>
    <row r="72" spans="2:9" x14ac:dyDescent="0.2">
      <c r="B72" s="56">
        <f t="shared" si="5"/>
        <v>35</v>
      </c>
      <c r="C72" s="57">
        <f t="shared" si="4"/>
        <v>0.2</v>
      </c>
      <c r="D72" s="53" cm="1">
        <f t="array" ref="D72">[1]!wetbulb(B72,Pressure,3,C72)</f>
        <v>25.686311974979507</v>
      </c>
      <c r="E72" s="53" cm="1">
        <f t="array" ref="E72">[1]!humidratio(B72, Pressure, 3, C72)</f>
        <v>8.9488686577252898E-4</v>
      </c>
      <c r="F72" s="53" cm="1">
        <f t="array" ref="F72">[1]!Grains(B72, Pressure, 3, C72)</f>
        <v>6.2642080604077028</v>
      </c>
      <c r="G72" s="53" cm="1">
        <f t="array" ref="G72">[1]!volume(B72, Pressure, 3, C72)</f>
        <v>13.188449444200799</v>
      </c>
      <c r="H72" s="53" cm="1">
        <f t="array" ref="H72">[1]!enthalpy(B72, Pressure, 3, C72)</f>
        <v>9.363381506478758</v>
      </c>
      <c r="I72" s="55" cm="1">
        <f t="array" ref="I72">[1]!dewpoint(B72, Pressure, 3, C72)</f>
        <v>-3.5843623360401859</v>
      </c>
    </row>
    <row r="73" spans="2:9" x14ac:dyDescent="0.2">
      <c r="B73" s="56">
        <f t="shared" si="5"/>
        <v>40</v>
      </c>
      <c r="C73" s="57">
        <f t="shared" si="4"/>
        <v>0.2</v>
      </c>
      <c r="D73" s="53" cm="1">
        <f t="array" ref="D73">[1]!wetbulb(B73,Pressure,3,C73)</f>
        <v>29.19951928428052</v>
      </c>
      <c r="E73" s="53" cm="1">
        <f t="array" ref="E73">[1]!humidratio(B73, Pressure, 3, C73)</f>
        <v>1.0898852234881159E-3</v>
      </c>
      <c r="F73" s="53" cm="1">
        <f t="array" ref="F73">[1]!Grains(B73, Pressure, 3, C73)</f>
        <v>7.6291965644168114</v>
      </c>
      <c r="G73" s="53" cm="1">
        <f t="array" ref="G73">[1]!volume(B73, Pressure, 3, C73)</f>
        <v>13.325925589697873</v>
      </c>
      <c r="H73" s="53" cm="1">
        <f t="array" ref="H73">[1]!enthalpy(B73, Pressure, 3, C73)</f>
        <v>10.775724583690039</v>
      </c>
      <c r="I73" s="55" cm="1">
        <f t="array" ref="I73">[1]!dewpoint(B73, Pressure, 3, C73)</f>
        <v>0.9559766805475246</v>
      </c>
    </row>
    <row r="74" spans="2:9" x14ac:dyDescent="0.2">
      <c r="B74" s="56">
        <f t="shared" si="5"/>
        <v>45</v>
      </c>
      <c r="C74" s="57">
        <f t="shared" si="4"/>
        <v>0.2</v>
      </c>
      <c r="D74" s="53" cm="1">
        <f t="array" ref="D74">[1]!wetbulb(B74,Pressure,3,C74)</f>
        <v>32.630187947976424</v>
      </c>
      <c r="E74" s="53" cm="1">
        <f t="array" ref="E74">[1]!humidratio(B74, Pressure, 3, C74)</f>
        <v>1.3216488465598957E-3</v>
      </c>
      <c r="F74" s="53" cm="1">
        <f t="array" ref="F74">[1]!Grains(B74, Pressure, 3, C74)</f>
        <v>9.2515419259192697</v>
      </c>
      <c r="G74" s="53" cm="1">
        <f t="array" ref="G74">[1]!volume(B74, Pressure, 3, C74)</f>
        <v>13.464279404555171</v>
      </c>
      <c r="H74" s="53" cm="1">
        <f t="array" ref="H74">[1]!enthalpy(B74, Pressure, 3, C74)</f>
        <v>12.228675970154315</v>
      </c>
      <c r="I74" s="55" cm="1">
        <f t="array" ref="I74">[1]!dewpoint(B74, Pressure, 3, C74)</f>
        <v>5.4271847417770136</v>
      </c>
    </row>
    <row r="75" spans="2:9" x14ac:dyDescent="0.2">
      <c r="B75" s="56">
        <f t="shared" si="5"/>
        <v>50</v>
      </c>
      <c r="C75" s="57">
        <f t="shared" si="4"/>
        <v>0.2</v>
      </c>
      <c r="D75" s="53" cm="1">
        <f t="array" ref="D75">[1]!wetbulb(B75,Pressure,3,C75)</f>
        <v>36.128358187510578</v>
      </c>
      <c r="E75" s="53" cm="1">
        <f t="array" ref="E75">[1]!humidratio(B75, Pressure, 3, C75)</f>
        <v>1.5960129664217926E-3</v>
      </c>
      <c r="F75" s="53" cm="1">
        <f t="array" ref="F75">[1]!Grains(B75, Pressure, 3, C75)</f>
        <v>11.172090764952548</v>
      </c>
      <c r="G75" s="53" cm="1">
        <f t="array" ref="G75">[1]!volume(B75, Pressure, 3, C75)</f>
        <v>13.603661795684065</v>
      </c>
      <c r="H75" s="53" cm="1">
        <f t="array" ref="H75">[1]!enthalpy(B75, Pressure, 3, C75)</f>
        <v>13.728801245228086</v>
      </c>
      <c r="I75" s="55" cm="1">
        <f t="array" ref="I75">[1]!dewpoint(B75, Pressure, 3, C75)</f>
        <v>9.8373493518032937</v>
      </c>
    </row>
    <row r="76" spans="2:9" x14ac:dyDescent="0.2">
      <c r="B76" s="56">
        <f t="shared" si="5"/>
        <v>55</v>
      </c>
      <c r="C76" s="57">
        <f t="shared" si="4"/>
        <v>0.2</v>
      </c>
      <c r="D76" s="53" cm="1">
        <f t="array" ref="D76">[1]!wetbulb(B76,Pressure,3,C76)</f>
        <v>39.555327729223237</v>
      </c>
      <c r="E76" s="53" cm="1">
        <f t="array" ref="E76">[1]!humidratio(B76, Pressure, 3, C76)</f>
        <v>1.9195629741238594E-3</v>
      </c>
      <c r="F76" s="53" cm="1">
        <f t="array" ref="F76">[1]!Grains(B76, Pressure, 3, C76)</f>
        <v>13.436940818867015</v>
      </c>
      <c r="G76" s="53" cm="1">
        <f t="array" ref="G76">[1]!volume(B76, Pressure, 3, C76)</f>
        <v>13.744245191458653</v>
      </c>
      <c r="H76" s="53" cm="1">
        <f t="array" ref="H76">[1]!enthalpy(B76, Pressure, 3, C76)</f>
        <v>15.283532043373519</v>
      </c>
      <c r="I76" s="55" cm="1">
        <f t="array" ref="I76">[1]!dewpoint(B76, Pressure, 3, C76)</f>
        <v>14.193649913300675</v>
      </c>
    </row>
    <row r="77" spans="2:9" x14ac:dyDescent="0.2">
      <c r="B77" s="56">
        <f t="shared" si="5"/>
        <v>60</v>
      </c>
      <c r="C77" s="57">
        <f t="shared" si="4"/>
        <v>0.2</v>
      </c>
      <c r="D77" s="53" cm="1">
        <f t="array" ref="D77">[1]!wetbulb(B77,Pressure,3,C77)</f>
        <v>42.919597462823766</v>
      </c>
      <c r="E77" s="53" cm="1">
        <f t="array" ref="E77">[1]!humidratio(B77, Pressure, 3, C77)</f>
        <v>2.2997093263208922E-3</v>
      </c>
      <c r="F77" s="53" cm="1">
        <f t="array" ref="F77">[1]!Grains(B77, Pressure, 3, C77)</f>
        <v>16.097965284246246</v>
      </c>
      <c r="G77" s="53" cm="1">
        <f t="array" ref="G77">[1]!volume(B77, Pressure, 3, C77)</f>
        <v>13.886226010675047</v>
      </c>
      <c r="H77" s="53" cm="1">
        <f t="array" ref="H77">[1]!enthalpy(B77, Pressure, 3, C77)</f>
        <v>16.901255851679654</v>
      </c>
      <c r="I77" s="55" cm="1">
        <f t="array" ref="I77">[1]!dewpoint(B77, Pressure, 3, C77)</f>
        <v>18.502449634927952</v>
      </c>
    </row>
    <row r="78" spans="2:9" x14ac:dyDescent="0.2">
      <c r="B78" s="56">
        <f t="shared" si="5"/>
        <v>65</v>
      </c>
      <c r="C78" s="57">
        <f t="shared" si="4"/>
        <v>0.2</v>
      </c>
      <c r="D78" s="53" cm="1">
        <f t="array" ref="D78">[1]!wetbulb(B78,Pressure,3,C78)</f>
        <v>46.22993877735945</v>
      </c>
      <c r="E78" s="53" cm="1">
        <f t="array" ref="E78">[1]!humidratio(B78, Pressure, 3, C78)</f>
        <v>2.7447686916306706E-3</v>
      </c>
      <c r="F78" s="53" cm="1">
        <f t="array" ref="F78">[1]!Grains(B78, Pressure, 3, C78)</f>
        <v>19.213380841414693</v>
      </c>
      <c r="G78" s="53" cm="1">
        <f t="array" ref="G78">[1]!volume(B78, Pressure, 3, C78)</f>
        <v>14.029827367845808</v>
      </c>
      <c r="H78" s="53" cm="1">
        <f t="array" ref="H78">[1]!enthalpy(B78, Pressure, 3, C78)</f>
        <v>18.591413606260602</v>
      </c>
      <c r="I78" s="55" cm="1">
        <f t="array" ref="I78">[1]!dewpoint(B78, Pressure, 3, C78)</f>
        <v>22.769378325413918</v>
      </c>
    </row>
    <row r="79" spans="2:9" x14ac:dyDescent="0.2">
      <c r="B79" s="56">
        <f t="shared" si="5"/>
        <v>70</v>
      </c>
      <c r="C79" s="57">
        <f t="shared" si="4"/>
        <v>0.2</v>
      </c>
      <c r="D79" s="53" cm="1">
        <f t="array" ref="D79">[1]!wetbulb(B79,Pressure,3,C79)</f>
        <v>49.495180735599725</v>
      </c>
      <c r="E79" s="53" cm="1">
        <f t="array" ref="E79">[1]!humidratio(B79, Pressure, 3, C79)</f>
        <v>3.2640521454801821E-3</v>
      </c>
      <c r="F79" s="53" cm="1">
        <f t="array" ref="F79">[1]!Grains(B79, Pressure, 3, C79)</f>
        <v>22.848365018361275</v>
      </c>
      <c r="G79" s="53" cm="1">
        <f t="array" ref="G79">[1]!volume(B79, Pressure, 3, C79)</f>
        <v>14.175302042500164</v>
      </c>
      <c r="H79" s="53" cm="1">
        <f t="array" ref="H79">[1]!enthalpy(B79, Pressure, 3, C79)</f>
        <v>20.364606067035997</v>
      </c>
      <c r="I79" s="55" cm="1">
        <f t="array" ref="I79">[1]!dewpoint(B79, Pressure, 3, C79)</f>
        <v>26.999406999784302</v>
      </c>
    </row>
    <row r="80" spans="2:9" x14ac:dyDescent="0.2">
      <c r="B80" s="56">
        <f t="shared" si="5"/>
        <v>75</v>
      </c>
      <c r="C80" s="57">
        <f t="shared" si="4"/>
        <v>0.2</v>
      </c>
      <c r="D80" s="53" cm="1">
        <f t="array" ref="D80">[1]!wetbulb(B80,Pressure,3,C80)</f>
        <v>52.724014006610084</v>
      </c>
      <c r="E80" s="53" cm="1">
        <f t="array" ref="E80">[1]!humidratio(B80, Pressure, 3, C80)</f>
        <v>3.8679614202567821E-3</v>
      </c>
      <c r="F80" s="53" cm="1">
        <f t="array" ref="F80">[1]!Grains(B80, Pressure, 3, C80)</f>
        <v>27.075729941797476</v>
      </c>
      <c r="G80" s="53" cm="1">
        <f t="array" ref="G80">[1]!volume(B80, Pressure, 3, C80)</f>
        <v>14.322935746091805</v>
      </c>
      <c r="H80" s="53" cm="1">
        <f t="array" ref="H80">[1]!enthalpy(B80, Pressure, 3, C80)</f>
        <v>22.232710182186995</v>
      </c>
      <c r="I80" s="55" cm="1">
        <f t="array" ref="I80">[1]!dewpoint(B80, Pressure, 3, C80)</f>
        <v>31.196915125022286</v>
      </c>
    </row>
    <row r="81" spans="2:9" x14ac:dyDescent="0.2">
      <c r="B81" s="56">
        <f t="shared" si="5"/>
        <v>80</v>
      </c>
      <c r="C81" s="57">
        <f t="shared" si="4"/>
        <v>0.2</v>
      </c>
      <c r="D81" s="53" cm="1">
        <f t="array" ref="D81">[1]!wetbulb(B81,Pressure,3,C81)</f>
        <v>55.924833231931963</v>
      </c>
      <c r="E81" s="53" cm="1">
        <f t="array" ref="E81">[1]!humidratio(B81, Pressure, 3, C81)</f>
        <v>4.5680944612209911E-3</v>
      </c>
      <c r="F81" s="53" cm="1">
        <f t="array" ref="F81">[1]!Grains(B81, Pressure, 3, C81)</f>
        <v>31.976661228546938</v>
      </c>
      <c r="G81" s="53" cm="1">
        <f t="array" ref="G81">[1]!volume(B81, Pressure, 3, C81)</f>
        <v>14.473050727467937</v>
      </c>
      <c r="H81" s="53" cm="1">
        <f t="array" ref="H81">[1]!enthalpy(B81, Pressure, 3, C81)</f>
        <v>24.209006938618039</v>
      </c>
      <c r="I81" s="55" cm="1">
        <f t="array" ref="I81">[1]!dewpoint(B81, Pressure, 3, C81)</f>
        <v>35.365751245209523</v>
      </c>
    </row>
    <row r="82" spans="2:9" x14ac:dyDescent="0.2">
      <c r="B82" s="56">
        <f t="shared" si="5"/>
        <v>85</v>
      </c>
      <c r="C82" s="57">
        <f t="shared" si="4"/>
        <v>0.2</v>
      </c>
      <c r="D82" s="53" cm="1">
        <f t="array" ref="D82">[1]!wetbulb(B82,Pressure,3,C82)</f>
        <v>59.105603635407775</v>
      </c>
      <c r="E82" s="53" cm="1">
        <f t="array" ref="E82">[1]!humidratio(B82, Pressure, 3, C82)</f>
        <v>5.3773618360738306E-3</v>
      </c>
      <c r="F82" s="53" cm="1">
        <f t="array" ref="F82">[1]!Grains(B82, Pressure, 3, C82)</f>
        <v>37.641532852516811</v>
      </c>
      <c r="G82" s="53" cm="1">
        <f t="array" ref="G82">[1]!volume(B82, Pressure, 3, C82)</f>
        <v>14.626009766928789</v>
      </c>
      <c r="H82" s="53" cm="1">
        <f t="array" ref="H82">[1]!enthalpy(B82, Pressure, 3, C82)</f>
        <v>26.308322543767758</v>
      </c>
      <c r="I82" s="55" cm="1">
        <f t="array" ref="I82">[1]!dewpoint(B82, Pressure, 3, C82)</f>
        <v>39.509287648637539</v>
      </c>
    </row>
    <row r="83" spans="2:9" x14ac:dyDescent="0.2">
      <c r="B83" s="56">
        <f t="shared" si="5"/>
        <v>90</v>
      </c>
      <c r="C83" s="57">
        <f t="shared" si="4"/>
        <v>0.2</v>
      </c>
      <c r="D83" s="53" cm="1">
        <f t="array" ref="D83">[1]!wetbulb(B83,Pressure,3,C83)</f>
        <v>62.27375492227555</v>
      </c>
      <c r="E83" s="53" cm="1">
        <f t="array" ref="E83">[1]!humidratio(B83, Pressure, 3, C83)</f>
        <v>6.3101159082709782E-3</v>
      </c>
      <c r="F83" s="53" cm="1">
        <f t="array" ref="F83">[1]!Grains(B83, Pressure, 3, C83)</f>
        <v>44.170811357896845</v>
      </c>
      <c r="G83" s="53" cm="1">
        <f t="array" ref="G83">[1]!volume(B83, Pressure, 3, C83)</f>
        <v>14.782220620078794</v>
      </c>
      <c r="H83" s="53" cm="1">
        <f t="array" ref="H83">[1]!enthalpy(B83, Pressure, 3, C83)</f>
        <v>28.547185210370014</v>
      </c>
      <c r="I83" s="55" cm="1">
        <f t="array" ref="I83">[1]!dewpoint(B83, Pressure, 3, C83)</f>
        <v>43.630469670377913</v>
      </c>
    </row>
    <row r="84" spans="2:9" x14ac:dyDescent="0.2">
      <c r="B84" s="56">
        <f t="shared" si="5"/>
        <v>95</v>
      </c>
      <c r="C84" s="57">
        <f t="shared" si="4"/>
        <v>0.2</v>
      </c>
      <c r="D84" s="53" cm="1">
        <f t="array" ref="D84">[1]!wetbulb(B84,Pressure,3,C84)</f>
        <v>65.436100100173277</v>
      </c>
      <c r="E84" s="53" cm="1">
        <f t="array" ref="E84">[1]!humidratio(B84, Pressure, 3, C84)</f>
        <v>7.3822951248780442E-3</v>
      </c>
      <c r="F84" s="53" cm="1">
        <f t="array" ref="F84">[1]!Grains(B84, Pressure, 3, C84)</f>
        <v>51.67606587414631</v>
      </c>
      <c r="G84" s="53" cm="1">
        <f t="array" ref="G84">[1]!volume(B84, Pressure, 3, C84)</f>
        <v>14.942140986404432</v>
      </c>
      <c r="H84" s="53" cm="1">
        <f t="array" ref="H84">[1]!enthalpy(B84, Pressure, 3, C84)</f>
        <v>30.94400033586296</v>
      </c>
      <c r="I84" s="55" cm="1">
        <f t="array" ref="I84">[1]!dewpoint(B84, Pressure, 3, C84)</f>
        <v>47.731860162349868</v>
      </c>
    </row>
    <row r="85" spans="2:9" x14ac:dyDescent="0.2">
      <c r="B85" s="56">
        <f t="shared" si="5"/>
        <v>100</v>
      </c>
      <c r="C85" s="57">
        <f t="shared" si="4"/>
        <v>0.2</v>
      </c>
      <c r="D85" s="53" cm="1">
        <f t="array" ref="D85">[1]!wetbulb(B85,Pressure,3,C85)</f>
        <v>68.598773476976064</v>
      </c>
      <c r="E85" s="53" cm="1">
        <f t="array" ref="E85">[1]!humidratio(B85, Pressure, 3, C85)</f>
        <v>8.6115863063682494E-3</v>
      </c>
      <c r="F85" s="53" cm="1">
        <f t="array" ref="F85">[1]!Grains(B85, Pressure, 3, C85)</f>
        <v>60.281104144577746</v>
      </c>
      <c r="G85" s="53" cm="1">
        <f t="array" ref="G85">[1]!volume(B85, Pressure, 3, C85)</f>
        <v>15.106284094393571</v>
      </c>
      <c r="H85" s="53" cm="1">
        <f t="array" ref="H85">[1]!enthalpy(B85, Pressure, 3, C85)</f>
        <v>33.519247503059461</v>
      </c>
      <c r="I85" s="55" cm="1">
        <f t="array" ref="I85">[1]!dewpoint(B85, Pressure, 3, C85)</f>
        <v>51.815679608162554</v>
      </c>
    </row>
    <row r="86" spans="2:9" x14ac:dyDescent="0.2">
      <c r="B86" s="56">
        <f t="shared" si="5"/>
        <v>105</v>
      </c>
      <c r="C86" s="57">
        <f t="shared" si="4"/>
        <v>0.2</v>
      </c>
      <c r="D86" s="53" cm="1">
        <f t="array" ref="D86">[1]!wetbulb(B86,Pressure,3,C86)</f>
        <v>71.767203694247812</v>
      </c>
      <c r="E86" s="53" cm="1">
        <f t="array" ref="E86">[1]!humidratio(B86, Pressure, 3, C86)</f>
        <v>1.0017608480517833E-2</v>
      </c>
      <c r="F86" s="53" cm="1">
        <f t="array" ref="F86">[1]!Grains(B86, Pressure, 3, C86)</f>
        <v>70.123259363624825</v>
      </c>
      <c r="G86" s="53" cm="1">
        <f t="array" ref="G86">[1]!volume(B86, Pressure, 3, C86)</f>
        <v>15.275225015780544</v>
      </c>
      <c r="H86" s="53" cm="1">
        <f t="array" ref="H86">[1]!enthalpy(B86, Pressure, 3, C86)</f>
        <v>36.295703505191163</v>
      </c>
      <c r="I86" s="55" cm="1">
        <f t="array" ref="I86">[1]!dewpoint(B86, Pressure, 3, C86)</f>
        <v>55.883842311159498</v>
      </c>
    </row>
    <row r="87" spans="2:9" x14ac:dyDescent="0.2">
      <c r="B87" s="56">
        <f t="shared" si="5"/>
        <v>110</v>
      </c>
      <c r="C87" s="57">
        <f t="shared" si="4"/>
        <v>0.2</v>
      </c>
      <c r="D87" s="53" cm="1">
        <f t="array" ref="D87">[1]!wetbulb(B87,Pressure,3,C87)</f>
        <v>74.94608471550282</v>
      </c>
      <c r="E87" s="53" cm="1">
        <f t="array" ref="E87">[1]!humidratio(B87, Pressure, 3, C87)</f>
        <v>1.1622122604132258E-2</v>
      </c>
      <c r="F87" s="53" cm="1">
        <f t="array" ref="F87">[1]!Grains(B87, Pressure, 3, C87)</f>
        <v>81.354858228925806</v>
      </c>
      <c r="G87" s="53" cm="1">
        <f t="array" ref="G87">[1]!volume(B87, Pressure, 3, C87)</f>
        <v>15.449607847111697</v>
      </c>
      <c r="H87" s="53" cm="1">
        <f t="array" ref="H87">[1]!enthalpy(B87, Pressure, 3, C87)</f>
        <v>39.298696550970142</v>
      </c>
      <c r="I87" s="55" cm="1">
        <f t="array" ref="I87">[1]!dewpoint(B87, Pressure, 3, C87)</f>
        <v>59.937989040493285</v>
      </c>
    </row>
    <row r="88" spans="2:9" x14ac:dyDescent="0.2">
      <c r="B88" s="56">
        <f t="shared" si="5"/>
        <v>115</v>
      </c>
      <c r="C88" s="57">
        <f t="shared" si="4"/>
        <v>0.2</v>
      </c>
      <c r="D88" s="53" cm="1">
        <f t="array" ref="D88">[1]!wetbulb(B88,Pressure,3,C88)</f>
        <v>78.139382598168737</v>
      </c>
      <c r="E88" s="53" cm="1">
        <f t="array" ref="E88">[1]!humidratio(B88, Pressure, 3, C88)</f>
        <v>1.3449272501971919E-2</v>
      </c>
      <c r="F88" s="53" cm="1">
        <f t="array" ref="F88">[1]!Grains(B88, Pressure, 3, C88)</f>
        <v>94.144907513803432</v>
      </c>
      <c r="G88" s="53" cm="1">
        <f t="array" ref="G88">[1]!volume(B88, Pressure, 3, C88)</f>
        <v>15.630153928508333</v>
      </c>
      <c r="H88" s="53" cm="1">
        <f t="array" ref="H88">[1]!enthalpy(B88, Pressure, 3, C88)</f>
        <v>42.55639797854289</v>
      </c>
      <c r="I88" s="55" cm="1">
        <f t="array" ref="I88">[1]!dewpoint(B88, Pressure, 3, C88)</f>
        <v>63.979516481099942</v>
      </c>
    </row>
    <row r="89" spans="2:9" x14ac:dyDescent="0.2">
      <c r="B89" s="56">
        <f t="shared" si="5"/>
        <v>120</v>
      </c>
      <c r="C89" s="57">
        <f t="shared" si="4"/>
        <v>0.2</v>
      </c>
      <c r="D89" s="53" cm="1">
        <f t="array" ref="D89">[1]!wetbulb(B89,Pressure,3,C89)</f>
        <v>81.350350396863035</v>
      </c>
      <c r="E89" s="53" cm="1">
        <f t="array" ref="E89">[1]!humidratio(B89, Pressure, 3, C89)</f>
        <v>1.5525863570640621E-2</v>
      </c>
      <c r="F89" s="53" cm="1">
        <f t="array" ref="F89">[1]!Grains(B89, Pressure, 3, C89)</f>
        <v>108.68104499448434</v>
      </c>
      <c r="G89" s="53" cm="1">
        <f t="array" ref="G89">[1]!volume(B89, Pressure, 3, C89)</f>
        <v>15.817671308859838</v>
      </c>
      <c r="H89" s="53" cm="1">
        <f t="array" ref="H89">[1]!enthalpy(B89, Pressure, 3, C89)</f>
        <v>46.100159259493431</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-2.2248150603373578</v>
      </c>
      <c r="E93" s="53" cm="1">
        <f t="array" ref="E93">[1]!humidratio(B93, Pressure, 3, C93)</f>
        <v>2.4816169869424135E-4</v>
      </c>
      <c r="F93" s="53" cm="1">
        <f t="array" ref="F93">[1]!Grains(B93, Pressure, 3, C93)</f>
        <v>1.7371318908596896</v>
      </c>
      <c r="G93" s="53" cm="1">
        <f t="array" ref="G93">[1]!volume(B93, Pressure, 3, C93)</f>
        <v>12.242585902834234</v>
      </c>
      <c r="H93" s="53" cm="1">
        <f t="array" ref="H93">[1]!enthalpy(B93, Pressure, 3, C93)</f>
        <v>0.26329956231459006</v>
      </c>
      <c r="I93" s="55" cm="1">
        <f t="array" ref="I93">[1]!dewpoint(B93, Pressure, 3, C93)</f>
        <v>-21.575846676983073</v>
      </c>
    </row>
    <row r="94" spans="2:9" x14ac:dyDescent="0.2">
      <c r="B94" s="56">
        <f>B93+5</f>
        <v>5</v>
      </c>
      <c r="C94" s="57">
        <f t="shared" si="6"/>
        <v>0.30000000000000004</v>
      </c>
      <c r="D94" s="53" cm="1">
        <f t="array" ref="D94">[1]!wetbulb(B94,Pressure,3,C94)</f>
        <v>2.2325326233216063</v>
      </c>
      <c r="E94" s="53" cm="1">
        <f t="array" ref="E94">[1]!humidratio(B94, Pressure, 3, C94)</f>
        <v>3.216002840477176E-4</v>
      </c>
      <c r="F94" s="53" cm="1">
        <f t="array" ref="F94">[1]!Grains(B94, Pressure, 3, C94)</f>
        <v>2.2512019883340231</v>
      </c>
      <c r="G94" s="53" cm="1">
        <f t="array" ref="G94">[1]!volume(B94, Pressure, 3, C94)</f>
        <v>12.377213700427218</v>
      </c>
      <c r="H94" s="53" cm="1">
        <f t="array" ref="H94">[1]!enthalpy(B94, Pressure, 3, C94)</f>
        <v>1.5419318540052143</v>
      </c>
      <c r="I94" s="55" cm="1">
        <f t="array" ref="I94">[1]!dewpoint(B94, Pressure, 3, C94)</f>
        <v>-17.144990652339349</v>
      </c>
    </row>
    <row r="95" spans="2:9" x14ac:dyDescent="0.2">
      <c r="B95" s="56">
        <f t="shared" ref="B95:B117" si="7">B94+5</f>
        <v>10</v>
      </c>
      <c r="C95" s="57">
        <f t="shared" si="6"/>
        <v>0.30000000000000004</v>
      </c>
      <c r="D95" s="53" cm="1">
        <f t="array" ref="D95">[1]!wetbulb(B95,Pressure,3,C95)</f>
        <v>6.5973470978791688</v>
      </c>
      <c r="E95" s="53" cm="1">
        <f t="array" ref="E95">[1]!humidratio(B95, Pressure, 3, C95)</f>
        <v>4.1448016956176052E-4</v>
      </c>
      <c r="F95" s="53" cm="1">
        <f t="array" ref="F95">[1]!Grains(B95, Pressure, 3, C95)</f>
        <v>2.9013611869323235</v>
      </c>
      <c r="G95" s="53" cm="1">
        <f t="array" ref="G95">[1]!volume(B95, Pressure, 3, C95)</f>
        <v>12.51226377718371</v>
      </c>
      <c r="H95" s="53" cm="1">
        <f t="array" ref="H95">[1]!enthalpy(B95, Pressure, 3, C95)</f>
        <v>2.8416037518578818</v>
      </c>
      <c r="I95" s="55" cm="1">
        <f t="array" ref="I95">[1]!dewpoint(B95, Pressure, 3, C95)</f>
        <v>-12.692895971343525</v>
      </c>
    </row>
    <row r="96" spans="2:9" x14ac:dyDescent="0.2">
      <c r="B96" s="56">
        <f t="shared" si="7"/>
        <v>15</v>
      </c>
      <c r="C96" s="57">
        <f t="shared" si="6"/>
        <v>0.30000000000000004</v>
      </c>
      <c r="D96" s="53" cm="1">
        <f t="array" ref="D96">[1]!wetbulb(B96,Pressure,3,C96)</f>
        <v>10.865319233033958</v>
      </c>
      <c r="E96" s="53" cm="1">
        <f t="array" ref="E96">[1]!humidratio(B96, Pressure, 3, C96)</f>
        <v>5.3134216079950909E-4</v>
      </c>
      <c r="F96" s="53" cm="1">
        <f t="array" ref="F96">[1]!Grains(B96, Pressure, 3, C96)</f>
        <v>3.7193951255965638</v>
      </c>
      <c r="G96" s="53" cm="1">
        <f t="array" ref="G96">[1]!volume(B96, Pressure, 3, C96)</f>
        <v>12.647840874992063</v>
      </c>
      <c r="H96" s="53" cm="1">
        <f t="array" ref="H96">[1]!enthalpy(B96, Pressure, 3, C96)</f>
        <v>4.1672927713992038</v>
      </c>
      <c r="I96" s="55" cm="1">
        <f t="array" ref="I96">[1]!dewpoint(B96, Pressure, 3, C96)</f>
        <v>-8.2239717893449509</v>
      </c>
    </row>
    <row r="97" spans="2:9" x14ac:dyDescent="0.2">
      <c r="B97" s="56">
        <f t="shared" si="7"/>
        <v>20</v>
      </c>
      <c r="C97" s="57">
        <f t="shared" si="6"/>
        <v>0.30000000000000004</v>
      </c>
      <c r="D97" s="53" cm="1">
        <f t="array" ref="D97">[1]!wetbulb(B97,Pressure,3,C97)</f>
        <v>15.034664632394996</v>
      </c>
      <c r="E97" s="53" cm="1">
        <f t="array" ref="E97">[1]!humidratio(B97, Pressure, 3, C97)</f>
        <v>6.7764633518242366E-4</v>
      </c>
      <c r="F97" s="53" cm="1">
        <f t="array" ref="F97">[1]!Grains(B97, Pressure, 3, C97)</f>
        <v>4.7435243462769652</v>
      </c>
      <c r="G97" s="53" cm="1">
        <f t="array" ref="G97">[1]!volume(B97, Pressure, 3, C97)</f>
        <v>12.784072497409023</v>
      </c>
      <c r="H97" s="53" cm="1">
        <f t="array" ref="H97">[1]!enthalpy(B97, Pressure, 3, C97)</f>
        <v>5.5250002610849709</v>
      </c>
      <c r="I97" s="55" cm="1">
        <f t="array" ref="I97">[1]!dewpoint(B97, Pressure, 3, C97)</f>
        <v>-3.7422969784018281</v>
      </c>
    </row>
    <row r="98" spans="2:9" x14ac:dyDescent="0.2">
      <c r="B98" s="56">
        <f t="shared" si="7"/>
        <v>25</v>
      </c>
      <c r="C98" s="57">
        <f t="shared" si="6"/>
        <v>0.30000000000000004</v>
      </c>
      <c r="D98" s="53" cm="1">
        <f t="array" ref="D98">[1]!wetbulb(B98,Pressure,3,C98)</f>
        <v>19.106399703084143</v>
      </c>
      <c r="E98" s="53" cm="1">
        <f t="array" ref="E98">[1]!humidratio(B98, Pressure, 3, C98)</f>
        <v>8.5993012330506967E-4</v>
      </c>
      <c r="F98" s="53" cm="1">
        <f t="array" ref="F98">[1]!Grains(B98, Pressure, 3, C98)</f>
        <v>6.0195108631354879</v>
      </c>
      <c r="G98" s="53" cm="1">
        <f t="array" ref="G98">[1]!volume(B98, Pressure, 3, C98)</f>
        <v>12.921113172912149</v>
      </c>
      <c r="H98" s="53" cm="1">
        <f t="array" ref="H98">[1]!enthalpy(B98, Pressure, 3, C98)</f>
        <v>6.9219310851953653</v>
      </c>
      <c r="I98" s="55" cm="1">
        <f t="array" ref="I98">[1]!dewpoint(B98, Pressure, 3, C98)</f>
        <v>0.74835563318877441</v>
      </c>
    </row>
    <row r="99" spans="2:9" x14ac:dyDescent="0.2">
      <c r="B99" s="56">
        <f t="shared" si="7"/>
        <v>30</v>
      </c>
      <c r="C99" s="57">
        <f t="shared" si="6"/>
        <v>0.30000000000000004</v>
      </c>
      <c r="D99" s="53" cm="1">
        <f t="array" ref="D99">[1]!wetbulb(B99,Pressure,3,C99)</f>
        <v>23.084363598734054</v>
      </c>
      <c r="E99" s="53" cm="1">
        <f t="array" ref="E99">[1]!humidratio(B99, Pressure, 3, C99)</f>
        <v>1.0859893274181695E-3</v>
      </c>
      <c r="F99" s="53" cm="1">
        <f t="array" ref="F99">[1]!Grains(B99, Pressure, 3, C99)</f>
        <v>7.601925291927186</v>
      </c>
      <c r="G99" s="53" cm="1">
        <f t="array" ref="G99">[1]!volume(B99, Pressure, 3, C99)</f>
        <v>13.059149401909128</v>
      </c>
      <c r="H99" s="53" cm="1">
        <f t="array" ref="H99">[1]!enthalpy(B99, Pressure, 3, C99)</f>
        <v>8.3667000542318881</v>
      </c>
      <c r="I99" s="55" cm="1">
        <f t="array" ref="I99">[1]!dewpoint(B99, Pressure, 3, C99)</f>
        <v>5.2444969339199021</v>
      </c>
    </row>
    <row r="100" spans="2:9" x14ac:dyDescent="0.2">
      <c r="B100" s="56">
        <f t="shared" si="7"/>
        <v>35</v>
      </c>
      <c r="C100" s="57">
        <f t="shared" si="6"/>
        <v>0.30000000000000004</v>
      </c>
      <c r="D100" s="53" cm="1">
        <f t="array" ref="D100">[1]!wetbulb(B100,Pressure,3,C100)</f>
        <v>26.916004481553145</v>
      </c>
      <c r="E100" s="53" cm="1">
        <f t="array" ref="E100">[1]!humidratio(B100, Pressure, 3, C100)</f>
        <v>1.3432967012947372E-3</v>
      </c>
      <c r="F100" s="53" cm="1">
        <f t="array" ref="F100">[1]!Grains(B100, Pressure, 3, C100)</f>
        <v>9.4030769090631612</v>
      </c>
      <c r="G100" s="53" cm="1">
        <f t="array" ref="G100">[1]!volume(B100, Pressure, 3, C100)</f>
        <v>13.197944039976102</v>
      </c>
      <c r="H100" s="53" cm="1">
        <f t="array" ref="H100">[1]!enthalpy(B100, Pressure, 3, C100)</f>
        <v>9.8461126308118363</v>
      </c>
      <c r="I100" s="55" cm="1">
        <f t="array" ref="I100">[1]!dewpoint(B100, Pressure, 3, C100)</f>
        <v>5.8055453316156056</v>
      </c>
    </row>
    <row r="101" spans="2:9" x14ac:dyDescent="0.2">
      <c r="B101" s="56">
        <f t="shared" si="7"/>
        <v>40</v>
      </c>
      <c r="C101" s="57">
        <f t="shared" si="6"/>
        <v>0.30000000000000004</v>
      </c>
      <c r="D101" s="53" cm="1">
        <f t="array" ref="D101">[1]!wetbulb(B101,Pressure,3,C101)</f>
        <v>30.605133619357407</v>
      </c>
      <c r="E101" s="53" cm="1">
        <f t="array" ref="E101">[1]!humidratio(B101, Pressure, 3, C101)</f>
        <v>1.6362615128440298E-3</v>
      </c>
      <c r="F101" s="53" cm="1">
        <f t="array" ref="F101">[1]!Grains(B101, Pressure, 3, C101)</f>
        <v>11.453830589908209</v>
      </c>
      <c r="G101" s="53" cm="1">
        <f t="array" ref="G101">[1]!volume(B101, Pressure, 3, C101)</f>
        <v>13.337611455556809</v>
      </c>
      <c r="H101" s="53" cm="1">
        <f t="array" ref="H101">[1]!enthalpy(B101, Pressure, 3, C101)</f>
        <v>11.365133469595625</v>
      </c>
      <c r="I101" s="55" cm="1">
        <f t="array" ref="I101">[1]!dewpoint(B101, Pressure, 3, C101)</f>
        <v>10.422640835500083</v>
      </c>
    </row>
    <row r="102" spans="2:9" x14ac:dyDescent="0.2">
      <c r="B102" s="56">
        <f t="shared" si="7"/>
        <v>45</v>
      </c>
      <c r="C102" s="57">
        <f t="shared" si="6"/>
        <v>0.30000000000000004</v>
      </c>
      <c r="D102" s="53" cm="1">
        <f t="array" ref="D102">[1]!wetbulb(B102,Pressure,3,C102)</f>
        <v>34.322531634898525</v>
      </c>
      <c r="E102" s="53" cm="1">
        <f t="array" ref="E102">[1]!humidratio(B102, Pressure, 3, C102)</f>
        <v>1.98458191320581E-3</v>
      </c>
      <c r="F102" s="53" cm="1">
        <f t="array" ref="F102">[1]!Grains(B102, Pressure, 3, C102)</f>
        <v>13.89207339244067</v>
      </c>
      <c r="G102" s="53" cm="1">
        <f t="array" ref="G102">[1]!volume(B102, Pressure, 3, C102)</f>
        <v>13.478600061719892</v>
      </c>
      <c r="H102" s="53" cm="1">
        <f t="array" ref="H102">[1]!enthalpy(B102, Pressure, 3, C102)</f>
        <v>12.945293356537215</v>
      </c>
      <c r="I102" s="55" cm="1">
        <f t="array" ref="I102">[1]!dewpoint(B102, Pressure, 3, C102)</f>
        <v>14.984524965911813</v>
      </c>
    </row>
    <row r="103" spans="2:9" x14ac:dyDescent="0.2">
      <c r="B103" s="56">
        <f t="shared" si="7"/>
        <v>50</v>
      </c>
      <c r="C103" s="57">
        <f t="shared" si="6"/>
        <v>0.30000000000000004</v>
      </c>
      <c r="D103" s="53" cm="1">
        <f t="array" ref="D103">[1]!wetbulb(B103,Pressure,3,C103)</f>
        <v>38.056864171525582</v>
      </c>
      <c r="E103" s="53" cm="1">
        <f t="array" ref="E103">[1]!humidratio(B103, Pressure, 3, C103)</f>
        <v>2.3970951194204849E-3</v>
      </c>
      <c r="F103" s="53" cm="1">
        <f t="array" ref="F103">[1]!Grains(B103, Pressure, 3, C103)</f>
        <v>16.779665835943394</v>
      </c>
      <c r="G103" s="53" cm="1">
        <f t="array" ref="G103">[1]!volume(B103, Pressure, 3, C103)</f>
        <v>13.621138192795121</v>
      </c>
      <c r="H103" s="53" cm="1">
        <f t="array" ref="H103">[1]!enthalpy(B103, Pressure, 3, C103)</f>
        <v>14.596533433356269</v>
      </c>
      <c r="I103" s="55" cm="1">
        <f t="array" ref="I103">[1]!dewpoint(B103, Pressure, 3, C103)</f>
        <v>19.498311547226372</v>
      </c>
    </row>
    <row r="104" spans="2:9" x14ac:dyDescent="0.2">
      <c r="B104" s="56">
        <f t="shared" si="7"/>
        <v>55</v>
      </c>
      <c r="C104" s="57">
        <f t="shared" si="6"/>
        <v>0.30000000000000004</v>
      </c>
      <c r="D104" s="53" cm="1">
        <f t="array" ref="D104">[1]!wetbulb(B104,Pressure,3,C104)</f>
        <v>41.739919342085663</v>
      </c>
      <c r="E104" s="53" cm="1">
        <f t="array" ref="E104">[1]!humidratio(B104, Pressure, 3, C104)</f>
        <v>2.8837947144709445E-3</v>
      </c>
      <c r="F104" s="53" cm="1">
        <f t="array" ref="F104">[1]!Grains(B104, Pressure, 3, C104)</f>
        <v>20.186563001296612</v>
      </c>
      <c r="G104" s="53" cm="1">
        <f t="array" ref="G104">[1]!volume(B104, Pressure, 3, C104)</f>
        <v>13.765487223251377</v>
      </c>
      <c r="H104" s="53" cm="1">
        <f t="array" ref="H104">[1]!enthalpy(B104, Pressure, 3, C104)</f>
        <v>16.330128458981051</v>
      </c>
      <c r="I104" s="55" cm="1">
        <f t="array" ref="I104">[1]!dewpoint(B104, Pressure, 3, C104)</f>
        <v>23.97026783925801</v>
      </c>
    </row>
    <row r="105" spans="2:9" x14ac:dyDescent="0.2">
      <c r="B105" s="56">
        <f t="shared" si="7"/>
        <v>60</v>
      </c>
      <c r="C105" s="57">
        <f t="shared" si="6"/>
        <v>0.30000000000000004</v>
      </c>
      <c r="D105" s="53" cm="1">
        <f t="array" ref="D105">[1]!wetbulb(B105,Pressure,3,C105)</f>
        <v>45.380229455760265</v>
      </c>
      <c r="E105" s="53" cm="1">
        <f t="array" ref="E105">[1]!humidratio(B105, Pressure, 3, C105)</f>
        <v>3.4559533713393801E-3</v>
      </c>
      <c r="F105" s="53" cm="1">
        <f t="array" ref="F105">[1]!Grains(B105, Pressure, 3, C105)</f>
        <v>24.191673599375662</v>
      </c>
      <c r="G105" s="53" cm="1">
        <f t="array" ref="G105">[1]!volume(B105, Pressure, 3, C105)</f>
        <v>13.911945535005172</v>
      </c>
      <c r="H105" s="53" cm="1">
        <f t="array" ref="H105">[1]!enthalpy(B105, Pressure, 3, C105)</f>
        <v>18.158833124803564</v>
      </c>
      <c r="I105" s="55" cm="1">
        <f t="array" ref="I105">[1]!dewpoint(B105, Pressure, 3, C105)</f>
        <v>28.40590236298085</v>
      </c>
    </row>
    <row r="106" spans="2:9" x14ac:dyDescent="0.2">
      <c r="B106" s="56">
        <f t="shared" si="7"/>
        <v>65</v>
      </c>
      <c r="C106" s="57">
        <f t="shared" si="6"/>
        <v>0.30000000000000004</v>
      </c>
      <c r="D106" s="53" cm="1">
        <f t="array" ref="D106">[1]!wetbulb(B106,Pressure,3,C106)</f>
        <v>48.986379760236851</v>
      </c>
      <c r="E106" s="53" cm="1">
        <f t="array" ref="E106">[1]!humidratio(B106, Pressure, 3, C106)</f>
        <v>4.1262580418167851E-3</v>
      </c>
      <c r="F106" s="53" cm="1">
        <f t="array" ref="F106">[1]!Grains(B106, Pressure, 3, C106)</f>
        <v>28.883806292717495</v>
      </c>
      <c r="G106" s="53" cm="1">
        <f t="array" ref="G106">[1]!volume(B106, Pressure, 3, C106)</f>
        <v>14.060852922256158</v>
      </c>
      <c r="H106" s="53" cm="1">
        <f t="array" ref="H106">[1]!enthalpy(B106, Pressure, 3, C106)</f>
        <v>20.09704358945444</v>
      </c>
      <c r="I106" s="55" cm="1">
        <f t="array" ref="I106">[1]!dewpoint(B106, Pressure, 3, C106)</f>
        <v>32.81004390823265</v>
      </c>
    </row>
    <row r="107" spans="2:9" x14ac:dyDescent="0.2">
      <c r="B107" s="56">
        <f t="shared" si="7"/>
        <v>70</v>
      </c>
      <c r="C107" s="57">
        <f t="shared" si="6"/>
        <v>0.30000000000000004</v>
      </c>
      <c r="D107" s="53" cm="1">
        <f t="array" ref="D107">[1]!wetbulb(B107,Pressure,3,C107)</f>
        <v>52.566772069135325</v>
      </c>
      <c r="E107" s="53" cm="1">
        <f t="array" ref="E107">[1]!humidratio(B107, Pressure, 3, C107)</f>
        <v>4.908959662978267E-3</v>
      </c>
      <c r="F107" s="53" cm="1">
        <f t="array" ref="F107">[1]!Grains(B107, Pressure, 3, C107)</f>
        <v>34.362717640847869</v>
      </c>
      <c r="G107" s="53" cm="1">
        <f t="array" ref="G107">[1]!volume(B107, Pressure, 3, C107)</f>
        <v>14.212595499067339</v>
      </c>
      <c r="H107" s="53" cm="1">
        <f t="array" ref="H107">[1]!enthalpy(B107, Pressure, 3, C107)</f>
        <v>22.160976668745306</v>
      </c>
      <c r="I107" s="55" cm="1">
        <f t="array" ref="I107">[1]!dewpoint(B107, Pressure, 3, C107)</f>
        <v>37.186912625430637</v>
      </c>
    </row>
    <row r="108" spans="2:9" x14ac:dyDescent="0.2">
      <c r="B108" s="56">
        <f t="shared" si="7"/>
        <v>75</v>
      </c>
      <c r="C108" s="57">
        <f t="shared" si="6"/>
        <v>0.30000000000000004</v>
      </c>
      <c r="D108" s="53" cm="1">
        <f t="array" ref="D108">[1]!wetbulb(B108,Pressure,3,C108)</f>
        <v>56.129419289375186</v>
      </c>
      <c r="E108" s="53" cm="1">
        <f t="array" ref="E108">[1]!humidratio(B108, Pressure, 3, C108)</f>
        <v>5.8200399444761197E-3</v>
      </c>
      <c r="F108" s="53" cm="1">
        <f t="array" ref="F108">[1]!Grains(B108, Pressure, 3, C108)</f>
        <v>40.740279611332838</v>
      </c>
      <c r="G108" s="53" cm="1">
        <f t="array" ref="G108">[1]!volume(B108, Pressure, 3, C108)</f>
        <v>14.367611190100146</v>
      </c>
      <c r="H108" s="53" cm="1">
        <f t="array" ref="H108">[1]!enthalpy(B108, Pressure, 3, C108)</f>
        <v>24.368869711240219</v>
      </c>
      <c r="I108" s="55" cm="1">
        <f t="array" ref="I108">[1]!dewpoint(B108, Pressure, 3, C108)</f>
        <v>41.540184007147225</v>
      </c>
    </row>
    <row r="109" spans="2:9" x14ac:dyDescent="0.2">
      <c r="B109" s="56">
        <f t="shared" si="7"/>
        <v>80</v>
      </c>
      <c r="C109" s="57">
        <f t="shared" si="6"/>
        <v>0.30000000000000004</v>
      </c>
      <c r="D109" s="53" cm="1">
        <f t="array" ref="D109">[1]!wetbulb(B109,Pressure,3,C109)</f>
        <v>59.681795851709694</v>
      </c>
      <c r="E109" s="53" cm="1">
        <f t="array" ref="E109">[1]!humidratio(B109, Pressure, 3, C109)</f>
        <v>6.8773984313194817E-3</v>
      </c>
      <c r="F109" s="53" cm="1">
        <f t="array" ref="F109">[1]!Grains(B109, Pressure, 3, C109)</f>
        <v>48.14178901923637</v>
      </c>
      <c r="G109" s="53" cm="1">
        <f t="array" ref="G109">[1]!volume(B109, Pressure, 3, C109)</f>
        <v>14.526395903891077</v>
      </c>
      <c r="H109" s="53" cm="1">
        <f t="array" ref="H109">[1]!enthalpy(B109, Pressure, 3, C109)</f>
        <v>26.741204927910438</v>
      </c>
      <c r="I109" s="55" cm="1">
        <f t="array" ref="I109">[1]!dewpoint(B109, Pressure, 3, C109)</f>
        <v>45.873046480001051</v>
      </c>
    </row>
    <row r="110" spans="2:9" x14ac:dyDescent="0.2">
      <c r="B110" s="56">
        <f t="shared" si="7"/>
        <v>85</v>
      </c>
      <c r="C110" s="57">
        <f t="shared" si="6"/>
        <v>0.30000000000000004</v>
      </c>
      <c r="D110" s="53" cm="1">
        <f t="array" ref="D110">[1]!wetbulb(B110,Pressure,3,C110)</f>
        <v>63.230699874892949</v>
      </c>
      <c r="E110" s="53" cm="1">
        <f t="array" ref="E110">[1]!humidratio(B110, Pressure, 3, C110)</f>
        <v>8.101063818198067E-3</v>
      </c>
      <c r="F110" s="53" cm="1">
        <f t="array" ref="F110">[1]!Grains(B110, Pressure, 3, C110)</f>
        <v>56.707446727386468</v>
      </c>
      <c r="G110" s="53" cm="1">
        <f t="array" ref="G110">[1]!volume(B110, Pressure, 3, C110)</f>
        <v>14.689510511743849</v>
      </c>
      <c r="H110" s="53" cm="1">
        <f t="array" ref="H110">[1]!enthalpy(B110, Pressure, 3, C110)</f>
        <v>29.300962859606944</v>
      </c>
      <c r="I110" s="55" cm="1">
        <f t="array" ref="I110">[1]!dewpoint(B110, Pressure, 3, C110)</f>
        <v>50.188253251440564</v>
      </c>
    </row>
    <row r="111" spans="2:9" x14ac:dyDescent="0.2">
      <c r="B111" s="56">
        <f t="shared" si="7"/>
        <v>90</v>
      </c>
      <c r="C111" s="57">
        <f t="shared" si="6"/>
        <v>0.30000000000000004</v>
      </c>
      <c r="D111" s="53" cm="1">
        <f t="array" ref="D111">[1]!wetbulb(B111,Pressure,3,C111)</f>
        <v>66.782174433556619</v>
      </c>
      <c r="E111" s="53" cm="1">
        <f t="array" ref="E111">[1]!humidratio(B111, Pressure, 3, C111)</f>
        <v>9.5134344595052614E-3</v>
      </c>
      <c r="F111" s="53" cm="1">
        <f t="array" ref="F111">[1]!Grains(B111, Pressure, 3, C111)</f>
        <v>66.594041216536823</v>
      </c>
      <c r="G111" s="53" cm="1">
        <f t="array" ref="G111">[1]!volume(B111, Pressure, 3, C111)</f>
        <v>14.857588784896249</v>
      </c>
      <c r="H111" s="53" cm="1">
        <f t="array" ref="H111">[1]!enthalpy(B111, Pressure, 3, C111)</f>
        <v>32.073910802536915</v>
      </c>
      <c r="I111" s="55" cm="1">
        <f t="array" ref="I111">[1]!dewpoint(B111, Pressure, 3, C111)</f>
        <v>54.488168988517778</v>
      </c>
    </row>
    <row r="112" spans="2:9" x14ac:dyDescent="0.2">
      <c r="B112" s="56">
        <f t="shared" si="7"/>
        <v>95</v>
      </c>
      <c r="C112" s="57">
        <f t="shared" si="6"/>
        <v>0.30000000000000004</v>
      </c>
      <c r="D112" s="53" cm="1">
        <f t="array" ref="D112">[1]!wetbulb(B112,Pressure,3,C112)</f>
        <v>70.341454571929972</v>
      </c>
      <c r="E112" s="53" cm="1">
        <f t="array" ref="E112">[1]!humidratio(B112, Pressure, 3, C112)</f>
        <v>1.1139554221959266E-2</v>
      </c>
      <c r="F112" s="53" cm="1">
        <f t="array" ref="F112">[1]!Grains(B112, Pressure, 3, C112)</f>
        <v>77.976879553714866</v>
      </c>
      <c r="G112" s="53" cm="1">
        <f t="array" ref="G112">[1]!volume(B112, Pressure, 3, C112)</f>
        <v>15.031346479641764</v>
      </c>
      <c r="H112" s="53" cm="1">
        <f t="array" ref="H112">[1]!enthalpy(B112, Pressure, 3, C112)</f>
        <v>35.088933426581022</v>
      </c>
      <c r="I112" s="55" cm="1">
        <f t="array" ref="I112">[1]!dewpoint(B112, Pressure, 3, C112)</f>
        <v>58.774811845681</v>
      </c>
    </row>
    <row r="113" spans="2:9" x14ac:dyDescent="0.2">
      <c r="B113" s="56">
        <f t="shared" si="7"/>
        <v>100</v>
      </c>
      <c r="C113" s="57">
        <f t="shared" si="6"/>
        <v>0.30000000000000004</v>
      </c>
      <c r="D113" s="53" cm="1">
        <f t="array" ref="D113">[1]!wetbulb(B113,Pressure,3,C113)</f>
        <v>73.912947611746745</v>
      </c>
      <c r="E113" s="53" cm="1">
        <f t="array" ref="E113">[1]!humidratio(B113, Pressure, 3, C113)</f>
        <v>1.3007431327078683E-2</v>
      </c>
      <c r="F113" s="53" cm="1">
        <f t="array" ref="F113">[1]!Grains(B113, Pressure, 3, C113)</f>
        <v>91.052019289550785</v>
      </c>
      <c r="G113" s="53" cm="1">
        <f t="array" ref="G113">[1]!volume(B113, Pressure, 3, C113)</f>
        <v>15.211591806553502</v>
      </c>
      <c r="H113" s="53" cm="1">
        <f t="array" ref="H113">[1]!enthalpy(B113, Pressure, 3, C113)</f>
        <v>38.378414588952779</v>
      </c>
      <c r="I113" s="55" cm="1">
        <f t="array" ref="I113">[1]!dewpoint(B113, Pressure, 3, C113)</f>
        <v>63.049891305108723</v>
      </c>
    </row>
    <row r="114" spans="2:9" x14ac:dyDescent="0.2">
      <c r="B114" s="56">
        <f t="shared" si="7"/>
        <v>105</v>
      </c>
      <c r="C114" s="57">
        <f t="shared" si="6"/>
        <v>0.30000000000000004</v>
      </c>
      <c r="D114" s="53" cm="1">
        <f t="array" ref="D114">[1]!wetbulb(B114,Pressure,3,C114)</f>
        <v>77.500241259868631</v>
      </c>
      <c r="E114" s="53" cm="1">
        <f t="array" ref="E114">[1]!humidratio(B114, Pressure, 3, C114)</f>
        <v>1.5148409712149612E-2</v>
      </c>
      <c r="F114" s="53" cm="1">
        <f t="array" ref="F114">[1]!Grains(B114, Pressure, 3, C114)</f>
        <v>106.03886798504728</v>
      </c>
      <c r="G114" s="53" cm="1">
        <f t="array" ref="G114">[1]!volume(B114, Pressure, 3, C114)</f>
        <v>15.399237578524625</v>
      </c>
      <c r="H114" s="53" cm="1">
        <f t="array" ref="H114">[1]!enthalpy(B114, Pressure, 3, C114)</f>
        <v>41.978681565371154</v>
      </c>
      <c r="I114" s="55" cm="1">
        <f t="array" ref="I114">[1]!dewpoint(B114, Pressure, 3, C114)</f>
        <v>67.314842245397145</v>
      </c>
    </row>
    <row r="115" spans="2:9" x14ac:dyDescent="0.2">
      <c r="B115" s="56">
        <f t="shared" si="7"/>
        <v>110</v>
      </c>
      <c r="C115" s="57">
        <f t="shared" si="6"/>
        <v>0.30000000000000004</v>
      </c>
      <c r="D115" s="53" cm="1">
        <f t="array" ref="D115">[1]!wetbulb(B115,Pressure,3,C115)</f>
        <v>81.10613317535649</v>
      </c>
      <c r="E115" s="53" cm="1">
        <f t="array" ref="E115">[1]!humidratio(B115, Pressure, 3, C115)</f>
        <v>1.7597604812118937E-2</v>
      </c>
      <c r="F115" s="53" cm="1">
        <f t="array" ref="F115">[1]!Grains(B115, Pressure, 3, C115)</f>
        <v>123.18323368483256</v>
      </c>
      <c r="G115" s="53" cm="1">
        <f t="array" ref="G115">[1]!volume(B115, Pressure, 3, C115)</f>
        <v>15.595315406537354</v>
      </c>
      <c r="H115" s="53" cm="1">
        <f t="array" ref="H115">[1]!enthalpy(B115, Pressure, 3, C115)</f>
        <v>45.930525724682077</v>
      </c>
      <c r="I115" s="55" cm="1">
        <f t="array" ref="I115">[1]!dewpoint(B115, Pressure, 3, C115)</f>
        <v>71.570855611851954</v>
      </c>
    </row>
    <row r="116" spans="2:9" x14ac:dyDescent="0.2">
      <c r="B116" s="56">
        <f t="shared" si="7"/>
        <v>115</v>
      </c>
      <c r="C116" s="57">
        <f t="shared" si="6"/>
        <v>0.30000000000000004</v>
      </c>
      <c r="D116" s="53" cm="1">
        <f t="array" ref="D116">[1]!wetbulb(B116,Pressure,3,C116)</f>
        <v>84.732686288250946</v>
      </c>
      <c r="E116" s="53" cm="1">
        <f t="array" ref="E116">[1]!humidratio(B116, Pressure, 3, C116)</f>
        <v>2.0394418680973803E-2</v>
      </c>
      <c r="F116" s="53" cm="1">
        <f t="array" ref="F116">[1]!Grains(B116, Pressure, 3, C116)</f>
        <v>142.76093076681661</v>
      </c>
      <c r="G116" s="53" cm="1">
        <f t="array" ref="G116">[1]!volume(B116, Pressure, 3, C116)</f>
        <v>15.800992406642974</v>
      </c>
      <c r="H116" s="53" cm="1">
        <f t="array" ref="H116">[1]!enthalpy(B116, Pressure, 3, C116)</f>
        <v>50.279817238363727</v>
      </c>
      <c r="I116" s="55" cm="1">
        <f t="array" ref="I116">[1]!dewpoint(B116, Pressure, 3, C116)</f>
        <v>75.818906023620883</v>
      </c>
    </row>
    <row r="117" spans="2:9" x14ac:dyDescent="0.2">
      <c r="B117" s="56">
        <f t="shared" si="7"/>
        <v>120</v>
      </c>
      <c r="C117" s="57">
        <f t="shared" si="6"/>
        <v>0.30000000000000004</v>
      </c>
      <c r="D117" s="53" cm="1">
        <f t="array" ref="D117">[1]!wetbulb(B117,Pressure,3,C117)</f>
        <v>88.381286433050974</v>
      </c>
      <c r="E117" s="53" cm="1">
        <f t="array" ref="E117">[1]!humidratio(B117, Pressure, 3, C117)</f>
        <v>2.3583153232992635E-2</v>
      </c>
      <c r="F117" s="53" cm="1">
        <f t="array" ref="F117">[1]!Grains(B117, Pressure, 3, C117)</f>
        <v>165.08207263094843</v>
      </c>
      <c r="G117" s="53" cm="1">
        <f t="array" ref="G117">[1]!volume(B117, Pressure, 3, C117)</f>
        <v>16.017591002999009</v>
      </c>
      <c r="H117" s="53" cm="1">
        <f t="array" ref="H117">[1]!enthalpy(B117, Pressure, 3, C117)</f>
        <v>55.078235984459035</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-1.9044258241223491</v>
      </c>
      <c r="E121" s="53" cm="1">
        <f t="array" ref="E121">[1]!humidratio(B121, Pressure, 3, C121)</f>
        <v>3.3092627912174931E-4</v>
      </c>
      <c r="F121" s="53" cm="1">
        <f t="array" ref="F121">[1]!Grains(B121, Pressure, 3, C121)</f>
        <v>2.316483953852245</v>
      </c>
      <c r="G121" s="53" cm="1">
        <f t="array" ref="G121">[1]!volume(B121, Pressure, 3, C121)</f>
        <v>12.244214360435146</v>
      </c>
      <c r="H121" s="53" cm="1">
        <f t="array" ref="H121">[1]!enthalpy(B121, Pressure, 3, C121)</f>
        <v>0.35111278214817604</v>
      </c>
      <c r="I121" s="55" cm="1">
        <f t="array" ref="I121">[1]!dewpoint(B121, Pressure, 3, C121)</f>
        <v>-16.649078616370915</v>
      </c>
    </row>
    <row r="122" spans="2:9" x14ac:dyDescent="0.2">
      <c r="B122" s="56">
        <f>B121+5</f>
        <v>5</v>
      </c>
      <c r="C122" s="57">
        <f t="shared" si="8"/>
        <v>0.4</v>
      </c>
      <c r="D122" s="53" cm="1">
        <f t="array" ref="D122">[1]!wetbulb(B122,Pressure,3,C122)</f>
        <v>2.6324534361768546</v>
      </c>
      <c r="E122" s="53" cm="1">
        <f t="array" ref="E122">[1]!humidratio(B122, Pressure, 3, C122)</f>
        <v>4.2887430064563007E-4</v>
      </c>
      <c r="F122" s="53" cm="1">
        <f t="array" ref="F122">[1]!Grains(B122, Pressure, 3, C122)</f>
        <v>3.0021201045194106</v>
      </c>
      <c r="G122" s="53" cm="1">
        <f t="array" ref="G122">[1]!volume(B122, Pressure, 3, C122)</f>
        <v>12.379347359140011</v>
      </c>
      <c r="H122" s="53" cm="1">
        <f t="array" ref="H122">[1]!enthalpy(B122, Pressure, 3, C122)</f>
        <v>1.6559877339324467</v>
      </c>
      <c r="I122" s="55" cm="1">
        <f t="array" ref="I122">[1]!dewpoint(B122, Pressure, 3, C122)</f>
        <v>-12.085136114342193</v>
      </c>
    </row>
    <row r="123" spans="2:9" x14ac:dyDescent="0.2">
      <c r="B123" s="56">
        <f t="shared" ref="B123:B145" si="9">B122+5</f>
        <v>10</v>
      </c>
      <c r="C123" s="57">
        <f t="shared" si="8"/>
        <v>0.4</v>
      </c>
      <c r="D123" s="53" cm="1">
        <f t="array" ref="D123">[1]!wetbulb(B123,Pressure,3,C123)</f>
        <v>7.0913453978539476</v>
      </c>
      <c r="E123" s="53" cm="1">
        <f t="array" ref="E123">[1]!humidratio(B123, Pressure, 3, C123)</f>
        <v>5.527630179205297E-4</v>
      </c>
      <c r="F123" s="53" cm="1">
        <f t="array" ref="F123">[1]!Grains(B123, Pressure, 3, C123)</f>
        <v>3.8693411254437078</v>
      </c>
      <c r="G123" s="53" cm="1">
        <f t="array" ref="G123">[1]!volume(B123, Pressure, 3, C123)</f>
        <v>12.515043790744032</v>
      </c>
      <c r="H123" s="53" cm="1">
        <f t="array" ref="H123">[1]!enthalpy(B123, Pressure, 3, C123)</f>
        <v>2.9889358298132489</v>
      </c>
      <c r="I123" s="55" cm="1">
        <f t="array" ref="I123">[1]!dewpoint(B123, Pressure, 3, C123)</f>
        <v>-7.5028027072929424</v>
      </c>
    </row>
    <row r="124" spans="2:9" x14ac:dyDescent="0.2">
      <c r="B124" s="56">
        <f t="shared" si="9"/>
        <v>15</v>
      </c>
      <c r="C124" s="57">
        <f t="shared" si="8"/>
        <v>0.4</v>
      </c>
      <c r="D124" s="53" cm="1">
        <f t="array" ref="D124">[1]!wetbulb(B124,Pressure,3,C124)</f>
        <v>11.469232638471992</v>
      </c>
      <c r="E124" s="53" cm="1">
        <f t="array" ref="E124">[1]!humidratio(B124, Pressure, 3, C124)</f>
        <v>7.0865802210728001E-4</v>
      </c>
      <c r="F124" s="53" cm="1">
        <f t="array" ref="F124">[1]!Grains(B124, Pressure, 3, C124)</f>
        <v>4.9606061547509599</v>
      </c>
      <c r="G124" s="53" cm="1">
        <f t="array" ref="G124">[1]!volume(B124, Pressure, 3, C124)</f>
        <v>12.651443550502783</v>
      </c>
      <c r="H124" s="53" cm="1">
        <f t="array" ref="H124">[1]!enthalpy(B124, Pressure, 3, C124)</f>
        <v>4.3566058238830587</v>
      </c>
      <c r="I124" s="55" cm="1">
        <f t="array" ref="I124">[1]!dewpoint(B124, Pressure, 3, C124)</f>
        <v>-2.9063996042804825</v>
      </c>
    </row>
    <row r="125" spans="2:9" x14ac:dyDescent="0.2">
      <c r="B125" s="56">
        <f t="shared" si="9"/>
        <v>20</v>
      </c>
      <c r="C125" s="57">
        <f t="shared" si="8"/>
        <v>0.4</v>
      </c>
      <c r="D125" s="53" cm="1">
        <f t="array" ref="D125">[1]!wetbulb(B125,Pressure,3,C125)</f>
        <v>15.765474260290048</v>
      </c>
      <c r="E125" s="53" cm="1">
        <f t="array" ref="E125">[1]!humidratio(B125, Pressure, 3, C125)</f>
        <v>9.0385671558898756E-4</v>
      </c>
      <c r="F125" s="53" cm="1">
        <f t="array" ref="F125">[1]!Grains(B125, Pressure, 3, C125)</f>
        <v>6.3269970091229126</v>
      </c>
      <c r="G125" s="53" cm="1">
        <f t="array" ref="G125">[1]!volume(B125, Pressure, 3, C125)</f>
        <v>12.788717017698005</v>
      </c>
      <c r="H125" s="53" cm="1">
        <f t="array" ref="H125">[1]!enthalpy(B125, Pressure, 3, C125)</f>
        <v>5.7670182228743458</v>
      </c>
      <c r="I125" s="55" cm="1">
        <f t="array" ref="I125">[1]!dewpoint(B125, Pressure, 3, C125)</f>
        <v>1.7000786580871394</v>
      </c>
    </row>
    <row r="126" spans="2:9" x14ac:dyDescent="0.2">
      <c r="B126" s="56">
        <f t="shared" si="9"/>
        <v>25</v>
      </c>
      <c r="C126" s="57">
        <f t="shared" si="8"/>
        <v>0.4</v>
      </c>
      <c r="D126" s="53" cm="1">
        <f t="array" ref="D126">[1]!wetbulb(B126,Pressure,3,C126)</f>
        <v>19.982047260272807</v>
      </c>
      <c r="E126" s="53" cm="1">
        <f t="array" ref="E126">[1]!humidratio(B126, Pressure, 3, C126)</f>
        <v>1.1471021767048765E-3</v>
      </c>
      <c r="F126" s="53" cm="1">
        <f t="array" ref="F126">[1]!Grains(B126, Pressure, 3, C126)</f>
        <v>8.0297152369341358</v>
      </c>
      <c r="G126" s="53" cm="1">
        <f t="array" ref="G126">[1]!volume(B126, Pressure, 3, C126)</f>
        <v>12.927070810615781</v>
      </c>
      <c r="H126" s="53" cm="1">
        <f t="array" ref="H126">[1]!enthalpy(B126, Pressure, 3, C126)</f>
        <v>7.2298082436452979</v>
      </c>
      <c r="I126" s="55" cm="1">
        <f t="array" ref="I126">[1]!dewpoint(B126, Pressure, 3, C126)</f>
        <v>6.3129401606725848</v>
      </c>
    </row>
    <row r="127" spans="2:9" x14ac:dyDescent="0.2">
      <c r="B127" s="56">
        <f t="shared" si="9"/>
        <v>30</v>
      </c>
      <c r="C127" s="57">
        <f t="shared" si="8"/>
        <v>0.4</v>
      </c>
      <c r="D127" s="53" cm="1">
        <f t="array" ref="D127">[1]!wetbulb(B127,Pressure,3,C127)</f>
        <v>24.123537231684271</v>
      </c>
      <c r="E127" s="53" cm="1">
        <f t="array" ref="E127">[1]!humidratio(B127, Pressure, 3, C127)</f>
        <v>1.4488290453576471E-3</v>
      </c>
      <c r="F127" s="53" cm="1">
        <f t="array" ref="F127">[1]!Grains(B127, Pressure, 3, C127)</f>
        <v>10.14180331750353</v>
      </c>
      <c r="G127" s="53" cm="1">
        <f t="array" ref="G127">[1]!volume(B127, Pressure, 3, C127)</f>
        <v>13.066754487307977</v>
      </c>
      <c r="H127" s="53" cm="1">
        <f t="array" ref="H127">[1]!enthalpy(B127, Pressure, 3, C127)</f>
        <v>8.7565060200086275</v>
      </c>
      <c r="I127" s="55" cm="1">
        <f t="array" ref="I127">[1]!dewpoint(B127, Pressure, 3, C127)</f>
        <v>10.928773448151022</v>
      </c>
    </row>
    <row r="128" spans="2:9" x14ac:dyDescent="0.2">
      <c r="B128" s="56">
        <f t="shared" si="9"/>
        <v>35</v>
      </c>
      <c r="C128" s="57">
        <f t="shared" si="8"/>
        <v>0.4</v>
      </c>
      <c r="D128" s="53" cm="1">
        <f t="array" ref="D128">[1]!wetbulb(B128,Pressure,3,C128)</f>
        <v>28.119878111790221</v>
      </c>
      <c r="E128" s="53" cm="1">
        <f t="array" ref="E128">[1]!humidratio(B128, Pressure, 3, C128)</f>
        <v>1.7923526619263461E-3</v>
      </c>
      <c r="F128" s="53" cm="1">
        <f t="array" ref="F128">[1]!Grains(B128, Pressure, 3, C128)</f>
        <v>12.546468633484423</v>
      </c>
      <c r="G128" s="53" cm="1">
        <f t="array" ref="G128">[1]!volume(B128, Pressure, 3, C128)</f>
        <v>13.207452316755363</v>
      </c>
      <c r="H128" s="53" cm="1">
        <f t="array" ref="H128">[1]!enthalpy(B128, Pressure, 3, C128)</f>
        <v>10.329539334670189</v>
      </c>
      <c r="I128" s="55" cm="1">
        <f t="array" ref="I128">[1]!dewpoint(B128, Pressure, 3, C128)</f>
        <v>12.570363888333205</v>
      </c>
    </row>
    <row r="129" spans="2:9" x14ac:dyDescent="0.2">
      <c r="B129" s="56">
        <f t="shared" si="9"/>
        <v>40</v>
      </c>
      <c r="C129" s="57">
        <f t="shared" si="8"/>
        <v>0.4</v>
      </c>
      <c r="D129" s="53" cm="1">
        <f t="array" ref="D129">[1]!wetbulb(B129,Pressure,3,C129)</f>
        <v>31.974756149383371</v>
      </c>
      <c r="E129" s="53" cm="1">
        <f t="array" ref="E129">[1]!humidratio(B129, Pressure, 3, C129)</f>
        <v>2.1835969429560721E-3</v>
      </c>
      <c r="F129" s="53" cm="1">
        <f t="array" ref="F129">[1]!Grains(B129, Pressure, 3, C129)</f>
        <v>15.285178600692504</v>
      </c>
      <c r="G129" s="53" cm="1">
        <f t="array" ref="G129">[1]!volume(B129, Pressure, 3, C129)</f>
        <v>13.349317835465193</v>
      </c>
      <c r="H129" s="53" cm="1">
        <f t="array" ref="H129">[1]!enthalpy(B129, Pressure, 3, C129)</f>
        <v>11.955577038183291</v>
      </c>
      <c r="I129" s="55" cm="1">
        <f t="array" ref="I129">[1]!dewpoint(B129, Pressure, 3, C129)</f>
        <v>17.262115183288717</v>
      </c>
    </row>
    <row r="130" spans="2:9" x14ac:dyDescent="0.2">
      <c r="B130" s="56">
        <f t="shared" si="9"/>
        <v>45</v>
      </c>
      <c r="C130" s="57">
        <f t="shared" si="8"/>
        <v>0.4</v>
      </c>
      <c r="D130" s="53" cm="1">
        <f t="array" ref="D130">[1]!wetbulb(B130,Pressure,3,C130)</f>
        <v>35.970306930987007</v>
      </c>
      <c r="E130" s="53" cm="1">
        <f t="array" ref="E130">[1]!humidratio(B130, Pressure, 3, C130)</f>
        <v>2.6489267293794382E-3</v>
      </c>
      <c r="F130" s="53" cm="1">
        <f t="array" ref="F130">[1]!Grains(B130, Pressure, 3, C130)</f>
        <v>18.542487105656068</v>
      </c>
      <c r="G130" s="53" cm="1">
        <f t="array" ref="G130">[1]!volume(B130, Pressure, 3, C130)</f>
        <v>13.492951215449054</v>
      </c>
      <c r="H130" s="53" cm="1">
        <f t="array" ref="H130">[1]!enthalpy(B130, Pressure, 3, C130)</f>
        <v>13.663436815924584</v>
      </c>
      <c r="I130" s="55" cm="1">
        <f t="array" ref="I130">[1]!dewpoint(B130, Pressure, 3, C130)</f>
        <v>21.908085187606833</v>
      </c>
    </row>
    <row r="131" spans="2:9" x14ac:dyDescent="0.2">
      <c r="B131" s="56">
        <f t="shared" si="9"/>
        <v>50</v>
      </c>
      <c r="C131" s="57">
        <f t="shared" si="8"/>
        <v>0.4</v>
      </c>
      <c r="D131" s="53" cm="1">
        <f t="array" ref="D131">[1]!wetbulb(B131,Pressure,3,C131)</f>
        <v>39.924941768543896</v>
      </c>
      <c r="E131" s="53" cm="1">
        <f t="array" ref="E131">[1]!humidratio(B131, Pressure, 3, C131)</f>
        <v>3.2002382695838034E-3</v>
      </c>
      <c r="F131" s="53" cm="1">
        <f t="array" ref="F131">[1]!Grains(B131, Pressure, 3, C131)</f>
        <v>22.401667887086624</v>
      </c>
      <c r="G131" s="53" cm="1">
        <f t="array" ref="G131">[1]!volume(B131, Pressure, 3, C131)</f>
        <v>13.638659552591662</v>
      </c>
      <c r="H131" s="53" cm="1">
        <f t="array" ref="H131">[1]!enthalpy(B131, Pressure, 3, C131)</f>
        <v>15.466498093613176</v>
      </c>
      <c r="I131" s="55" cm="1">
        <f t="array" ref="I131">[1]!dewpoint(B131, Pressure, 3, C131)</f>
        <v>26.514710559994054</v>
      </c>
    </row>
    <row r="132" spans="2:9" x14ac:dyDescent="0.2">
      <c r="B132" s="56">
        <f t="shared" si="9"/>
        <v>55</v>
      </c>
      <c r="C132" s="57">
        <f t="shared" si="8"/>
        <v>0.4</v>
      </c>
      <c r="D132" s="53" cm="1">
        <f t="array" ref="D132">[1]!wetbulb(B132,Pressure,3,C132)</f>
        <v>43.844022743751871</v>
      </c>
      <c r="E132" s="53" cm="1">
        <f t="array" ref="E132">[1]!humidratio(B132, Pressure, 3, C132)</f>
        <v>3.8510116606446229E-3</v>
      </c>
      <c r="F132" s="53" cm="1">
        <f t="array" ref="F132">[1]!Grains(B132, Pressure, 3, C132)</f>
        <v>26.957081624512359</v>
      </c>
      <c r="G132" s="53" cm="1">
        <f t="array" ref="G132">[1]!volume(B132, Pressure, 3, C132)</f>
        <v>13.786795019148746</v>
      </c>
      <c r="H132" s="53" cm="1">
        <f t="array" ref="H132">[1]!enthalpy(B132, Pressure, 3, C132)</f>
        <v>17.379965076696887</v>
      </c>
      <c r="I132" s="55" cm="1">
        <f t="array" ref="I132">[1]!dewpoint(B132, Pressure, 3, C132)</f>
        <v>31.08762452789669</v>
      </c>
    </row>
    <row r="133" spans="2:9" x14ac:dyDescent="0.2">
      <c r="B133" s="56">
        <f t="shared" si="9"/>
        <v>60</v>
      </c>
      <c r="C133" s="57">
        <f t="shared" si="8"/>
        <v>0.4</v>
      </c>
      <c r="D133" s="53" cm="1">
        <f t="array" ref="D133">[1]!wetbulb(B133,Pressure,3,C133)</f>
        <v>47.735438986846582</v>
      </c>
      <c r="E133" s="53" cm="1">
        <f t="array" ref="E133">[1]!humidratio(B133, Pressure, 3, C133)</f>
        <v>4.616488621752071E-3</v>
      </c>
      <c r="F133" s="53" cm="1">
        <f t="array" ref="F133">[1]!Grains(B133, Pressure, 3, C133)</f>
        <v>32.315420352264496</v>
      </c>
      <c r="G133" s="53" cm="1">
        <f t="array" ref="G133">[1]!volume(B133, Pressure, 3, C133)</f>
        <v>13.937760513026081</v>
      </c>
      <c r="H133" s="53" cm="1">
        <f t="array" ref="H133">[1]!enthalpy(B133, Pressure, 3, C133)</f>
        <v>19.421077684562423</v>
      </c>
      <c r="I133" s="55" cm="1">
        <f t="array" ref="I133">[1]!dewpoint(B133, Pressure, 3, C133)</f>
        <v>35.631741842275574</v>
      </c>
    </row>
    <row r="134" spans="2:9" x14ac:dyDescent="0.2">
      <c r="B134" s="56">
        <f t="shared" si="9"/>
        <v>65</v>
      </c>
      <c r="C134" s="57">
        <f t="shared" si="8"/>
        <v>0.4</v>
      </c>
      <c r="D134" s="53" cm="1">
        <f t="array" ref="D134">[1]!wetbulb(B134,Pressure,3,C134)</f>
        <v>51.606924690957243</v>
      </c>
      <c r="E134" s="53" cm="1">
        <f t="array" ref="E134">[1]!humidratio(B134, Pressure, 3, C134)</f>
        <v>5.5138712087014164E-3</v>
      </c>
      <c r="F134" s="53" cm="1">
        <f t="array" ref="F134">[1]!Grains(B134, Pressure, 3, C134)</f>
        <v>38.597098460909912</v>
      </c>
      <c r="G134" s="53" cm="1">
        <f t="array" ref="G134">[1]!volume(B134, Pressure, 3, C134)</f>
        <v>14.092016005637072</v>
      </c>
      <c r="H134" s="53" cm="1">
        <f t="array" ref="H134">[1]!enthalpy(B134, Pressure, 3, C134)</f>
        <v>21.609347675515327</v>
      </c>
      <c r="I134" s="55" cm="1">
        <f t="array" ref="I134">[1]!dewpoint(B134, Pressure, 3, C134)</f>
        <v>40.151335122505841</v>
      </c>
    </row>
    <row r="135" spans="2:9" x14ac:dyDescent="0.2">
      <c r="B135" s="56">
        <f t="shared" si="9"/>
        <v>70</v>
      </c>
      <c r="C135" s="57">
        <f t="shared" si="8"/>
        <v>0.4</v>
      </c>
      <c r="D135" s="53" cm="1">
        <f t="array" ref="D135">[1]!wetbulb(B135,Pressure,3,C135)</f>
        <v>55.465815517530473</v>
      </c>
      <c r="E135" s="53" cm="1">
        <f t="array" ref="E135">[1]!humidratio(B135, Pressure, 3, C135)</f>
        <v>6.562545423972008E-3</v>
      </c>
      <c r="F135" s="53" cm="1">
        <f t="array" ref="F135">[1]!Grains(B135, Pressure, 3, C135)</f>
        <v>45.937817967804058</v>
      </c>
      <c r="G135" s="53" cm="1">
        <f t="array" ref="G135">[1]!volume(B135, Pressure, 3, C135)</f>
        <v>14.250085709368959</v>
      </c>
      <c r="H135" s="53" cm="1">
        <f t="array" ref="H135">[1]!enthalpy(B135, Pressure, 3, C135)</f>
        <v>23.96682460661135</v>
      </c>
      <c r="I135" s="55" cm="1">
        <f t="array" ref="I135">[1]!dewpoint(B135, Pressure, 3, C135)</f>
        <v>44.650103476856152</v>
      </c>
    </row>
    <row r="136" spans="2:9" x14ac:dyDescent="0.2">
      <c r="B136" s="56">
        <f t="shared" si="9"/>
        <v>75</v>
      </c>
      <c r="C136" s="57">
        <f t="shared" si="8"/>
        <v>0.4</v>
      </c>
      <c r="D136" s="53" cm="1">
        <f t="array" ref="D136">[1]!wetbulb(B136,Pressure,3,C136)</f>
        <v>59.318875743580747</v>
      </c>
      <c r="E136" s="53" cm="1">
        <f t="array" ref="E136">[1]!humidratio(B136, Pressure, 3, C136)</f>
        <v>7.7843346876288475E-3</v>
      </c>
      <c r="F136" s="53" cm="1">
        <f t="array" ref="F136">[1]!Grains(B136, Pressure, 3, C136)</f>
        <v>54.490342813401931</v>
      </c>
      <c r="G136" s="53" cm="1">
        <f t="array" ref="G136">[1]!volume(B136, Pressure, 3, C136)</f>
        <v>14.412566215589552</v>
      </c>
      <c r="H136" s="53" cm="1">
        <f t="array" ref="H136">[1]!enthalpy(B136, Pressure, 3, C136)</f>
        <v>26.518397448672246</v>
      </c>
      <c r="I136" s="55" cm="1">
        <f t="array" ref="I136">[1]!dewpoint(B136, Pressure, 3, C136)</f>
        <v>49.131234189266777</v>
      </c>
    </row>
    <row r="137" spans="2:9" x14ac:dyDescent="0.2">
      <c r="B137" s="56">
        <f t="shared" si="9"/>
        <v>80</v>
      </c>
      <c r="C137" s="57">
        <f t="shared" si="8"/>
        <v>0.4</v>
      </c>
      <c r="D137" s="53" cm="1">
        <f t="array" ref="D137">[1]!wetbulb(B137,Pressure,3,C137)</f>
        <v>63.17216173412146</v>
      </c>
      <c r="E137" s="53" cm="1">
        <f t="array" ref="E137">[1]!humidratio(B137, Pressure, 3, C137)</f>
        <v>9.2037894005921224E-3</v>
      </c>
      <c r="F137" s="53" cm="1">
        <f t="array" ref="F137">[1]!Grains(B137, Pressure, 3, C137)</f>
        <v>64.426525804144859</v>
      </c>
      <c r="G137" s="53" cm="1">
        <f t="array" ref="G137">[1]!volume(B137, Pressure, 3, C137)</f>
        <v>14.580135791879817</v>
      </c>
      <c r="H137" s="53" cm="1">
        <f t="array" ref="H137">[1]!enthalpy(B137, Pressure, 3, C137)</f>
        <v>29.292139153537274</v>
      </c>
      <c r="I137" s="55" cm="1">
        <f t="array" ref="I137">[1]!dewpoint(B137, Pressure, 3, C137)</f>
        <v>53.597458179061015</v>
      </c>
    </row>
    <row r="138" spans="2:9" x14ac:dyDescent="0.2">
      <c r="B138" s="56">
        <f t="shared" si="9"/>
        <v>85</v>
      </c>
      <c r="C138" s="57">
        <f t="shared" si="8"/>
        <v>0.4</v>
      </c>
      <c r="D138" s="53" cm="1">
        <f t="array" ref="D138">[1]!wetbulb(B138,Pressure,3,C138)</f>
        <v>67.030938810715199</v>
      </c>
      <c r="E138" s="53" cm="1">
        <f t="array" ref="E138">[1]!humidratio(B138, Pressure, 3, C138)</f>
        <v>1.0848520422175515E-2</v>
      </c>
      <c r="F138" s="53" cm="1">
        <f t="array" ref="F138">[1]!Grains(B138, Pressure, 3, C138)</f>
        <v>75.939642955228607</v>
      </c>
      <c r="G138" s="53" cm="1">
        <f t="array" ref="G138">[1]!volume(B138, Pressure, 3, C138)</f>
        <v>14.753565074924641</v>
      </c>
      <c r="H138" s="53" cm="1">
        <f t="array" ref="H138">[1]!enthalpy(B138, Pressure, 3, C138)</f>
        <v>32.319703328661127</v>
      </c>
      <c r="I138" s="55" cm="1">
        <f t="array" ref="I138">[1]!dewpoint(B138, Pressure, 3, C138)</f>
        <v>58.051099865532017</v>
      </c>
    </row>
    <row r="139" spans="2:9" x14ac:dyDescent="0.2">
      <c r="B139" s="56">
        <f t="shared" si="9"/>
        <v>90</v>
      </c>
      <c r="C139" s="57">
        <f t="shared" si="8"/>
        <v>0.4</v>
      </c>
      <c r="D139" s="53" cm="1">
        <f t="array" ref="D139">[1]!wetbulb(B139,Pressure,3,C139)</f>
        <v>70.899634504636069</v>
      </c>
      <c r="E139" s="53" cm="1">
        <f t="array" ref="E139">[1]!humidratio(B139, Pressure, 3, C139)</f>
        <v>1.2749586288826479E-2</v>
      </c>
      <c r="F139" s="53" cm="1">
        <f t="array" ref="F139">[1]!Grains(B139, Pressure, 3, C139)</f>
        <v>89.247104021785347</v>
      </c>
      <c r="G139" s="53" cm="1">
        <f t="array" ref="G139">[1]!volume(B139, Pressure, 3, C139)</f>
        <v>14.933729456061346</v>
      </c>
      <c r="H139" s="53" cm="1">
        <f t="array" ref="H139">[1]!enthalpy(B139, Pressure, 3, C139)</f>
        <v>35.636784520546399</v>
      </c>
      <c r="I139" s="55" cm="1">
        <f t="array" ref="I139">[1]!dewpoint(B139, Pressure, 3, C139)</f>
        <v>62.49412200294163</v>
      </c>
    </row>
    <row r="140" spans="2:9" x14ac:dyDescent="0.2">
      <c r="B140" s="56">
        <f t="shared" si="9"/>
        <v>95</v>
      </c>
      <c r="C140" s="57">
        <f t="shared" si="8"/>
        <v>0.4</v>
      </c>
      <c r="D140" s="53" cm="1">
        <f t="array" ref="D140">[1]!wetbulb(B140,Pressure,3,C140)</f>
        <v>74.78183602829111</v>
      </c>
      <c r="E140" s="53" cm="1">
        <f t="array" ref="E140">[1]!humidratio(B140, Pressure, 3, C140)</f>
        <v>1.4941946541891883E-2</v>
      </c>
      <c r="F140" s="53" cm="1">
        <f t="array" ref="F140">[1]!Grains(B140, Pressure, 3, C140)</f>
        <v>104.59362579324318</v>
      </c>
      <c r="G140" s="53" cm="1">
        <f t="array" ref="G140">[1]!volume(B140, Pressure, 3, C140)</f>
        <v>15.121623533637035</v>
      </c>
      <c r="H140" s="53" cm="1">
        <f t="array" ref="H140">[1]!enthalpy(B140, Pressure, 3, C140)</f>
        <v>39.283656586084284</v>
      </c>
      <c r="I140" s="55" cm="1">
        <f t="array" ref="I140">[1]!dewpoint(B140, Pressure, 3, C140)</f>
        <v>66.928165992374375</v>
      </c>
    </row>
    <row r="141" spans="2:9" x14ac:dyDescent="0.2">
      <c r="B141" s="56">
        <f t="shared" si="9"/>
        <v>100</v>
      </c>
      <c r="C141" s="57">
        <f t="shared" si="8"/>
        <v>0.4</v>
      </c>
      <c r="D141" s="53" cm="1">
        <f t="array" ref="D141">[1]!wetbulb(B141,Pressure,3,C141)</f>
        <v>78.680317298717654</v>
      </c>
      <c r="E141" s="53" cm="1">
        <f t="array" ref="E141">[1]!humidratio(B141, Pressure, 3, C141)</f>
        <v>1.7464996772504428E-2</v>
      </c>
      <c r="F141" s="53" cm="1">
        <f t="array" ref="F141">[1]!Grains(B141, Pressure, 3, C141)</f>
        <v>122.254977407531</v>
      </c>
      <c r="G141" s="53" cm="1">
        <f t="array" ref="G141">[1]!volume(B141, Pressure, 3, C141)</f>
        <v>15.318378105126211</v>
      </c>
      <c r="H141" s="53" cm="1">
        <f t="array" ref="H141">[1]!enthalpy(B141, Pressure, 3, C141)</f>
        <v>43.305807432326397</v>
      </c>
      <c r="I141" s="55" cm="1">
        <f t="array" ref="I141">[1]!dewpoint(B141, Pressure, 3, C141)</f>
        <v>71.354588124268403</v>
      </c>
    </row>
    <row r="142" spans="2:9" x14ac:dyDescent="0.2">
      <c r="B142" s="56">
        <f t="shared" si="9"/>
        <v>105</v>
      </c>
      <c r="C142" s="57">
        <f t="shared" si="8"/>
        <v>0.4</v>
      </c>
      <c r="D142" s="53" cm="1">
        <f t="array" ref="D142">[1]!wetbulb(B142,Pressure,3,C142)</f>
        <v>82.597091423682286</v>
      </c>
      <c r="E142" s="53" cm="1">
        <f t="array" ref="E142">[1]!humidratio(B142, Pressure, 3, C142)</f>
        <v>2.0363205153947756E-2</v>
      </c>
      <c r="F142" s="53" cm="1">
        <f t="array" ref="F142">[1]!Grains(B142, Pressure, 3, C142)</f>
        <v>142.54243607763431</v>
      </c>
      <c r="G142" s="53" cm="1">
        <f t="array" ref="G142">[1]!volume(B142, Pressure, 3, C142)</f>
        <v>15.525280299286559</v>
      </c>
      <c r="H142" s="53" cm="1">
        <f t="array" ref="H142">[1]!enthalpy(B142, Pressure, 3, C142)</f>
        <v>47.754693292615613</v>
      </c>
      <c r="I142" s="55" cm="1">
        <f t="array" ref="I142">[1]!dewpoint(B142, Pressure, 3, C142)</f>
        <v>75.774492158540255</v>
      </c>
    </row>
    <row r="143" spans="2:9" x14ac:dyDescent="0.2">
      <c r="B143" s="56">
        <f t="shared" si="9"/>
        <v>110</v>
      </c>
      <c r="C143" s="57">
        <f t="shared" si="8"/>
        <v>0.4</v>
      </c>
      <c r="D143" s="53" cm="1">
        <f t="array" ref="D143">[1]!wetbulb(B143,Pressure,3,C143)</f>
        <v>86.533481177936977</v>
      </c>
      <c r="E143" s="53" cm="1">
        <f t="array" ref="E143">[1]!humidratio(B143, Pressure, 3, C143)</f>
        <v>2.3686875621864008E-2</v>
      </c>
      <c r="F143" s="53" cm="1">
        <f t="array" ref="F143">[1]!Grains(B143, Pressure, 3, C143)</f>
        <v>165.80812935304806</v>
      </c>
      <c r="G143" s="53" cm="1">
        <f t="array" ref="G143">[1]!volume(B143, Pressure, 3, C143)</f>
        <v>15.743797613912012</v>
      </c>
      <c r="H143" s="53" cm="1">
        <f t="array" ref="H143">[1]!enthalpy(B143, Pressure, 3, C143)</f>
        <v>52.688642040169547</v>
      </c>
      <c r="I143" s="55" cm="1">
        <f t="array" ref="I143">[1]!dewpoint(B143, Pressure, 3, C143)</f>
        <v>80.188758607391335</v>
      </c>
    </row>
    <row r="144" spans="2:9" x14ac:dyDescent="0.2">
      <c r="B144" s="56">
        <f t="shared" si="9"/>
        <v>115</v>
      </c>
      <c r="C144" s="57">
        <f t="shared" si="8"/>
        <v>0.4</v>
      </c>
      <c r="D144" s="53" cm="1">
        <f t="array" ref="D144">[1]!wetbulb(B144,Pressure,3,C144)</f>
        <v>90.490200800960949</v>
      </c>
      <c r="E144" s="53" cm="1">
        <f t="array" ref="E144">[1]!humidratio(B144, Pressure, 3, C144)</f>
        <v>2.7493069904146638E-2</v>
      </c>
      <c r="F144" s="53" cm="1">
        <f t="array" ref="F144">[1]!Grains(B144, Pressure, 3, C144)</f>
        <v>192.45148932902646</v>
      </c>
      <c r="G144" s="53" cm="1">
        <f t="array" ref="G144">[1]!volume(B144, Pressure, 3, C144)</f>
        <v>15.97560684102911</v>
      </c>
      <c r="H144" s="53" cm="1">
        <f t="array" ref="H144">[1]!enthalpy(B144, Pressure, 3, C144)</f>
        <v>58.173943317605307</v>
      </c>
      <c r="I144" s="55" cm="1">
        <f t="array" ref="I144">[1]!dewpoint(B144, Pressure, 3, C144)</f>
        <v>84.598071048535488</v>
      </c>
    </row>
    <row r="145" spans="2:9" x14ac:dyDescent="0.2">
      <c r="B145" s="56">
        <f t="shared" si="9"/>
        <v>120</v>
      </c>
      <c r="C145" s="57">
        <f t="shared" si="8"/>
        <v>0.4</v>
      </c>
      <c r="D145" s="53" cm="1">
        <f t="array" ref="D145">[1]!wetbulb(B145,Pressure,3,C145)</f>
        <v>94.46744317979207</v>
      </c>
      <c r="E145" s="53" cm="1">
        <f t="array" ref="E145">[1]!humidratio(B145, Pressure, 3, C145)</f>
        <v>3.1846729888171721E-2</v>
      </c>
      <c r="F145" s="53" cm="1">
        <f t="array" ref="F145">[1]!Grains(B145, Pressure, 3, C145)</f>
        <v>222.92710921720206</v>
      </c>
      <c r="G145" s="53" cm="1">
        <f t="array" ref="G145">[1]!volume(B145, Pressure, 3, C145)</f>
        <v>16.222629146919573</v>
      </c>
      <c r="H145" s="53" cm="1">
        <f t="array" ref="H145">[1]!enthalpy(B145, Pressure, 3, C145)</f>
        <v>64.286174179791985</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-1.5848833089023779</v>
      </c>
      <c r="E149" s="53" cm="1">
        <f t="array" ref="E149">[1]!humidratio(B149, Pressure, 3, C149)</f>
        <v>4.1371288128625144E-4</v>
      </c>
      <c r="F149" s="53" cm="1">
        <f t="array" ref="F149">[1]!Grains(B149, Pressure, 3, C149)</f>
        <v>2.8959901690037602</v>
      </c>
      <c r="G149" s="53" cm="1">
        <f t="array" ref="G149">[1]!volume(B149, Pressure, 3, C149)</f>
        <v>12.245843251330889</v>
      </c>
      <c r="H149" s="53" cm="1">
        <f t="array" ref="H149">[1]!enthalpy(B149, Pressure, 3, C149)</f>
        <v>0.43894936704471277</v>
      </c>
      <c r="I149" s="55" cm="1">
        <f t="array" ref="I149">[1]!dewpoint(B149, Pressure, 3, C149)</f>
        <v>-12.725823827039266</v>
      </c>
    </row>
    <row r="150" spans="2:9" x14ac:dyDescent="0.2">
      <c r="B150" s="56">
        <f>B149+5</f>
        <v>5</v>
      </c>
      <c r="C150" s="57">
        <f t="shared" si="10"/>
        <v>0.5</v>
      </c>
      <c r="D150" s="53" cm="1">
        <f t="array" ref="D150">[1]!wetbulb(B150,Pressure,3,C150)</f>
        <v>3.0308611154065175</v>
      </c>
      <c r="E150" s="53" cm="1">
        <f t="array" ref="E150">[1]!humidratio(B150, Pressure, 3, C150)</f>
        <v>5.3618531006564189E-4</v>
      </c>
      <c r="F150" s="53" cm="1">
        <f t="array" ref="F150">[1]!Grains(B150, Pressure, 3, C150)</f>
        <v>3.7532971704594931</v>
      </c>
      <c r="G150" s="53" cm="1">
        <f t="array" ref="G150">[1]!volume(B150, Pressure, 3, C150)</f>
        <v>12.381481753632629</v>
      </c>
      <c r="H150" s="53" cm="1">
        <f t="array" ref="H150">[1]!enthalpy(B150, Pressure, 3, C150)</f>
        <v>1.7700829453679918</v>
      </c>
      <c r="I150" s="55" cm="1">
        <f t="array" ref="I150">[1]!dewpoint(B150, Pressure, 3, C150)</f>
        <v>-8.0586514332675794</v>
      </c>
    </row>
    <row r="151" spans="2:9" x14ac:dyDescent="0.2">
      <c r="B151" s="56">
        <f t="shared" ref="B151:B173" si="11">B150+5</f>
        <v>10</v>
      </c>
      <c r="C151" s="57">
        <f t="shared" si="10"/>
        <v>0.5</v>
      </c>
      <c r="D151" s="53" cm="1">
        <f t="array" ref="D151">[1]!wetbulb(B151,Pressure,3,C151)</f>
        <v>7.5827199066075934</v>
      </c>
      <c r="E151" s="53" cm="1">
        <f t="array" ref="E151">[1]!humidratio(B151, Pressure, 3, C151)</f>
        <v>6.9110733042173755E-4</v>
      </c>
      <c r="F151" s="53" cm="1">
        <f t="array" ref="F151">[1]!Grains(B151, Pressure, 3, C151)</f>
        <v>4.8377513129521628</v>
      </c>
      <c r="G151" s="53" cm="1">
        <f t="array" ref="G151">[1]!volume(B151, Pressure, 3, C151)</f>
        <v>12.517825039968441</v>
      </c>
      <c r="H151" s="53" cm="1">
        <f t="array" ref="H151">[1]!enthalpy(B151, Pressure, 3, C151)</f>
        <v>3.1363333941245362</v>
      </c>
      <c r="I151" s="55" cm="1">
        <f t="array" ref="I151">[1]!dewpoint(B151, Pressure, 3, C151)</f>
        <v>-3.3752970220156109</v>
      </c>
    </row>
    <row r="152" spans="2:9" x14ac:dyDescent="0.2">
      <c r="B152" s="56">
        <f t="shared" si="11"/>
        <v>15</v>
      </c>
      <c r="C152" s="57">
        <f t="shared" si="10"/>
        <v>0.5</v>
      </c>
      <c r="D152" s="53" cm="1">
        <f t="array" ref="D152">[1]!wetbulb(B152,Pressure,3,C152)</f>
        <v>12.068733385808276</v>
      </c>
      <c r="E152" s="53" cm="1">
        <f t="array" ref="E152">[1]!humidratio(B152, Pressure, 3, C152)</f>
        <v>8.8607493102509896E-4</v>
      </c>
      <c r="F152" s="53" cm="1">
        <f t="array" ref="F152">[1]!Grains(B152, Pressure, 3, C152)</f>
        <v>6.2025245171756929</v>
      </c>
      <c r="G152" s="53" cm="1">
        <f t="array" ref="G152">[1]!volume(B152, Pressure, 3, C152)</f>
        <v>12.655048279082795</v>
      </c>
      <c r="H152" s="53" cm="1">
        <f t="array" ref="H152">[1]!enthalpy(B152, Pressure, 3, C152)</f>
        <v>4.5460267608582567</v>
      </c>
      <c r="I152" s="55" cm="1">
        <f t="array" ref="I152">[1]!dewpoint(B152, Pressure, 3, C152)</f>
        <v>1.3199864141031477</v>
      </c>
    </row>
    <row r="153" spans="2:9" x14ac:dyDescent="0.2">
      <c r="B153" s="56">
        <f t="shared" si="11"/>
        <v>20</v>
      </c>
      <c r="C153" s="57">
        <f t="shared" si="10"/>
        <v>0.5</v>
      </c>
      <c r="D153" s="53" cm="1">
        <f t="array" ref="D153">[1]!wetbulb(B153,Pressure,3,C153)</f>
        <v>16.489087885429125</v>
      </c>
      <c r="E153" s="53" cm="1">
        <f t="array" ref="E153">[1]!humidratio(B153, Pressure, 3, C153)</f>
        <v>1.1302315286087466E-3</v>
      </c>
      <c r="F153" s="53" cm="1">
        <f t="array" ref="F153">[1]!Grains(B153, Pressure, 3, C153)</f>
        <v>7.911620700261226</v>
      </c>
      <c r="G153" s="53" cm="1">
        <f t="array" ref="G153">[1]!volume(B153, Pressure, 3, C153)</f>
        <v>12.793364914094694</v>
      </c>
      <c r="H153" s="53" cm="1">
        <f t="array" ref="H153">[1]!enthalpy(B153, Pressure, 3, C153)</f>
        <v>6.0092121078279259</v>
      </c>
      <c r="I153" s="55" cm="1">
        <f t="array" ref="I153">[1]!dewpoint(B153, Pressure, 3, C153)</f>
        <v>6.0232697541378917</v>
      </c>
    </row>
    <row r="154" spans="2:9" x14ac:dyDescent="0.2">
      <c r="B154" s="56">
        <f t="shared" si="11"/>
        <v>25</v>
      </c>
      <c r="C154" s="57">
        <f t="shared" si="10"/>
        <v>0.5</v>
      </c>
      <c r="D154" s="53" cm="1">
        <f t="array" ref="D154">[1]!wetbulb(B154,Pressure,3,C154)</f>
        <v>20.846310355797314</v>
      </c>
      <c r="E154" s="53" cm="1">
        <f t="array" ref="E154">[1]!humidratio(B154, Pressure, 3, C154)</f>
        <v>1.4345391792958827E-3</v>
      </c>
      <c r="F154" s="53" cm="1">
        <f t="array" ref="F154">[1]!Grains(B154, Pressure, 3, C154)</f>
        <v>10.041774255071179</v>
      </c>
      <c r="G154" s="53" cm="1">
        <f t="array" ref="G154">[1]!volume(B154, Pressure, 3, C154)</f>
        <v>12.933033944924226</v>
      </c>
      <c r="H154" s="53" cm="1">
        <f t="array" ref="H154">[1]!enthalpy(B154, Pressure, 3, C154)</f>
        <v>7.5379694541231155</v>
      </c>
      <c r="I154" s="55" cm="1">
        <f t="array" ref="I154">[1]!dewpoint(B154, Pressure, 3, C154)</f>
        <v>10.730923836971213</v>
      </c>
    </row>
    <row r="155" spans="2:9" x14ac:dyDescent="0.2">
      <c r="B155" s="56">
        <f t="shared" si="11"/>
        <v>30</v>
      </c>
      <c r="C155" s="57">
        <f t="shared" si="10"/>
        <v>0.5</v>
      </c>
      <c r="D155" s="53" cm="1">
        <f t="array" ref="D155">[1]!wetbulb(B155,Pressure,3,C155)</f>
        <v>25.145224581680022</v>
      </c>
      <c r="E155" s="53" cm="1">
        <f t="array" ref="E155">[1]!humidratio(B155, Pressure, 3, C155)</f>
        <v>1.8120916295092378E-3</v>
      </c>
      <c r="F155" s="53" cm="1">
        <f t="array" ref="F155">[1]!Grains(B155, Pressure, 3, C155)</f>
        <v>12.684641406564664</v>
      </c>
      <c r="G155" s="53" cm="1">
        <f t="array" ref="G155">[1]!volume(B155, Pressure, 3, C155)</f>
        <v>13.074368435941738</v>
      </c>
      <c r="H155" s="53" cm="1">
        <f t="array" ref="H155">[1]!enthalpy(B155, Pressure, 3, C155)</f>
        <v>9.1467662794143632</v>
      </c>
      <c r="I155" s="55" cm="1">
        <f t="array" ref="I155">[1]!dewpoint(B155, Pressure, 3, C155)</f>
        <v>15.439597442092746</v>
      </c>
    </row>
    <row r="156" spans="2:9" x14ac:dyDescent="0.2">
      <c r="B156" s="56">
        <f t="shared" si="11"/>
        <v>35</v>
      </c>
      <c r="C156" s="57">
        <f t="shared" si="10"/>
        <v>0.5</v>
      </c>
      <c r="D156" s="53" cm="1">
        <f t="array" ref="D156">[1]!wetbulb(B156,Pressure,3,C156)</f>
        <v>29.298437707368663</v>
      </c>
      <c r="E156" s="53" cm="1">
        <f t="array" ref="E156">[1]!humidratio(B156, Pressure, 3, C156)</f>
        <v>2.2420561452013224E-3</v>
      </c>
      <c r="F156" s="53" cm="1">
        <f t="array" ref="F156">[1]!Grains(B156, Pressure, 3, C156)</f>
        <v>15.694393016409256</v>
      </c>
      <c r="G156" s="53" cm="1">
        <f t="array" ref="G156">[1]!volume(B156, Pressure, 3, C156)</f>
        <v>13.216974304129858</v>
      </c>
      <c r="H156" s="53" cm="1">
        <f t="array" ref="H156">[1]!enthalpy(B156, Pressure, 3, C156)</f>
        <v>10.813663122555031</v>
      </c>
      <c r="I156" s="55" cm="1">
        <f t="array" ref="I156">[1]!dewpoint(B156, Pressure, 3, C156)</f>
        <v>17.894115625726723</v>
      </c>
    </row>
    <row r="157" spans="2:9" x14ac:dyDescent="0.2">
      <c r="B157" s="56">
        <f t="shared" si="11"/>
        <v>40</v>
      </c>
      <c r="C157" s="57">
        <f t="shared" si="10"/>
        <v>0.5</v>
      </c>
      <c r="D157" s="53" cm="1">
        <f t="array" ref="D157">[1]!wetbulb(B157,Pressure,3,C157)</f>
        <v>33.38444931961201</v>
      </c>
      <c r="E157" s="53" cm="1">
        <f t="array" ref="E157">[1]!humidratio(B157, Pressure, 3, C157)</f>
        <v>2.7318940416402883E-3</v>
      </c>
      <c r="F157" s="53" cm="1">
        <f t="array" ref="F157">[1]!Grains(B157, Pressure, 3, C157)</f>
        <v>19.123258291482017</v>
      </c>
      <c r="G157" s="53" cm="1">
        <f t="array" ref="G157">[1]!volume(B157, Pressure, 3, C157)</f>
        <v>13.361044783487811</v>
      </c>
      <c r="H157" s="53" cm="1">
        <f t="array" ref="H157">[1]!enthalpy(B157, Pressure, 3, C157)</f>
        <v>12.547058016359877</v>
      </c>
      <c r="I157" s="55" cm="1">
        <f t="array" ref="I157">[1]!dewpoint(B157, Pressure, 3, C157)</f>
        <v>22.655322624699213</v>
      </c>
    </row>
    <row r="158" spans="2:9" x14ac:dyDescent="0.2">
      <c r="B158" s="56">
        <f t="shared" si="11"/>
        <v>45</v>
      </c>
      <c r="C158" s="57">
        <f t="shared" si="10"/>
        <v>0.5</v>
      </c>
      <c r="D158" s="53" cm="1">
        <f t="array" ref="D158">[1]!wetbulb(B158,Pressure,3,C158)</f>
        <v>37.574934570394383</v>
      </c>
      <c r="E158" s="53" cm="1">
        <f t="array" ref="E158">[1]!humidratio(B158, Pressure, 3, C158)</f>
        <v>3.314687809475734E-3</v>
      </c>
      <c r="F158" s="53" cm="1">
        <f t="array" ref="F158">[1]!Grains(B158, Pressure, 3, C158)</f>
        <v>23.202814666330138</v>
      </c>
      <c r="G158" s="53" cm="1">
        <f t="array" ref="G158">[1]!volume(B158, Pressure, 3, C158)</f>
        <v>13.507332963262465</v>
      </c>
      <c r="H158" s="53" cm="1">
        <f t="array" ref="H158">[1]!enthalpy(B158, Pressure, 3, C158)</f>
        <v>14.383111228287079</v>
      </c>
      <c r="I158" s="55" cm="1">
        <f t="array" ref="I158">[1]!dewpoint(B158, Pressure, 3, C158)</f>
        <v>27.37780796817319</v>
      </c>
    </row>
    <row r="159" spans="2:9" x14ac:dyDescent="0.2">
      <c r="B159" s="56">
        <f t="shared" si="11"/>
        <v>50</v>
      </c>
      <c r="C159" s="57">
        <f t="shared" si="10"/>
        <v>0.5</v>
      </c>
      <c r="D159" s="53" cm="1">
        <f t="array" ref="D159">[1]!wetbulb(B159,Pressure,3,C159)</f>
        <v>41.735082122318452</v>
      </c>
      <c r="E159" s="53" cm="1">
        <f t="array" ref="E159">[1]!humidratio(B159, Pressure, 3, C159)</f>
        <v>4.0054503808524926E-3</v>
      </c>
      <c r="F159" s="53" cm="1">
        <f t="array" ref="F159">[1]!Grains(B159, Pressure, 3, C159)</f>
        <v>28.038152665967448</v>
      </c>
      <c r="G159" s="53" cm="1">
        <f t="array" ref="G159">[1]!volume(B159, Pressure, 3, C159)</f>
        <v>13.65622604881491</v>
      </c>
      <c r="H159" s="53" cm="1">
        <f t="array" ref="H159">[1]!enthalpy(B159, Pressure, 3, C159)</f>
        <v>16.338703852539421</v>
      </c>
      <c r="I159" s="55" cm="1">
        <f t="array" ref="I159">[1]!dewpoint(B159, Pressure, 3, C159)</f>
        <v>32.067490877858518</v>
      </c>
    </row>
    <row r="160" spans="2:9" x14ac:dyDescent="0.2">
      <c r="B160" s="56">
        <f t="shared" si="11"/>
        <v>55</v>
      </c>
      <c r="C160" s="57">
        <f t="shared" si="10"/>
        <v>0.5</v>
      </c>
      <c r="D160" s="53" cm="1">
        <f t="array" ref="D160">[1]!wetbulb(B160,Pressure,3,C160)</f>
        <v>45.87179928733164</v>
      </c>
      <c r="E160" s="53" cm="1">
        <f t="array" ref="E160">[1]!humidratio(B160, Pressure, 3, C160)</f>
        <v>4.8212276971752099E-3</v>
      </c>
      <c r="F160" s="53" cm="1">
        <f t="array" ref="F160">[1]!Grains(B160, Pressure, 3, C160)</f>
        <v>33.748593880226473</v>
      </c>
      <c r="G160" s="53" cm="1">
        <f t="array" ref="G160">[1]!volume(B160, Pressure, 3, C160)</f>
        <v>13.808168885027062</v>
      </c>
      <c r="H160" s="53" cm="1">
        <f t="array" ref="H160">[1]!enthalpy(B160, Pressure, 3, C160)</f>
        <v>18.433056967067916</v>
      </c>
      <c r="I160" s="55" cm="1">
        <f t="array" ref="I160">[1]!dewpoint(B160, Pressure, 3, C160)</f>
        <v>36.729520299250439</v>
      </c>
    </row>
    <row r="161" spans="2:9" x14ac:dyDescent="0.2">
      <c r="B161" s="56">
        <f t="shared" si="11"/>
        <v>60</v>
      </c>
      <c r="C161" s="57">
        <f t="shared" si="10"/>
        <v>0.5</v>
      </c>
      <c r="D161" s="53" cm="1">
        <f t="array" ref="D161">[1]!wetbulb(B161,Pressure,3,C161)</f>
        <v>49.99190944132507</v>
      </c>
      <c r="E161" s="53" cm="1">
        <f t="array" ref="E161">[1]!humidratio(B161, Pressure, 3, C161)</f>
        <v>5.7813390111027532E-3</v>
      </c>
      <c r="F161" s="53" cm="1">
        <f t="array" ref="F161">[1]!Grains(B161, Pressure, 3, C161)</f>
        <v>40.469373077719275</v>
      </c>
      <c r="G161" s="53" cm="1">
        <f t="array" ref="G161">[1]!volume(B161, Pressure, 3, C161)</f>
        <v>13.963671477116177</v>
      </c>
      <c r="H161" s="53" cm="1">
        <f t="array" ref="H161">[1]!enthalpy(B161, Pressure, 3, C161)</f>
        <v>20.688015562035798</v>
      </c>
      <c r="I161" s="55" cm="1">
        <f t="array" ref="I161">[1]!dewpoint(B161, Pressure, 3, C161)</f>
        <v>41.368357643874511</v>
      </c>
    </row>
    <row r="162" spans="2:9" x14ac:dyDescent="0.2">
      <c r="B162" s="56">
        <f t="shared" si="11"/>
        <v>65</v>
      </c>
      <c r="C162" s="57">
        <f t="shared" si="10"/>
        <v>0.5</v>
      </c>
      <c r="D162" s="53" cm="1">
        <f t="array" ref="D162">[1]!wetbulb(B162,Pressure,3,C162)</f>
        <v>54.101905254974973</v>
      </c>
      <c r="E162" s="53" cm="1">
        <f t="array" ref="E162">[1]!humidratio(B162, Pressure, 3, C162)</f>
        <v>6.9076490008862573E-3</v>
      </c>
      <c r="F162" s="53" cm="1">
        <f t="array" ref="F162">[1]!Grains(B162, Pressure, 3, C162)</f>
        <v>48.3535430062038</v>
      </c>
      <c r="G162" s="53" cm="1">
        <f t="array" ref="G162">[1]!volume(B162, Pressure, 3, C162)</f>
        <v>14.123317534470099</v>
      </c>
      <c r="H162" s="53" cm="1">
        <f t="array" ref="H162">[1]!enthalpy(B162, Pressure, 3, C162)</f>
        <v>23.128370340105896</v>
      </c>
      <c r="I162" s="55" cm="1">
        <f t="array" ref="I162">[1]!dewpoint(B162, Pressure, 3, C162)</f>
        <v>45.987851082292295</v>
      </c>
    </row>
    <row r="163" spans="2:9" x14ac:dyDescent="0.2">
      <c r="B163" s="56">
        <f t="shared" si="11"/>
        <v>70</v>
      </c>
      <c r="C163" s="57">
        <f t="shared" si="10"/>
        <v>0.5</v>
      </c>
      <c r="D163" s="53" cm="1">
        <f t="array" ref="D163">[1]!wetbulb(B163,Pressure,3,C163)</f>
        <v>58.207755035055776</v>
      </c>
      <c r="E163" s="53" cm="1">
        <f t="array" ref="E163">[1]!humidratio(B163, Pressure, 3, C163)</f>
        <v>8.2248782874407393E-3</v>
      </c>
      <c r="F163" s="53" cm="1">
        <f t="array" ref="F163">[1]!Grains(B163, Pressure, 3, C163)</f>
        <v>57.574148012085175</v>
      </c>
      <c r="G163" s="53" cm="1">
        <f t="array" ref="G163">[1]!volume(B163, Pressure, 3, C163)</f>
        <v>14.287774234580546</v>
      </c>
      <c r="H163" s="53" cm="1">
        <f t="array" ref="H163">[1]!enthalpy(B163, Pressure, 3, C163)</f>
        <v>25.782225080148283</v>
      </c>
      <c r="I163" s="55" cm="1">
        <f t="array" ref="I163">[1]!dewpoint(B163, Pressure, 3, C163)</f>
        <v>50.591302260518731</v>
      </c>
    </row>
    <row r="164" spans="2:9" x14ac:dyDescent="0.2">
      <c r="B164" s="56">
        <f t="shared" si="11"/>
        <v>75</v>
      </c>
      <c r="C164" s="57">
        <f t="shared" si="10"/>
        <v>0.5</v>
      </c>
      <c r="D164" s="53" cm="1">
        <f t="array" ref="D164">[1]!wetbulb(B164,Pressure,3,C164)</f>
        <v>62.314768662403019</v>
      </c>
      <c r="E164" s="53" cm="1">
        <f t="array" ref="E164">[1]!humidratio(B164, Pressure, 3, C164)</f>
        <v>9.7609606843557014E-3</v>
      </c>
      <c r="F164" s="53" cm="1">
        <f t="array" ref="F164">[1]!Grains(B164, Pressure, 3, C164)</f>
        <v>68.326724790489905</v>
      </c>
      <c r="G164" s="53" cm="1">
        <f t="array" ref="G164">[1]!volume(B164, Pressure, 3, C164)</f>
        <v>14.457803455253114</v>
      </c>
      <c r="H164" s="53" cm="1">
        <f t="array" ref="H164">[1]!enthalpy(B164, Pressure, 3, C164)</f>
        <v>28.681419276890445</v>
      </c>
      <c r="I164" s="55" cm="1">
        <f t="array" ref="I164">[1]!dewpoint(B164, Pressure, 3, C164)</f>
        <v>55.181526218884954</v>
      </c>
    </row>
    <row r="165" spans="2:9" x14ac:dyDescent="0.2">
      <c r="B165" s="56">
        <f t="shared" si="11"/>
        <v>80</v>
      </c>
      <c r="C165" s="57">
        <f t="shared" si="10"/>
        <v>0.5</v>
      </c>
      <c r="D165" s="53" cm="1">
        <f t="array" ref="D165">[1]!wetbulb(B165,Pressure,3,C165)</f>
        <v>66.427498484057423</v>
      </c>
      <c r="E165" s="53" cm="1">
        <f t="array" ref="E165">[1]!humidratio(B165, Pressure, 3, C165)</f>
        <v>1.1547457718411128E-2</v>
      </c>
      <c r="F165" s="53" cm="1">
        <f t="array" ref="F165">[1]!Grains(B165, Pressure, 3, C165)</f>
        <v>80.832204028877896</v>
      </c>
      <c r="G165" s="53" cm="1">
        <f t="array" ref="G165">[1]!volume(B165, Pressure, 3, C165)</f>
        <v>14.634274788525651</v>
      </c>
      <c r="H165" s="53" cm="1">
        <f t="array" ref="H165">[1]!enthalpy(B165, Pressure, 3, C165)</f>
        <v>31.862018337392168</v>
      </c>
      <c r="I165" s="55" cm="1">
        <f t="array" ref="I165">[1]!dewpoint(B165, Pressure, 3, C165)</f>
        <v>59.760905209306792</v>
      </c>
    </row>
    <row r="166" spans="2:9" x14ac:dyDescent="0.2">
      <c r="B166" s="56">
        <f t="shared" si="11"/>
        <v>85</v>
      </c>
      <c r="C166" s="57">
        <f t="shared" si="10"/>
        <v>0.5</v>
      </c>
      <c r="D166" s="53" cm="1">
        <f t="array" ref="D166">[1]!wetbulb(B166,Pressure,3,C166)</f>
        <v>70.549704381156445</v>
      </c>
      <c r="E166" s="53" cm="1">
        <f t="array" ref="E166">[1]!humidratio(B166, Pressure, 3, C166)</f>
        <v>1.3620043771093663E-2</v>
      </c>
      <c r="F166" s="53" cm="1">
        <f t="array" ref="F166">[1]!Grains(B166, Pressure, 3, C166)</f>
        <v>95.340306397655638</v>
      </c>
      <c r="G166" s="53" cm="1">
        <f t="array" ref="G166">[1]!volume(B166, Pressure, 3, C166)</f>
        <v>14.818180733349713</v>
      </c>
      <c r="H166" s="53" cm="1">
        <f t="array" ref="H166">[1]!enthalpy(B166, Pressure, 3, C166)</f>
        <v>35.364886893051448</v>
      </c>
      <c r="I166" s="55" cm="1">
        <f t="array" ref="I166">[1]!dewpoint(B166, Pressure, 3, C166)</f>
        <v>64.33143703314218</v>
      </c>
    </row>
    <row r="167" spans="2:9" x14ac:dyDescent="0.2">
      <c r="B167" s="56">
        <f t="shared" si="11"/>
        <v>90</v>
      </c>
      <c r="C167" s="57">
        <f t="shared" si="10"/>
        <v>0.5</v>
      </c>
      <c r="D167" s="53" cm="1">
        <f t="array" ref="D167">[1]!wetbulb(B167,Pressure,3,C167)</f>
        <v>74.684354569521076</v>
      </c>
      <c r="E167" s="53" cm="1">
        <f t="array" ref="E167">[1]!humidratio(B167, Pressure, 3, C167)</f>
        <v>1.601907879692328E-2</v>
      </c>
      <c r="F167" s="53" cm="1">
        <f t="array" ref="F167">[1]!Grains(B167, Pressure, 3, C167)</f>
        <v>112.13355157846296</v>
      </c>
      <c r="G167" s="53" cm="1">
        <f t="array" ref="G167">[1]!volume(B167, Pressure, 3, C167)</f>
        <v>15.010654571774463</v>
      </c>
      <c r="H167" s="53" cm="1">
        <f t="array" ref="H167">[1]!enthalpy(B167, Pressure, 3, C167)</f>
        <v>39.236364992260654</v>
      </c>
      <c r="I167" s="55" cm="1">
        <f t="array" ref="I167">[1]!dewpoint(B167, Pressure, 3, C167)</f>
        <v>68.894778456246328</v>
      </c>
    </row>
    <row r="168" spans="2:9" x14ac:dyDescent="0.2">
      <c r="B168" s="56">
        <f t="shared" si="11"/>
        <v>95</v>
      </c>
      <c r="C168" s="57">
        <f t="shared" si="10"/>
        <v>0.5</v>
      </c>
      <c r="D168" s="53" cm="1">
        <f t="array" ref="D168">[1]!wetbulb(B168,Pressure,3,C168)</f>
        <v>78.833660158280296</v>
      </c>
      <c r="E168" s="53" cm="1">
        <f t="array" ref="E168">[1]!humidratio(B168, Pressure, 3, C168)</f>
        <v>1.8790290227459851E-2</v>
      </c>
      <c r="F168" s="53" cm="1">
        <f t="array" ref="F168">[1]!Grains(B168, Pressure, 3, C168)</f>
        <v>131.53203159221894</v>
      </c>
      <c r="G168" s="53" cm="1">
        <f t="array" ref="G168">[1]!volume(B168, Pressure, 3, C168)</f>
        <v>15.212991572877273</v>
      </c>
      <c r="H168" s="53" cm="1">
        <f t="array" ref="H168">[1]!enthalpy(B168, Pressure, 3, C168)</f>
        <v>43.529072373129161</v>
      </c>
      <c r="I168" s="55" cm="1">
        <f t="array" ref="I168">[1]!dewpoint(B168, Pressure, 3, C168)</f>
        <v>73.45228419949288</v>
      </c>
    </row>
    <row r="169" spans="2:9" x14ac:dyDescent="0.2">
      <c r="B169" s="56">
        <f t="shared" si="11"/>
        <v>100</v>
      </c>
      <c r="C169" s="57">
        <f t="shared" si="10"/>
        <v>0.5</v>
      </c>
      <c r="D169" s="53" cm="1">
        <f t="array" ref="D169">[1]!wetbulb(B169,Pressure,3,C169)</f>
        <v>82.999139865741768</v>
      </c>
      <c r="E169" s="53" cm="1">
        <f t="array" ref="E169">[1]!humidratio(B169, Pressure, 3, C169)</f>
        <v>2.1985591723087113E-2</v>
      </c>
      <c r="F169" s="53" cm="1">
        <f t="array" ref="F169">[1]!Grains(B169, Pressure, 3, C169)</f>
        <v>153.89914206160978</v>
      </c>
      <c r="G169" s="53" cm="1">
        <f t="array" ref="G169">[1]!volume(B169, Pressure, 3, C169)</f>
        <v>15.426674350695547</v>
      </c>
      <c r="H169" s="53" cm="1">
        <f t="array" ref="H169">[1]!enthalpy(B169, Pressure, 3, C169)</f>
        <v>48.302873090700494</v>
      </c>
      <c r="I169" s="55" cm="1">
        <f t="array" ref="I169">[1]!dewpoint(B169, Pressure, 3, C169)</f>
        <v>78.005041951092835</v>
      </c>
    </row>
    <row r="170" spans="2:9" x14ac:dyDescent="0.2">
      <c r="B170" s="56">
        <f t="shared" si="11"/>
        <v>105</v>
      </c>
      <c r="C170" s="57">
        <f t="shared" si="10"/>
        <v>0.5</v>
      </c>
      <c r="D170" s="53" cm="1">
        <f t="array" ref="D170">[1]!wetbulb(B170,Pressure,3,C170)</f>
        <v>87.181693453640221</v>
      </c>
      <c r="E170" s="53" cm="1">
        <f t="array" ref="E170">[1]!humidratio(B170, Pressure, 3, C170)</f>
        <v>2.5664074379177237E-2</v>
      </c>
      <c r="F170" s="53" cm="1">
        <f t="array" ref="F170">[1]!Grains(B170, Pressure, 3, C170)</f>
        <v>179.64852065424066</v>
      </c>
      <c r="G170" s="53" cm="1">
        <f t="array" ref="G170">[1]!volume(B170, Pressure, 3, C170)</f>
        <v>15.653403441796774</v>
      </c>
      <c r="H170" s="53" cm="1">
        <f t="array" ref="H170">[1]!enthalpy(B170, Pressure, 3, C170)</f>
        <v>53.62604206386429</v>
      </c>
      <c r="I170" s="55" cm="1">
        <f t="array" ref="I170">[1]!dewpoint(B170, Pressure, 3, C170)</f>
        <v>82.553903800759514</v>
      </c>
    </row>
    <row r="171" spans="2:9" x14ac:dyDescent="0.2">
      <c r="B171" s="56">
        <f t="shared" si="11"/>
        <v>110</v>
      </c>
      <c r="C171" s="57">
        <f t="shared" si="10"/>
        <v>0.5</v>
      </c>
      <c r="D171" s="53" cm="1">
        <f t="array" ref="D171">[1]!wetbulb(B171,Pressure,3,C171)</f>
        <v>91.381690671078786</v>
      </c>
      <c r="E171" s="53" cm="1">
        <f t="array" ref="E171">[1]!humidratio(B171, Pressure, 3, C171)</f>
        <v>2.9893216520293062E-2</v>
      </c>
      <c r="F171" s="53" cm="1">
        <f t="array" ref="F171">[1]!Grains(B171, Pressure, 3, C171)</f>
        <v>209.25251564205143</v>
      </c>
      <c r="G171" s="53" cm="1">
        <f t="array" ref="G171">[1]!volume(B171, Pressure, 3, C171)</f>
        <v>15.895134485782378</v>
      </c>
      <c r="H171" s="53" cm="1">
        <f t="array" ref="H171">[1]!enthalpy(B171, Pressure, 3, C171)</f>
        <v>59.576687422882053</v>
      </c>
      <c r="I171" s="55" cm="1">
        <f t="array" ref="I171">[1]!dewpoint(B171, Pressure, 3, C171)</f>
        <v>87.09951445450514</v>
      </c>
    </row>
    <row r="172" spans="2:9" x14ac:dyDescent="0.2">
      <c r="B172" s="56">
        <f t="shared" si="11"/>
        <v>115</v>
      </c>
      <c r="C172" s="57">
        <f t="shared" si="10"/>
        <v>0.5</v>
      </c>
      <c r="D172" s="53" cm="1">
        <f t="array" ref="D172">[1]!wetbulb(B172,Pressure,3,C172)</f>
        <v>95.599059755105614</v>
      </c>
      <c r="E172" s="53" cm="1">
        <f t="array" ref="E172">[1]!humidratio(B172, Pressure, 3, C172)</f>
        <v>3.4750372308949125E-2</v>
      </c>
      <c r="F172" s="53" cm="1">
        <f t="array" ref="F172">[1]!Grains(B172, Pressure, 3, C172)</f>
        <v>243.25260616264387</v>
      </c>
      <c r="G172" s="53" cm="1">
        <f t="array" ref="G172">[1]!volume(B172, Pressure, 3, C172)</f>
        <v>16.154123817669262</v>
      </c>
      <c r="H172" s="53" cm="1">
        <f t="array" ref="H172">[1]!enthalpy(B172, Pressure, 3, C172)</f>
        <v>66.244499029889965</v>
      </c>
      <c r="I172" s="55" cm="1">
        <f t="array" ref="I172">[1]!dewpoint(B172, Pressure, 3, C172)</f>
        <v>91.642336552020581</v>
      </c>
    </row>
    <row r="173" spans="2:9" x14ac:dyDescent="0.2">
      <c r="B173" s="56">
        <f t="shared" si="11"/>
        <v>120</v>
      </c>
      <c r="C173" s="57">
        <f t="shared" si="10"/>
        <v>0.5</v>
      </c>
      <c r="D173" s="53" cm="1">
        <f t="array" ref="D173">[1]!wetbulb(B173,Pressure,3,C173)</f>
        <v>99.833373788456043</v>
      </c>
      <c r="E173" s="53" cm="1">
        <f t="array" ref="E173">[1]!humidratio(B173, Pressure, 3, C173)</f>
        <v>4.0324618468556908E-2</v>
      </c>
      <c r="F173" s="53" cm="1">
        <f t="array" ref="F173">[1]!Grains(B173, Pressure, 3, C173)</f>
        <v>282.27232927989837</v>
      </c>
      <c r="G173" s="53" cm="1">
        <f t="array" ref="G173">[1]!volume(B173, Pressure, 3, C173)</f>
        <v>16.432984857457825</v>
      </c>
      <c r="H173" s="53" cm="1">
        <f t="array" ref="H173">[1]!enthalpy(B173, Pressure, 3, C173)</f>
        <v>73.732915867143589</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-1.2661912431474638</v>
      </c>
      <c r="E177" s="53" cm="1">
        <f t="array" ref="E177">[1]!humidratio(B177, Pressure, 3, C177)</f>
        <v>4.9652151397812816E-4</v>
      </c>
      <c r="F177" s="53" cm="1">
        <f t="array" ref="F177">[1]!Grains(B177, Pressure, 3, C177)</f>
        <v>3.4756505978468972</v>
      </c>
      <c r="G177" s="53" cm="1">
        <f t="array" ref="G177">[1]!volume(B177, Pressure, 3, C177)</f>
        <v>12.247472575694424</v>
      </c>
      <c r="H177" s="53" cm="1">
        <f t="array" ref="H177">[1]!enthalpy(B177, Pressure, 3, C177)</f>
        <v>0.52680932633079403</v>
      </c>
      <c r="I177" s="55" cm="1">
        <f t="array" ref="I177">[1]!dewpoint(B177, Pressure, 3, C177)</f>
        <v>-9.4542983858302332</v>
      </c>
    </row>
    <row r="178" spans="2:9" x14ac:dyDescent="0.2">
      <c r="B178" s="56">
        <f>B177+5</f>
        <v>5</v>
      </c>
      <c r="C178" s="57">
        <f t="shared" si="12"/>
        <v>0.6</v>
      </c>
      <c r="D178" s="53" cm="1">
        <f t="array" ref="D178">[1]!wetbulb(B178,Pressure,3,C178)</f>
        <v>3.4277496742510998</v>
      </c>
      <c r="E178" s="53" cm="1">
        <f t="array" ref="E178">[1]!humidratio(B178, Pressure, 3, C178)</f>
        <v>6.4353333144619314E-4</v>
      </c>
      <c r="F178" s="53" cm="1">
        <f t="array" ref="F178">[1]!Grains(B178, Pressure, 3, C178)</f>
        <v>4.5047333201233517</v>
      </c>
      <c r="G178" s="53" cm="1">
        <f t="array" ref="G178">[1]!volume(B178, Pressure, 3, C178)</f>
        <v>12.383616884285733</v>
      </c>
      <c r="H178" s="53" cm="1">
        <f t="array" ref="H178">[1]!enthalpy(B178, Pressure, 3, C178)</f>
        <v>1.8842175086602215</v>
      </c>
      <c r="I178" s="55" cm="1">
        <f t="array" ref="I178">[1]!dewpoint(B178, Pressure, 3, C178)</f>
        <v>-4.7027810290990502</v>
      </c>
    </row>
    <row r="179" spans="2:9" x14ac:dyDescent="0.2">
      <c r="B179" s="56">
        <f t="shared" ref="B179:B201" si="13">B178+5</f>
        <v>10</v>
      </c>
      <c r="C179" s="57">
        <f t="shared" si="12"/>
        <v>0.6</v>
      </c>
      <c r="D179" s="53" cm="1">
        <f t="array" ref="D179">[1]!wetbulb(B179,Pressure,3,C179)</f>
        <v>8.0714633003811542</v>
      </c>
      <c r="E179" s="53" cm="1">
        <f t="array" ref="E179">[1]!humidratio(B179, Pressure, 3, C179)</f>
        <v>8.2951314805398762E-4</v>
      </c>
      <c r="F179" s="53" cm="1">
        <f t="array" ref="F179">[1]!Grains(B179, Pressure, 3, C179)</f>
        <v>5.8065920363779133</v>
      </c>
      <c r="G179" s="53" cm="1">
        <f t="array" ref="G179">[1]!volume(B179, Pressure, 3, C179)</f>
        <v>12.520607525680964</v>
      </c>
      <c r="H179" s="53" cm="1">
        <f t="array" ref="H179">[1]!enthalpy(B179, Pressure, 3, C179)</f>
        <v>3.2837964884626403</v>
      </c>
      <c r="I179" s="55" cm="1">
        <f t="array" ref="I179">[1]!dewpoint(B179, Pressure, 3, C179)</f>
        <v>6.3113552579784904E-2</v>
      </c>
    </row>
    <row r="180" spans="2:9" x14ac:dyDescent="0.2">
      <c r="B180" s="56">
        <f t="shared" si="13"/>
        <v>15</v>
      </c>
      <c r="C180" s="57">
        <f t="shared" si="12"/>
        <v>0.6</v>
      </c>
      <c r="D180" s="53" cm="1">
        <f t="array" ref="D180">[1]!wetbulb(B180,Pressure,3,C180)</f>
        <v>12.663818491317619</v>
      </c>
      <c r="E180" s="53" cm="1">
        <f t="array" ref="E180">[1]!humidratio(B180, Pressure, 3, C180)</f>
        <v>1.0635929739541169E-3</v>
      </c>
      <c r="F180" s="53" cm="1">
        <f t="array" ref="F180">[1]!Grains(B180, Pressure, 3, C180)</f>
        <v>7.4451508176788188</v>
      </c>
      <c r="G180" s="53" cm="1">
        <f t="array" ref="G180">[1]!volume(B180, Pressure, 3, C180)</f>
        <v>12.658655062487586</v>
      </c>
      <c r="H180" s="53" cm="1">
        <f t="array" ref="H180">[1]!enthalpy(B180, Pressure, 3, C180)</f>
        <v>4.7355556745718523</v>
      </c>
      <c r="I180" s="55" cm="1">
        <f t="array" ref="I180">[1]!dewpoint(B180, Pressure, 3, C180)</f>
        <v>4.8391881034857303</v>
      </c>
    </row>
    <row r="181" spans="2:9" x14ac:dyDescent="0.2">
      <c r="B181" s="56">
        <f t="shared" si="13"/>
        <v>20</v>
      </c>
      <c r="C181" s="57">
        <f t="shared" si="12"/>
        <v>0.6</v>
      </c>
      <c r="D181" s="53" cm="1">
        <f t="array" ref="D181">[1]!wetbulb(B181,Pressure,3,C181)</f>
        <v>17.205524215379555</v>
      </c>
      <c r="E181" s="53" cm="1">
        <f t="array" ref="E181">[1]!humidratio(B181, Pressure, 3, C181)</f>
        <v>1.3567709535963009E-3</v>
      </c>
      <c r="F181" s="53" cm="1">
        <f t="array" ref="F181">[1]!Grains(B181, Pressure, 3, C181)</f>
        <v>9.4973966751741052</v>
      </c>
      <c r="G181" s="53" cm="1">
        <f t="array" ref="G181">[1]!volume(B181, Pressure, 3, C181)</f>
        <v>12.798016190281571</v>
      </c>
      <c r="H181" s="53" cm="1">
        <f t="array" ref="H181">[1]!enthalpy(B181, Pressure, 3, C181)</f>
        <v>6.2515821078336105</v>
      </c>
      <c r="I181" s="55" cm="1">
        <f t="array" ref="I181">[1]!dewpoint(B181, Pressure, 3, C181)</f>
        <v>9.6215669511516868</v>
      </c>
    </row>
    <row r="182" spans="2:9" x14ac:dyDescent="0.2">
      <c r="B182" s="56">
        <f t="shared" si="13"/>
        <v>25</v>
      </c>
      <c r="C182" s="57">
        <f t="shared" si="12"/>
        <v>0.6</v>
      </c>
      <c r="D182" s="53" cm="1">
        <f t="array" ref="D182">[1]!wetbulb(B182,Pressure,3,C182)</f>
        <v>21.699271570940784</v>
      </c>
      <c r="E182" s="53" cm="1">
        <f t="array" ref="E182">[1]!humidratio(B182, Pressure, 3, C182)</f>
        <v>1.7222414979163869E-3</v>
      </c>
      <c r="F182" s="53" cm="1">
        <f t="array" ref="F182">[1]!Grains(B182, Pressure, 3, C182)</f>
        <v>12.055690485414708</v>
      </c>
      <c r="G182" s="53" cm="1">
        <f t="array" ref="G182">[1]!volume(B182, Pressure, 3, C182)</f>
        <v>12.93900258344787</v>
      </c>
      <c r="H182" s="53" cm="1">
        <f t="array" ref="H182">[1]!enthalpy(B182, Pressure, 3, C182)</f>
        <v>7.8464151099161583</v>
      </c>
      <c r="I182" s="55" cm="1">
        <f t="array" ref="I182">[1]!dewpoint(B182, Pressure, 3, C182)</f>
        <v>14.406672211496165</v>
      </c>
    </row>
    <row r="183" spans="2:9" x14ac:dyDescent="0.2">
      <c r="B183" s="56">
        <f t="shared" si="13"/>
        <v>30</v>
      </c>
      <c r="C183" s="57">
        <f t="shared" si="12"/>
        <v>0.6</v>
      </c>
      <c r="D183" s="53" cm="1">
        <f t="array" ref="D183">[1]!wetbulb(B183,Pressure,3,C183)</f>
        <v>26.149660932569496</v>
      </c>
      <c r="E183" s="53" cm="1">
        <f t="array" ref="E183">[1]!humidratio(B183, Pressure, 3, C183)</f>
        <v>2.1757778195387678E-3</v>
      </c>
      <c r="F183" s="53" cm="1">
        <f t="array" ref="F183">[1]!Grains(B183, Pressure, 3, C183)</f>
        <v>15.230444736771375</v>
      </c>
      <c r="G183" s="53" cm="1">
        <f t="array" ref="G183">[1]!volume(B183, Pressure, 3, C183)</f>
        <v>13.081991263313732</v>
      </c>
      <c r="H183" s="53" cm="1">
        <f t="array" ref="H183">[1]!enthalpy(B183, Pressure, 3, C183)</f>
        <v>9.5374816270868887</v>
      </c>
      <c r="I183" s="55" cm="1">
        <f t="array" ref="I183">[1]!dewpoint(B183, Pressure, 3, C183)</f>
        <v>19.191201879435763</v>
      </c>
    </row>
    <row r="184" spans="2:9" x14ac:dyDescent="0.2">
      <c r="B184" s="56">
        <f t="shared" si="13"/>
        <v>35</v>
      </c>
      <c r="C184" s="57">
        <f t="shared" si="12"/>
        <v>0.6</v>
      </c>
      <c r="D184" s="53" cm="1">
        <f t="array" ref="D184">[1]!wetbulb(B184,Pressure,3,C184)</f>
        <v>30.452214530587064</v>
      </c>
      <c r="E184" s="53" cm="1">
        <f t="array" ref="E184">[1]!humidratio(B184, Pressure, 3, C184)</f>
        <v>2.6924085526869295E-3</v>
      </c>
      <c r="F184" s="53" cm="1">
        <f t="array" ref="F184">[1]!Grains(B184, Pressure, 3, C184)</f>
        <v>18.846859868808508</v>
      </c>
      <c r="G184" s="53" cm="1">
        <f t="array" ref="G184">[1]!volume(B184, Pressure, 3, C184)</f>
        <v>13.226510031776266</v>
      </c>
      <c r="H184" s="53" cm="1">
        <f t="array" ref="H184">[1]!enthalpy(B184, Pressure, 3, C184)</f>
        <v>11.298485503309587</v>
      </c>
      <c r="I184" s="55" cm="1">
        <f t="array" ref="I184">[1]!dewpoint(B184, Pressure, 3, C184)</f>
        <v>22.302375612832414</v>
      </c>
    </row>
    <row r="185" spans="2:9" x14ac:dyDescent="0.2">
      <c r="B185" s="56">
        <f t="shared" si="13"/>
        <v>40</v>
      </c>
      <c r="C185" s="57">
        <f t="shared" si="12"/>
        <v>0.6</v>
      </c>
      <c r="D185" s="53" cm="1">
        <f t="array" ref="D185">[1]!wetbulb(B185,Pressure,3,C185)</f>
        <v>34.765852614319215</v>
      </c>
      <c r="E185" s="53" cm="1">
        <f t="array" ref="E185">[1]!humidratio(B185, Pressure, 3, C185)</f>
        <v>3.2811553456032812E-3</v>
      </c>
      <c r="F185" s="53" cm="1">
        <f t="array" ref="F185">[1]!Grains(B185, Pressure, 3, C185)</f>
        <v>22.968087419222968</v>
      </c>
      <c r="G185" s="53" cm="1">
        <f t="array" ref="G185">[1]!volume(B185, Pressure, 3, C185)</f>
        <v>13.372792353879605</v>
      </c>
      <c r="H185" s="53" cm="1">
        <f t="array" ref="H185">[1]!enthalpy(B185, Pressure, 3, C185)</f>
        <v>13.139579140622995</v>
      </c>
      <c r="I185" s="55" cm="1">
        <f t="array" ref="I185">[1]!dewpoint(B185, Pressure, 3, C185)</f>
        <v>27.127823188264752</v>
      </c>
    </row>
    <row r="186" spans="2:9" x14ac:dyDescent="0.2">
      <c r="B186" s="56">
        <f t="shared" si="13"/>
        <v>45</v>
      </c>
      <c r="C186" s="57">
        <f t="shared" si="12"/>
        <v>0.6</v>
      </c>
      <c r="D186" s="53" cm="1">
        <f t="array" ref="D186">[1]!wetbulb(B186,Pressure,3,C186)</f>
        <v>39.137831503279003</v>
      </c>
      <c r="E186" s="53" cm="1">
        <f t="array" ref="E186">[1]!humidratio(B186, Pressure, 3, C186)</f>
        <v>3.9818696871579493E-3</v>
      </c>
      <c r="F186" s="53" cm="1">
        <f t="array" ref="F186">[1]!Grains(B186, Pressure, 3, C186)</f>
        <v>27.873087810105645</v>
      </c>
      <c r="G186" s="53" cm="1">
        <f t="array" ref="G186">[1]!volume(B186, Pressure, 3, C186)</f>
        <v>13.52174540309616</v>
      </c>
      <c r="H186" s="53" cm="1">
        <f t="array" ref="H186">[1]!enthalpy(B186, Pressure, 3, C186)</f>
        <v>15.104321494423999</v>
      </c>
      <c r="I186" s="55" cm="1">
        <f t="array" ref="I186">[1]!dewpoint(B186, Pressure, 3, C186)</f>
        <v>31.920151962563995</v>
      </c>
    </row>
    <row r="187" spans="2:9" x14ac:dyDescent="0.2">
      <c r="B187" s="56">
        <f t="shared" si="13"/>
        <v>50</v>
      </c>
      <c r="C187" s="57">
        <f t="shared" si="12"/>
        <v>0.6</v>
      </c>
      <c r="D187" s="53" cm="1">
        <f t="array" ref="D187">[1]!wetbulb(B187,Pressure,3,C187)</f>
        <v>43.489730663053798</v>
      </c>
      <c r="E187" s="53" cm="1">
        <f t="array" ref="E187">[1]!humidratio(B187, Pressure, 3, C187)</f>
        <v>4.8127394582517169E-3</v>
      </c>
      <c r="F187" s="53" cm="1">
        <f t="array" ref="F187">[1]!Grains(B187, Pressure, 3, C187)</f>
        <v>33.689176207762017</v>
      </c>
      <c r="G187" s="53" cm="1">
        <f t="array" ref="G187">[1]!volume(B187, Pressure, 3, C187)</f>
        <v>13.673837856102381</v>
      </c>
      <c r="H187" s="53" cm="1">
        <f t="array" ref="H187">[1]!enthalpy(B187, Pressure, 3, C187)</f>
        <v>17.213159381178258</v>
      </c>
      <c r="I187" s="55" cm="1">
        <f t="array" ref="I187">[1]!dewpoint(B187, Pressure, 3, C187)</f>
        <v>36.684863447251765</v>
      </c>
    </row>
    <row r="188" spans="2:9" x14ac:dyDescent="0.2">
      <c r="B188" s="56">
        <f t="shared" si="13"/>
        <v>55</v>
      </c>
      <c r="C188" s="57">
        <f t="shared" si="12"/>
        <v>0.6</v>
      </c>
      <c r="D188" s="53" cm="1">
        <f t="array" ref="D188">[1]!wetbulb(B188,Pressure,3,C188)</f>
        <v>47.827267027841515</v>
      </c>
      <c r="E188" s="53" cm="1">
        <f t="array" ref="E188">[1]!humidratio(B188, Pressure, 3, C188)</f>
        <v>5.7944567948314211E-3</v>
      </c>
      <c r="F188" s="53" cm="1">
        <f t="array" ref="F188">[1]!Grains(B188, Pressure, 3, C188)</f>
        <v>40.561197563819945</v>
      </c>
      <c r="G188" s="53" cm="1">
        <f t="array" ref="G188">[1]!volume(B188, Pressure, 3, C188)</f>
        <v>13.829609128662453</v>
      </c>
      <c r="H188" s="53" cm="1">
        <f t="array" ref="H188">[1]!enthalpy(B188, Pressure, 3, C188)</f>
        <v>19.48941929424592</v>
      </c>
      <c r="I188" s="55" cm="1">
        <f t="array" ref="I188">[1]!dewpoint(B188, Pressure, 3, C188)</f>
        <v>41.426715771583062</v>
      </c>
    </row>
    <row r="189" spans="2:9" x14ac:dyDescent="0.2">
      <c r="B189" s="56">
        <f t="shared" si="13"/>
        <v>60</v>
      </c>
      <c r="C189" s="57">
        <f t="shared" si="12"/>
        <v>0.6</v>
      </c>
      <c r="D189" s="53" cm="1">
        <f t="array" ref="D189">[1]!wetbulb(B189,Pressure,3,C189)</f>
        <v>52.155941393055407</v>
      </c>
      <c r="E189" s="53" cm="1">
        <f t="array" ref="E189">[1]!humidratio(B189, Pressure, 3, C189)</f>
        <v>6.9505286512476366E-3</v>
      </c>
      <c r="F189" s="53" cm="1">
        <f t="array" ref="F189">[1]!Grains(B189, Pressure, 3, C189)</f>
        <v>48.653700558733455</v>
      </c>
      <c r="G189" s="53" cm="1">
        <f t="array" ref="G189">[1]!volume(B189, Pressure, 3, C189)</f>
        <v>13.989678963620253</v>
      </c>
      <c r="H189" s="53" cm="1">
        <f t="array" ref="H189">[1]!enthalpy(B189, Pressure, 3, C189)</f>
        <v>21.959672982242978</v>
      </c>
      <c r="I189" s="55" cm="1">
        <f t="array" ref="I189">[1]!dewpoint(B189, Pressure, 3, C189)</f>
        <v>46.149804626330521</v>
      </c>
    </row>
    <row r="190" spans="2:9" x14ac:dyDescent="0.2">
      <c r="B190" s="56">
        <f t="shared" si="13"/>
        <v>65</v>
      </c>
      <c r="C190" s="57">
        <f t="shared" si="12"/>
        <v>0.6</v>
      </c>
      <c r="D190" s="53" cm="1">
        <f t="array" ref="D190">[1]!wetbulb(B190,Pressure,3,C190)</f>
        <v>56.480840222854589</v>
      </c>
      <c r="E190" s="53" cm="1">
        <f t="array" ref="E190">[1]!humidratio(B190, Pressure, 3, C190)</f>
        <v>8.3076325903736967E-3</v>
      </c>
      <c r="F190" s="53" cm="1">
        <f t="array" ref="F190">[1]!Grains(B190, Pressure, 3, C190)</f>
        <v>58.153428132615879</v>
      </c>
      <c r="G190" s="53" cm="1">
        <f t="array" ref="G190">[1]!volume(B190, Pressure, 3, C190)</f>
        <v>14.154758433398047</v>
      </c>
      <c r="H190" s="53" cm="1">
        <f t="array" ref="H190">[1]!enthalpy(B190, Pressure, 3, C190)</f>
        <v>24.654156454944676</v>
      </c>
      <c r="I190" s="55" cm="1">
        <f t="array" ref="I190">[1]!dewpoint(B190, Pressure, 3, C190)</f>
        <v>50.857635889051174</v>
      </c>
    </row>
    <row r="191" spans="2:9" x14ac:dyDescent="0.2">
      <c r="B191" s="56">
        <f t="shared" si="13"/>
        <v>70</v>
      </c>
      <c r="C191" s="57">
        <f t="shared" si="12"/>
        <v>0.6</v>
      </c>
      <c r="D191" s="53" cm="1">
        <f t="array" ref="D191">[1]!wetbulb(B191,Pressure,3,C191)</f>
        <v>60.806487831236105</v>
      </c>
      <c r="E191" s="53" cm="1">
        <f t="array" ref="E191">[1]!humidratio(B191, Pressure, 3, C191)</f>
        <v>9.8960278427931998E-3</v>
      </c>
      <c r="F191" s="53" cm="1">
        <f t="array" ref="F191">[1]!Grains(B191, Pressure, 3, C191)</f>
        <v>69.272194899552403</v>
      </c>
      <c r="G191" s="53" cm="1">
        <f t="array" ref="G191">[1]!volume(B191, Pressure, 3, C191)</f>
        <v>14.325662652437972</v>
      </c>
      <c r="H191" s="53" cm="1">
        <f t="array" ref="H191">[1]!enthalpy(B191, Pressure, 3, C191)</f>
        <v>27.607254086557596</v>
      </c>
      <c r="I191" s="55" cm="1">
        <f t="array" ref="I191">[1]!dewpoint(B191, Pressure, 3, C191)</f>
        <v>55.553190793060601</v>
      </c>
    </row>
    <row r="192" spans="2:9" x14ac:dyDescent="0.2">
      <c r="B192" s="56">
        <f t="shared" si="13"/>
        <v>75</v>
      </c>
      <c r="C192" s="57">
        <f t="shared" si="12"/>
        <v>0.6</v>
      </c>
      <c r="D192" s="53" cm="1">
        <f t="array" ref="D192">[1]!wetbulb(B192,Pressure,3,C192)</f>
        <v>65.136755857614716</v>
      </c>
      <c r="E192" s="53" cm="1">
        <f t="array" ref="E192">[1]!humidratio(B192, Pressure, 3, C192)</f>
        <v>1.1750034418151135E-2</v>
      </c>
      <c r="F192" s="53" cm="1">
        <f t="array" ref="F192">[1]!Grains(B192, Pressure, 3, C192)</f>
        <v>82.250240927057945</v>
      </c>
      <c r="G192" s="53" cm="1">
        <f t="array" ref="G192">[1]!volume(B192, Pressure, 3, C192)</f>
        <v>14.503325574942526</v>
      </c>
      <c r="H192" s="53" cm="1">
        <f t="array" ref="H192">[1]!enthalpy(B192, Pressure, 3, C192)</f>
        <v>30.858062663782786</v>
      </c>
      <c r="I192" s="55" cm="1">
        <f t="array" ref="I192">[1]!dewpoint(B192, Pressure, 3, C192)</f>
        <v>60.238984409631783</v>
      </c>
    </row>
    <row r="193" spans="2:9" x14ac:dyDescent="0.2">
      <c r="B193" s="56">
        <f t="shared" si="13"/>
        <v>80</v>
      </c>
      <c r="C193" s="57">
        <f t="shared" si="12"/>
        <v>0.6</v>
      </c>
      <c r="D193" s="53" cm="1">
        <f t="array" ref="D193">[1]!wetbulb(B193,Pressure,3,C193)</f>
        <v>69.474812879199263</v>
      </c>
      <c r="E193" s="53" cm="1">
        <f t="array" ref="E193">[1]!humidratio(B193, Pressure, 3, C193)</f>
        <v>1.3908596572012318E-2</v>
      </c>
      <c r="F193" s="53" cm="1">
        <f t="array" ref="F193">[1]!Grains(B193, Pressure, 3, C193)</f>
        <v>97.360176004086227</v>
      </c>
      <c r="G193" s="53" cm="1">
        <f t="array" ref="G193">[1]!volume(B193, Pressure, 3, C193)</f>
        <v>14.688817356475038</v>
      </c>
      <c r="H193" s="53" cm="1">
        <f t="array" ref="H193">[1]!enthalpy(B193, Pressure, 3, C193)</f>
        <v>34.451054313142947</v>
      </c>
      <c r="I193" s="55" cm="1">
        <f t="array" ref="I193">[1]!dewpoint(B193, Pressure, 3, C193)</f>
        <v>64.917118130687086</v>
      </c>
    </row>
    <row r="194" spans="2:9" x14ac:dyDescent="0.2">
      <c r="B194" s="56">
        <f t="shared" si="13"/>
        <v>85</v>
      </c>
      <c r="C194" s="57">
        <f t="shared" si="12"/>
        <v>0.6</v>
      </c>
      <c r="D194" s="53" cm="1">
        <f t="array" ref="D194">[1]!wetbulb(B194,Pressure,3,C194)</f>
        <v>73.823129312193288</v>
      </c>
      <c r="E194" s="53" cm="1">
        <f t="array" ref="E194">[1]!humidratio(B194, Pressure, 3, C194)</f>
        <v>1.6415951480269964E-2</v>
      </c>
      <c r="F194" s="53" cm="1">
        <f t="array" ref="F194">[1]!Grains(B194, Pressure, 3, C194)</f>
        <v>114.91166036188974</v>
      </c>
      <c r="G194" s="53" cm="1">
        <f t="array" ref="G194">[1]!volume(B194, Pressure, 3, C194)</f>
        <v>14.883364891944186</v>
      </c>
      <c r="H194" s="53" cm="1">
        <f t="array" ref="H194">[1]!enthalpy(B194, Pressure, 3, C194)</f>
        <v>38.436862529431821</v>
      </c>
      <c r="I194" s="55" cm="1">
        <f t="array" ref="I194">[1]!dewpoint(B194, Pressure, 3, C194)</f>
        <v>69.589326766220637</v>
      </c>
    </row>
    <row r="195" spans="2:9" x14ac:dyDescent="0.2">
      <c r="B195" s="56">
        <f t="shared" si="13"/>
        <v>90</v>
      </c>
      <c r="C195" s="57">
        <f t="shared" si="12"/>
        <v>0.6</v>
      </c>
      <c r="D195" s="53" cm="1">
        <f t="array" ref="D195">[1]!wetbulb(B195,Pressure,3,C195)</f>
        <v>78.183511102378375</v>
      </c>
      <c r="E195" s="53" cm="1">
        <f t="array" ref="E195">[1]!humidratio(B195, Pressure, 3, C195)</f>
        <v>1.9322429893681794E-2</v>
      </c>
      <c r="F195" s="53" cm="1">
        <f t="array" ref="F195">[1]!Grains(B195, Pressure, 3, C195)</f>
        <v>135.25700925577254</v>
      </c>
      <c r="G195" s="53" cm="1">
        <f t="array" ref="G195">[1]!volume(B195, Pressure, 3, C195)</f>
        <v>15.088376317497966</v>
      </c>
      <c r="H195" s="53" cm="1">
        <f t="array" ref="H195">[1]!enthalpy(B195, Pressure, 3, C195)</f>
        <v>42.873222415747904</v>
      </c>
      <c r="I195" s="55" cm="1">
        <f t="array" ref="I195">[1]!dewpoint(B195, Pressure, 3, C195)</f>
        <v>74.257020805790532</v>
      </c>
    </row>
    <row r="196" spans="2:9" x14ac:dyDescent="0.2">
      <c r="B196" s="56">
        <f t="shared" si="13"/>
        <v>95</v>
      </c>
      <c r="C196" s="57">
        <f t="shared" si="12"/>
        <v>0.6</v>
      </c>
      <c r="D196" s="53" cm="1">
        <f t="array" ref="D196">[1]!wetbulb(B196,Pressure,3,C196)</f>
        <v>82.55715632732236</v>
      </c>
      <c r="E196" s="53" cm="1">
        <f t="array" ref="E196">[1]!humidratio(B196, Pressure, 3, C196)</f>
        <v>2.2685423315934462E-2</v>
      </c>
      <c r="F196" s="53" cm="1">
        <f t="array" ref="F196">[1]!Grains(B196, Pressure, 3, C196)</f>
        <v>158.79796321154123</v>
      </c>
      <c r="G196" s="53" cm="1">
        <f t="array" ref="G196">[1]!volume(B196, Pressure, 3, C196)</f>
        <v>15.305470494187849</v>
      </c>
      <c r="H196" s="53" cm="1">
        <f t="array" ref="H196">[1]!enthalpy(B196, Pressure, 3, C196)</f>
        <v>47.826105293672576</v>
      </c>
      <c r="I196" s="55" cm="1">
        <f t="array" ref="I196">[1]!dewpoint(B196, Pressure, 3, C196)</f>
        <v>78.921324335693811</v>
      </c>
    </row>
    <row r="197" spans="2:9" x14ac:dyDescent="0.2">
      <c r="B197" s="56">
        <f t="shared" si="13"/>
        <v>100</v>
      </c>
      <c r="C197" s="57">
        <f t="shared" si="12"/>
        <v>0.6</v>
      </c>
      <c r="D197" s="53" cm="1">
        <f t="array" ref="D197">[1]!wetbulb(B197,Pressure,3,C197)</f>
        <v>86.94473122771096</v>
      </c>
      <c r="E197" s="53" cm="1">
        <f t="array" ref="E197">[1]!humidratio(B197, Pressure, 3, C197)</f>
        <v>2.6570562543383761E-2</v>
      </c>
      <c r="F197" s="53" cm="1">
        <f t="array" ref="F197">[1]!Grains(B197, Pressure, 3, C197)</f>
        <v>185.99393780368632</v>
      </c>
      <c r="G197" s="53" cm="1">
        <f t="array" ref="G197">[1]!volume(B197, Pressure, 3, C197)</f>
        <v>15.53651279703082</v>
      </c>
      <c r="H197" s="53" cm="1">
        <f t="array" ref="H197">[1]!enthalpy(B197, Pressure, 3, C197)</f>
        <v>53.371099835456405</v>
      </c>
      <c r="I197" s="55" cm="1">
        <f t="array" ref="I197">[1]!dewpoint(B197, Pressure, 3, C197)</f>
        <v>83.583109052057608</v>
      </c>
    </row>
    <row r="198" spans="2:9" x14ac:dyDescent="0.2">
      <c r="B198" s="56">
        <f t="shared" si="13"/>
        <v>105</v>
      </c>
      <c r="C198" s="57">
        <f t="shared" si="12"/>
        <v>0.6</v>
      </c>
      <c r="D198" s="53" cm="1">
        <f t="array" ref="D198">[1]!wetbulb(B198,Pressure,3,C198)</f>
        <v>91.346451861450703</v>
      </c>
      <c r="E198" s="53" cm="1">
        <f t="array" ref="E198">[1]!humidratio(B198, Pressure, 3, C198)</f>
        <v>3.1053166181944286E-2</v>
      </c>
      <c r="F198" s="53" cm="1">
        <f t="array" ref="F198">[1]!Grains(B198, Pressure, 3, C198)</f>
        <v>217.37216327361</v>
      </c>
      <c r="G198" s="53" cm="1">
        <f t="array" ref="G198">[1]!volume(B198, Pressure, 3, C198)</f>
        <v>15.783658942868234</v>
      </c>
      <c r="H198" s="53" cm="1">
        <f t="array" ref="H198">[1]!enthalpy(B198, Pressure, 3, C198)</f>
        <v>59.595107926445131</v>
      </c>
      <c r="I198" s="55" cm="1">
        <f t="array" ref="I198">[1]!dewpoint(B198, Pressure, 3, C198)</f>
        <v>88.243024764303499</v>
      </c>
    </row>
    <row r="199" spans="2:9" x14ac:dyDescent="0.2">
      <c r="B199" s="56">
        <f t="shared" si="13"/>
        <v>110</v>
      </c>
      <c r="C199" s="57">
        <f t="shared" si="12"/>
        <v>0.6</v>
      </c>
      <c r="D199" s="53" cm="1">
        <f t="array" ref="D199">[1]!wetbulb(B199,Pressure,3,C199)</f>
        <v>95.762166919528894</v>
      </c>
      <c r="E199" s="53" cm="1">
        <f t="array" ref="E199">[1]!humidratio(B199, Pressure, 3, C199)</f>
        <v>3.6220036396353732E-2</v>
      </c>
      <c r="F199" s="53" cm="1">
        <f t="array" ref="F199">[1]!Grains(B199, Pressure, 3, C199)</f>
        <v>253.54025477447613</v>
      </c>
      <c r="G199" s="53" cm="1">
        <f t="array" ref="G199">[1]!volume(B199, Pressure, 3, C199)</f>
        <v>16.04940914529595</v>
      </c>
      <c r="H199" s="53" cm="1">
        <f t="array" ref="H199">[1]!enthalpy(B199, Pressure, 3, C199)</f>
        <v>66.598445194129226</v>
      </c>
      <c r="I199" s="55" cm="1">
        <f t="array" ref="I199">[1]!dewpoint(B199, Pressure, 3, C199)</f>
        <v>92.901526742639916</v>
      </c>
    </row>
    <row r="200" spans="2:9" x14ac:dyDescent="0.2">
      <c r="B200" s="56">
        <f t="shared" si="13"/>
        <v>115</v>
      </c>
      <c r="C200" s="57">
        <f t="shared" si="12"/>
        <v>0.6</v>
      </c>
      <c r="D200" s="53" cm="1">
        <f t="array" ref="D200">[1]!wetbulb(B200,Pressure,3,C200)</f>
        <v>100.19143654844859</v>
      </c>
      <c r="E200" s="53" cm="1">
        <f t="array" ref="E200">[1]!humidratio(B200, Pressure, 3, C200)</f>
        <v>4.2171704659400233E-2</v>
      </c>
      <c r="F200" s="53" cm="1">
        <f t="array" ref="F200">[1]!Grains(B200, Pressure, 3, C200)</f>
        <v>295.20193261580164</v>
      </c>
      <c r="G200" s="53" cm="1">
        <f t="array" ref="G200">[1]!volume(B200, Pressure, 3, C200)</f>
        <v>16.336675644773447</v>
      </c>
      <c r="H200" s="53" cm="1">
        <f t="array" ref="H200">[1]!enthalpy(B200, Pressure, 3, C200)</f>
        <v>74.497465883532627</v>
      </c>
      <c r="I200" s="55" cm="1">
        <f t="array" ref="I200">[1]!dewpoint(B200, Pressure, 3, C200)</f>
        <v>97.558900226823184</v>
      </c>
    </row>
    <row r="201" spans="2:9" x14ac:dyDescent="0.2">
      <c r="B201" s="56">
        <f t="shared" si="13"/>
        <v>120</v>
      </c>
      <c r="C201" s="57">
        <f t="shared" si="12"/>
        <v>0.6</v>
      </c>
      <c r="D201" s="53" cm="1">
        <f t="array" ref="D201">[1]!wetbulb(B201,Pressure,3,C201)</f>
        <v>104.6336027621546</v>
      </c>
      <c r="E201" s="53" cm="1">
        <f t="array" ref="E201">[1]!humidratio(B201, Pressure, 3, C201)</f>
        <v>4.9025265620603185E-2</v>
      </c>
      <c r="F201" s="53" cm="1">
        <f t="array" ref="F201">[1]!Grains(B201, Pressure, 3, C201)</f>
        <v>343.17685934422229</v>
      </c>
      <c r="G201" s="53" cm="1">
        <f t="array" ref="G201">[1]!volume(B201, Pressure, 3, C201)</f>
        <v>16.64886771513607</v>
      </c>
      <c r="H201" s="53" cm="1">
        <f t="array" ref="H201">[1]!enthalpy(B201, Pressure, 3, C201)</f>
        <v>83.42787297572572</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-0.9483532973220381</v>
      </c>
      <c r="E205" s="53" cm="1">
        <f t="array" ref="E205">[1]!humidratio(B205, Pressure, 3, C205)</f>
        <v>5.7935218599243867E-4</v>
      </c>
      <c r="F205" s="53" cm="1">
        <f t="array" ref="F205">[1]!Grains(B205, Pressure, 3, C205)</f>
        <v>4.0554653019470708</v>
      </c>
      <c r="G205" s="53" cm="1">
        <f t="array" ref="G205">[1]!volume(B205, Pressure, 3, C205)</f>
        <v>12.249102333698795</v>
      </c>
      <c r="H205" s="53" cm="1">
        <f t="array" ref="H205">[1]!enthalpy(B205, Pressure, 3, C205)</f>
        <v>0.61469266933797739</v>
      </c>
      <c r="I205" s="55" cm="1">
        <f t="array" ref="I205">[1]!dewpoint(B205, Pressure, 3, C205)</f>
        <v>-6.6419609881893962</v>
      </c>
    </row>
    <row r="206" spans="2:9" x14ac:dyDescent="0.2">
      <c r="B206" s="56">
        <f>B205+5</f>
        <v>5</v>
      </c>
      <c r="C206" s="57">
        <f t="shared" si="14"/>
        <v>0.7</v>
      </c>
      <c r="D206" s="53" cm="1">
        <f t="array" ref="D206">[1]!wetbulb(B206,Pressure,3,C206)</f>
        <v>3.8231133266444766</v>
      </c>
      <c r="E206" s="53" cm="1">
        <f t="array" ref="E206">[1]!humidratio(B206, Pressure, 3, C206)</f>
        <v>7.5091838393892768E-4</v>
      </c>
      <c r="F206" s="53" cm="1">
        <f t="array" ref="F206">[1]!Grains(B206, Pressure, 3, C206)</f>
        <v>5.2564286875724937</v>
      </c>
      <c r="G206" s="53" cm="1">
        <f t="array" ref="G206">[1]!volume(B206, Pressure, 3, C206)</f>
        <v>12.385752751480242</v>
      </c>
      <c r="H206" s="53" cm="1">
        <f t="array" ref="H206">[1]!enthalpy(B206, Pressure, 3, C206)</f>
        <v>1.9983914441715467</v>
      </c>
      <c r="I206" s="55" cm="1">
        <f t="array" ref="I206">[1]!dewpoint(B206, Pressure, 3, C206)</f>
        <v>-1.8191309813863277</v>
      </c>
    </row>
    <row r="207" spans="2:9" x14ac:dyDescent="0.2">
      <c r="B207" s="56">
        <f t="shared" ref="B207:B229" si="15">B206+5</f>
        <v>10</v>
      </c>
      <c r="C207" s="57">
        <f t="shared" si="14"/>
        <v>0.7</v>
      </c>
      <c r="D207" s="53" cm="1">
        <f t="array" ref="D207">[1]!wetbulb(B207,Pressure,3,C207)</f>
        <v>8.5575688530151375</v>
      </c>
      <c r="E207" s="53" cm="1">
        <f t="array" ref="E207">[1]!humidratio(B207, Pressure, 3, C207)</f>
        <v>9.6798051184233708E-4</v>
      </c>
      <c r="F207" s="53" cm="1">
        <f t="array" ref="F207">[1]!Grains(B207, Pressure, 3, C207)</f>
        <v>6.7758635828963598</v>
      </c>
      <c r="G207" s="53" cm="1">
        <f t="array" ref="G207">[1]!volume(B207, Pressure, 3, C207)</f>
        <v>12.523391248706361</v>
      </c>
      <c r="H207" s="53" cm="1">
        <f t="array" ref="H207">[1]!enthalpy(B207, Pressure, 3, C207)</f>
        <v>3.4313251565372997</v>
      </c>
      <c r="I207" s="55" cm="1">
        <f t="array" ref="I207">[1]!dewpoint(B207, Pressure, 3, C207)</f>
        <v>3.0165503200205364</v>
      </c>
    </row>
    <row r="208" spans="2:9" x14ac:dyDescent="0.2">
      <c r="B208" s="56">
        <f t="shared" si="15"/>
        <v>15</v>
      </c>
      <c r="C208" s="57">
        <f t="shared" si="14"/>
        <v>0.7</v>
      </c>
      <c r="D208" s="53" cm="1">
        <f t="array" ref="D208">[1]!wetbulb(B208,Pressure,3,C208)</f>
        <v>13.25448661932607</v>
      </c>
      <c r="E208" s="53" cm="1">
        <f t="array" ref="E208">[1]!humidratio(B208, Pressure, 3, C208)</f>
        <v>1.2412122373940168E-3</v>
      </c>
      <c r="F208" s="53" cm="1">
        <f t="array" ref="F208">[1]!Grains(B208, Pressure, 3, C208)</f>
        <v>8.6884856617581168</v>
      </c>
      <c r="G208" s="53" cm="1">
        <f t="array" ref="G208">[1]!volume(B208, Pressure, 3, C208)</f>
        <v>12.662263902474644</v>
      </c>
      <c r="H208" s="53" cm="1">
        <f t="array" ref="H208">[1]!enthalpy(B208, Pressure, 3, C208)</f>
        <v>4.9251926573760958</v>
      </c>
      <c r="I208" s="55" cm="1">
        <f t="array" ref="I208">[1]!dewpoint(B208, Pressure, 3, C208)</f>
        <v>7.8609327851821709</v>
      </c>
    </row>
    <row r="209" spans="2:9" x14ac:dyDescent="0.2">
      <c r="B209" s="56">
        <f t="shared" si="15"/>
        <v>20</v>
      </c>
      <c r="C209" s="57">
        <f t="shared" si="14"/>
        <v>0.7</v>
      </c>
      <c r="D209" s="53" cm="1">
        <f t="array" ref="D209">[1]!wetbulb(B209,Pressure,3,C209)</f>
        <v>17.914805732531534</v>
      </c>
      <c r="E209" s="53" cm="1">
        <f t="array" ref="E209">[1]!humidratio(B209, Pressure, 3, C209)</f>
        <v>1.5834751701671861E-3</v>
      </c>
      <c r="F209" s="53" cm="1">
        <f t="array" ref="F209">[1]!Grains(B209, Pressure, 3, C209)</f>
        <v>11.084326191170303</v>
      </c>
      <c r="G209" s="53" cm="1">
        <f t="array" ref="G209">[1]!volume(B209, Pressure, 3, C209)</f>
        <v>12.802670849946477</v>
      </c>
      <c r="H209" s="53" cm="1">
        <f t="array" ref="H209">[1]!enthalpy(B209, Pressure, 3, C209)</f>
        <v>6.4941284150584693</v>
      </c>
      <c r="I209" s="55" cm="1">
        <f t="array" ref="I209">[1]!dewpoint(B209, Pressure, 3, C209)</f>
        <v>12.710185931680567</v>
      </c>
    </row>
    <row r="210" spans="2:9" x14ac:dyDescent="0.2">
      <c r="B210" s="56">
        <f t="shared" si="15"/>
        <v>25</v>
      </c>
      <c r="C210" s="57">
        <f t="shared" si="14"/>
        <v>0.7</v>
      </c>
      <c r="D210" s="53" cm="1">
        <f t="array" ref="D210">[1]!wetbulb(B210,Pressure,3,C210)</f>
        <v>22.541020960788515</v>
      </c>
      <c r="E210" s="53" cm="1">
        <f t="array" ref="E210">[1]!humidratio(B210, Pressure, 3, C210)</f>
        <v>2.0102095000822146E-3</v>
      </c>
      <c r="F210" s="53" cm="1">
        <f t="array" ref="F210">[1]!Grains(B210, Pressure, 3, C210)</f>
        <v>14.071466500575502</v>
      </c>
      <c r="G210" s="53" cm="1">
        <f t="array" ref="G210">[1]!volume(B210, Pressure, 3, C210)</f>
        <v>12.944976733811151</v>
      </c>
      <c r="H210" s="53" cm="1">
        <f t="array" ref="H210">[1]!enthalpy(B210, Pressure, 3, C210)</f>
        <v>8.1551456050381415</v>
      </c>
      <c r="I210" s="55" cm="1">
        <f t="array" ref="I210">[1]!dewpoint(B210, Pressure, 3, C210)</f>
        <v>17.560775229550359</v>
      </c>
    </row>
    <row r="211" spans="2:9" x14ac:dyDescent="0.2">
      <c r="B211" s="56">
        <f t="shared" si="15"/>
        <v>30</v>
      </c>
      <c r="C211" s="57">
        <f t="shared" si="14"/>
        <v>0.7</v>
      </c>
      <c r="D211" s="53" cm="1">
        <f t="array" ref="D211">[1]!wetbulb(B211,Pressure,3,C211)</f>
        <v>27.13709386505041</v>
      </c>
      <c r="E211" s="53" cm="1">
        <f t="array" ref="E211">[1]!humidratio(B211, Pressure, 3, C211)</f>
        <v>2.5398883568381412E-3</v>
      </c>
      <c r="F211" s="53" cm="1">
        <f t="array" ref="F211">[1]!Grains(B211, Pressure, 3, C211)</f>
        <v>17.779218497866989</v>
      </c>
      <c r="G211" s="53" cm="1">
        <f t="array" ref="G211">[1]!volume(B211, Pressure, 3, C211)</f>
        <v>13.089622984963468</v>
      </c>
      <c r="H211" s="53" cm="1">
        <f t="array" ref="H211">[1]!enthalpy(B211, Pressure, 3, C211)</f>
        <v>9.9286528595183512</v>
      </c>
      <c r="I211" s="55" cm="1">
        <f t="array" ref="I211">[1]!dewpoint(B211, Pressure, 3, C211)</f>
        <v>22.409440284758702</v>
      </c>
    </row>
    <row r="212" spans="2:9" x14ac:dyDescent="0.2">
      <c r="B212" s="56">
        <f t="shared" si="15"/>
        <v>35</v>
      </c>
      <c r="C212" s="57">
        <f t="shared" si="14"/>
        <v>0.7</v>
      </c>
      <c r="D212" s="53" cm="1">
        <f t="array" ref="D212">[1]!wetbulb(B212,Pressure,3,C212)</f>
        <v>31.581751888938033</v>
      </c>
      <c r="E212" s="53" cm="1">
        <f t="array" ref="E212">[1]!humidratio(B212, Pressure, 3, C212)</f>
        <v>3.143411289998288E-3</v>
      </c>
      <c r="F212" s="53" cm="1">
        <f t="array" ref="F212">[1]!Grains(B212, Pressure, 3, C212)</f>
        <v>22.003879029988017</v>
      </c>
      <c r="G212" s="53" cm="1">
        <f t="array" ref="G212">[1]!volume(B212, Pressure, 3, C212)</f>
        <v>13.236059529456977</v>
      </c>
      <c r="H212" s="53" cm="1">
        <f t="array" ref="H212">[1]!enthalpy(B212, Pressure, 3, C212)</f>
        <v>11.784007990134757</v>
      </c>
      <c r="I212" s="55" cm="1">
        <f t="array" ref="I212">[1]!dewpoint(B212, Pressure, 3, C212)</f>
        <v>26.075489173180898</v>
      </c>
    </row>
    <row r="213" spans="2:9" x14ac:dyDescent="0.2">
      <c r="B213" s="56">
        <f t="shared" si="15"/>
        <v>40</v>
      </c>
      <c r="C213" s="57">
        <f t="shared" si="14"/>
        <v>0.7</v>
      </c>
      <c r="D213" s="53" cm="1">
        <f t="array" ref="D213">[1]!wetbulb(B213,Pressure,3,C213)</f>
        <v>36.117321812732285</v>
      </c>
      <c r="E213" s="53" cm="1">
        <f t="array" ref="E213">[1]!humidratio(B213, Pressure, 3, C213)</f>
        <v>3.8313834004813328E-3</v>
      </c>
      <c r="F213" s="53" cm="1">
        <f t="array" ref="F213">[1]!Grains(B213, Pressure, 3, C213)</f>
        <v>26.81968380336933</v>
      </c>
      <c r="G213" s="53" cm="1">
        <f t="array" ref="G213">[1]!volume(B213, Pressure, 3, C213)</f>
        <v>13.384560601086504</v>
      </c>
      <c r="H213" s="53" cm="1">
        <f t="array" ref="H213">[1]!enthalpy(B213, Pressure, 3, C213)</f>
        <v>13.733143157103243</v>
      </c>
      <c r="I213" s="55" cm="1">
        <f t="array" ref="I213">[1]!dewpoint(B213, Pressure, 3, C213)</f>
        <v>30.960508342862322</v>
      </c>
    </row>
    <row r="214" spans="2:9" x14ac:dyDescent="0.2">
      <c r="B214" s="56">
        <f t="shared" si="15"/>
        <v>45</v>
      </c>
      <c r="C214" s="57">
        <f t="shared" si="14"/>
        <v>0.7</v>
      </c>
      <c r="D214" s="53" cm="1">
        <f t="array" ref="D214">[1]!wetbulb(B214,Pressure,3,C214)</f>
        <v>40.660407189523511</v>
      </c>
      <c r="E214" s="53" cm="1">
        <f t="array" ref="E214">[1]!humidratio(B214, Pressure, 3, C214)</f>
        <v>4.6504769154605465E-3</v>
      </c>
      <c r="F214" s="53" cm="1">
        <f t="array" ref="F214">[1]!Grains(B214, Pressure, 3, C214)</f>
        <v>32.553338408223823</v>
      </c>
      <c r="G214" s="53" cm="1">
        <f t="array" ref="G214">[1]!volume(B214, Pressure, 3, C214)</f>
        <v>13.536188633304633</v>
      </c>
      <c r="H214" s="53" cm="1">
        <f t="array" ref="H214">[1]!enthalpy(B214, Pressure, 3, C214)</f>
        <v>15.827072536074541</v>
      </c>
      <c r="I214" s="55" cm="1">
        <f t="array" ref="I214">[1]!dewpoint(B214, Pressure, 3, C214)</f>
        <v>35.817029904408528</v>
      </c>
    </row>
    <row r="215" spans="2:9" x14ac:dyDescent="0.2">
      <c r="B215" s="56">
        <f t="shared" si="15"/>
        <v>50</v>
      </c>
      <c r="C215" s="57">
        <f t="shared" si="14"/>
        <v>0.7</v>
      </c>
      <c r="D215" s="53" cm="1">
        <f t="array" ref="D215">[1]!wetbulb(B215,Pressure,3,C215)</f>
        <v>45.191272630569408</v>
      </c>
      <c r="E215" s="53" cm="1">
        <f t="array" ref="E215">[1]!humidratio(B215, Pressure, 3, C215)</f>
        <v>5.62211354815633E-3</v>
      </c>
      <c r="F215" s="53" cm="1">
        <f t="array" ref="F215">[1]!Grains(B215, Pressure, 3, C215)</f>
        <v>39.35479483709431</v>
      </c>
      <c r="G215" s="53" cm="1">
        <f t="array" ref="G215">[1]!volume(B215, Pressure, 3, C215)</f>
        <v>13.691495149993679</v>
      </c>
      <c r="H215" s="53" cm="1">
        <f t="array" ref="H215">[1]!enthalpy(B215, Pressure, 3, C215)</f>
        <v>18.089873395362936</v>
      </c>
      <c r="I215" s="55" cm="1">
        <f t="array" ref="I215">[1]!dewpoint(B215, Pressure, 3, C215)</f>
        <v>40.6502057548363</v>
      </c>
    </row>
    <row r="216" spans="2:9" x14ac:dyDescent="0.2">
      <c r="B216" s="56">
        <f t="shared" si="15"/>
        <v>55</v>
      </c>
      <c r="C216" s="57">
        <f t="shared" si="14"/>
        <v>0.7</v>
      </c>
      <c r="D216" s="53" cm="1">
        <f t="array" ref="D216">[1]!wetbulb(B216,Pressure,3,C216)</f>
        <v>49.714260760851118</v>
      </c>
      <c r="E216" s="53" cm="1">
        <f t="array" ref="E216">[1]!humidratio(B216, Pressure, 3, C216)</f>
        <v>6.7707130112909571E-3</v>
      </c>
      <c r="F216" s="53" cm="1">
        <f t="array" ref="F216">[1]!Grains(B216, Pressure, 3, C216)</f>
        <v>47.3949910790367</v>
      </c>
      <c r="G216" s="53" cm="1">
        <f t="array" ref="G216">[1]!volume(B216, Pressure, 3, C216)</f>
        <v>13.851116059745651</v>
      </c>
      <c r="H216" s="53" cm="1">
        <f t="array" ref="H216">[1]!enthalpy(B216, Pressure, 3, C216)</f>
        <v>20.54906731671543</v>
      </c>
      <c r="I216" s="55" cm="1">
        <f t="array" ref="I216">[1]!dewpoint(B216, Pressure, 3, C216)</f>
        <v>45.464467010096271</v>
      </c>
    </row>
    <row r="217" spans="2:9" x14ac:dyDescent="0.2">
      <c r="B217" s="56">
        <f t="shared" si="15"/>
        <v>60</v>
      </c>
      <c r="C217" s="57">
        <f t="shared" si="14"/>
        <v>0.7</v>
      </c>
      <c r="D217" s="53" cm="1">
        <f t="array" ref="D217">[1]!wetbulb(B217,Pressure,3,C217)</f>
        <v>54.233441951273917</v>
      </c>
      <c r="E217" s="53" cm="1">
        <f t="array" ref="E217">[1]!humidratio(B217, Pressure, 3, C217)</f>
        <v>8.1240818340190604E-3</v>
      </c>
      <c r="F217" s="53" cm="1">
        <f t="array" ref="F217">[1]!Grains(B217, Pressure, 3, C217)</f>
        <v>56.868572838133424</v>
      </c>
      <c r="G217" s="53" cm="1">
        <f t="array" ref="G217">[1]!volume(B217, Pressure, 3, C217)</f>
        <v>14.015783512886498</v>
      </c>
      <c r="H217" s="53" cm="1">
        <f t="array" ref="H217">[1]!enthalpy(B217, Pressure, 3, C217)</f>
        <v>23.236076365952492</v>
      </c>
      <c r="I217" s="55" cm="1">
        <f t="array" ref="I217">[1]!dewpoint(B217, Pressure, 3, C217)</f>
        <v>50.263603434811699</v>
      </c>
    </row>
    <row r="218" spans="2:9" x14ac:dyDescent="0.2">
      <c r="B218" s="56">
        <f t="shared" si="15"/>
        <v>65</v>
      </c>
      <c r="C218" s="57">
        <f t="shared" si="14"/>
        <v>0.7</v>
      </c>
      <c r="D218" s="53" cm="1">
        <f t="array" ref="D218">[1]!wetbulb(B218,Pressure,3,C218)</f>
        <v>58.752470083342615</v>
      </c>
      <c r="E218" s="53" cm="1">
        <f t="array" ref="E218">[1]!humidratio(B218, Pressure, 3, C218)</f>
        <v>9.7138635166209505E-3</v>
      </c>
      <c r="F218" s="53" cm="1">
        <f t="array" ref="F218">[1]!Grains(B218, Pressure, 3, C218)</f>
        <v>67.997044616346656</v>
      </c>
      <c r="G218" s="53" cm="1">
        <f t="array" ref="G218">[1]!volume(B218, Pressure, 3, C218)</f>
        <v>14.186339635316051</v>
      </c>
      <c r="H218" s="53" cm="1">
        <f t="array" ref="H218">[1]!enthalpy(B218, Pressure, 3, C218)</f>
        <v>26.186751292224507</v>
      </c>
      <c r="I218" s="55" cm="1">
        <f t="array" ref="I218">[1]!dewpoint(B218, Pressure, 3, C218)</f>
        <v>55.050834663653788</v>
      </c>
    </row>
    <row r="219" spans="2:9" x14ac:dyDescent="0.2">
      <c r="B219" s="56">
        <f t="shared" si="15"/>
        <v>70</v>
      </c>
      <c r="C219" s="57">
        <f t="shared" si="14"/>
        <v>0.7</v>
      </c>
      <c r="D219" s="53" cm="1">
        <f t="array" ref="D219">[1]!wetbulb(B219,Pressure,3,C219)</f>
        <v>63.274486073956204</v>
      </c>
      <c r="E219" s="53" cm="1">
        <f t="array" ref="E219">[1]!humidratio(B219, Pressure, 3, C219)</f>
        <v>1.1576064419578428E-2</v>
      </c>
      <c r="F219" s="53" cm="1">
        <f t="array" ref="F219">[1]!Grains(B219, Pressure, 3, C219)</f>
        <v>81.032450937048992</v>
      </c>
      <c r="G219" s="53" cm="1">
        <f t="array" ref="G219">[1]!volume(B219, Pressure, 3, C219)</f>
        <v>14.363752557457618</v>
      </c>
      <c r="H219" s="53" cm="1">
        <f t="array" ref="H219">[1]!enthalpy(B219, Pressure, 3, C219)</f>
        <v>29.441988431333208</v>
      </c>
      <c r="I219" s="55" cm="1">
        <f t="array" ref="I219">[1]!dewpoint(B219, Pressure, 3, C219)</f>
        <v>59.828874067787318</v>
      </c>
    </row>
    <row r="220" spans="2:9" x14ac:dyDescent="0.2">
      <c r="B220" s="56">
        <f t="shared" si="15"/>
        <v>75</v>
      </c>
      <c r="C220" s="57">
        <f t="shared" si="14"/>
        <v>0.7</v>
      </c>
      <c r="D220" s="53" cm="1">
        <f t="array" ref="D220">[1]!wetbulb(B220,Pressure,3,C220)</f>
        <v>67.802068166896944</v>
      </c>
      <c r="E220" s="53" cm="1">
        <f t="array" ref="E220">[1]!humidratio(B220, Pressure, 3, C220)</f>
        <v>1.3751673844245641E-2</v>
      </c>
      <c r="F220" s="53" cm="1">
        <f t="array" ref="F220">[1]!Grains(B220, Pressure, 3, C220)</f>
        <v>96.261716909719482</v>
      </c>
      <c r="G220" s="53" cm="1">
        <f t="array" ref="G220">[1]!volume(B220, Pressure, 3, C220)</f>
        <v>14.549135274191759</v>
      </c>
      <c r="H220" s="53" cm="1">
        <f t="array" ref="H220">[1]!enthalpy(B220, Pressure, 3, C220)</f>
        <v>33.048456687758005</v>
      </c>
      <c r="I220" s="55" cm="1">
        <f t="array" ref="I220">[1]!dewpoint(B220, Pressure, 3, C220)</f>
        <v>64.599986027880604</v>
      </c>
    </row>
    <row r="221" spans="2:9" x14ac:dyDescent="0.2">
      <c r="B221" s="56">
        <f t="shared" si="15"/>
        <v>80</v>
      </c>
      <c r="C221" s="57">
        <f t="shared" si="14"/>
        <v>0.7</v>
      </c>
      <c r="D221" s="53" cm="1">
        <f t="array" ref="D221">[1]!wetbulb(B221,Pressure,3,C221)</f>
        <v>72.337223508257026</v>
      </c>
      <c r="E221" s="53" cm="1">
        <f t="array" ref="E221">[1]!humidratio(B221, Pressure, 3, C221)</f>
        <v>1.6287402039579086E-2</v>
      </c>
      <c r="F221" s="53" cm="1">
        <f t="array" ref="F221">[1]!Grains(B221, Pressure, 3, C221)</f>
        <v>114.0118142770536</v>
      </c>
      <c r="G221" s="53" cm="1">
        <f t="array" ref="G221">[1]!volume(B221, Pressure, 3, C221)</f>
        <v>14.743768025155639</v>
      </c>
      <c r="H221" s="53" cm="1">
        <f t="array" ref="H221">[1]!enthalpy(B221, Pressure, 3, C221)</f>
        <v>37.059462084439261</v>
      </c>
      <c r="I221" s="55" cm="1">
        <f t="array" ref="I221">[1]!dewpoint(B221, Pressure, 3, C221)</f>
        <v>69.366037293619769</v>
      </c>
    </row>
    <row r="222" spans="2:9" x14ac:dyDescent="0.2">
      <c r="B222" s="56">
        <f t="shared" si="15"/>
        <v>85</v>
      </c>
      <c r="C222" s="57">
        <f t="shared" si="14"/>
        <v>0.7</v>
      </c>
      <c r="D222" s="53" cm="1">
        <f t="array" ref="D222">[1]!wetbulb(B222,Pressure,3,C222)</f>
        <v>76.881412781160464</v>
      </c>
      <c r="E222" s="53" cm="1">
        <f t="array" ref="E222">[1]!humidratio(B222, Pressure, 3, C222)</f>
        <v>1.92365667785897E-2</v>
      </c>
      <c r="F222" s="53" cm="1">
        <f t="array" ref="F222">[1]!Grains(B222, Pressure, 3, C222)</f>
        <v>134.65596745012789</v>
      </c>
      <c r="G222" s="53" cm="1">
        <f t="array" ref="G222">[1]!volume(B222, Pressure, 3, C222)</f>
        <v>14.949125086508632</v>
      </c>
      <c r="H222" s="53" cm="1">
        <f t="array" ref="H222">[1]!enthalpy(B222, Pressure, 3, C222)</f>
        <v>41.535985382307643</v>
      </c>
      <c r="I222" s="55" cm="1">
        <f t="array" ref="I222">[1]!dewpoint(B222, Pressure, 3, C222)</f>
        <v>74.128543037265871</v>
      </c>
    </row>
    <row r="223" spans="2:9" x14ac:dyDescent="0.2">
      <c r="B223" s="56">
        <f t="shared" si="15"/>
        <v>90</v>
      </c>
      <c r="C223" s="57">
        <f t="shared" si="14"/>
        <v>0.7</v>
      </c>
      <c r="D223" s="53" cm="1">
        <f t="array" ref="D223">[1]!wetbulb(B223,Pressure,3,C223)</f>
        <v>81.435598593390026</v>
      </c>
      <c r="E223" s="53" cm="1">
        <f t="array" ref="E223">[1]!humidratio(B223, Pressure, 3, C223)</f>
        <v>2.2660168271682671E-2</v>
      </c>
      <c r="F223" s="53" cm="1">
        <f t="array" ref="F223">[1]!Grains(B223, Pressure, 3, C223)</f>
        <v>158.62117790177871</v>
      </c>
      <c r="G223" s="53" cm="1">
        <f t="array" ref="G223">[1]!volume(B223, Pressure, 3, C223)</f>
        <v>15.166907132391097</v>
      </c>
      <c r="H223" s="53" cm="1">
        <f t="array" ref="H223">[1]!enthalpy(B223, Pressure, 3, C223)</f>
        <v>46.547938860391753</v>
      </c>
      <c r="I223" s="55" cm="1">
        <f t="array" ref="I223">[1]!dewpoint(B223, Pressure, 3, C223)</f>
        <v>78.888708144465809</v>
      </c>
    </row>
    <row r="224" spans="2:9" x14ac:dyDescent="0.2">
      <c r="B224" s="56">
        <f t="shared" si="15"/>
        <v>95</v>
      </c>
      <c r="C224" s="57">
        <f t="shared" si="14"/>
        <v>0.7</v>
      </c>
      <c r="D224" s="53" cm="1">
        <f t="array" ref="D224">[1]!wetbulb(B224,Pressure,3,C224)</f>
        <v>86.000308565785645</v>
      </c>
      <c r="E224" s="53" cm="1">
        <f t="array" ref="E224">[1]!humidratio(B224, Pressure, 3, C224)</f>
        <v>2.6628204347481921E-2</v>
      </c>
      <c r="F224" s="53" cm="1">
        <f t="array" ref="F224">[1]!Grains(B224, Pressure, 3, C224)</f>
        <v>186.39743043237345</v>
      </c>
      <c r="G224" s="53" cm="1">
        <f t="array" ref="G224">[1]!volume(B224, Pressure, 3, C224)</f>
        <v>15.399080681177406</v>
      </c>
      <c r="H224" s="53" cm="1">
        <f t="array" ref="H224">[1]!enthalpy(B224, Pressure, 3, C224)</f>
        <v>52.175702472055107</v>
      </c>
      <c r="I224" s="55" cm="1">
        <f t="array" ref="I224">[1]!dewpoint(B224, Pressure, 3, C224)</f>
        <v>83.647464228319635</v>
      </c>
    </row>
    <row r="225" spans="2:9" x14ac:dyDescent="0.2">
      <c r="B225" s="56">
        <f t="shared" si="15"/>
        <v>100</v>
      </c>
      <c r="C225" s="57">
        <f t="shared" si="14"/>
        <v>0.7</v>
      </c>
      <c r="D225" s="53" cm="1">
        <f t="array" ref="D225">[1]!wetbulb(B225,Pressure,3,C225)</f>
        <v>90.575704766423172</v>
      </c>
      <c r="E225" s="53" cm="1">
        <f t="array" ref="E225">[1]!humidratio(B225, Pressure, 3, C225)</f>
        <v>3.1221294218953925E-2</v>
      </c>
      <c r="F225" s="53" cm="1">
        <f t="array" ref="F225">[1]!Grains(B225, Pressure, 3, C225)</f>
        <v>218.54905953267746</v>
      </c>
      <c r="G225" s="53" cm="1">
        <f t="array" ref="G225">[1]!volume(B225, Pressure, 3, C225)</f>
        <v>15.647926623113538</v>
      </c>
      <c r="H225" s="53" cm="1">
        <f t="array" ref="H225">[1]!enthalpy(B225, Pressure, 3, C225)</f>
        <v>58.512018629631669</v>
      </c>
      <c r="I225" s="55" cm="1">
        <f t="array" ref="I225">[1]!dewpoint(B225, Pressure, 3, C225)</f>
        <v>88.405502801796899</v>
      </c>
    </row>
    <row r="226" spans="2:9" x14ac:dyDescent="0.2">
      <c r="B226" s="56">
        <f t="shared" si="15"/>
        <v>105</v>
      </c>
      <c r="C226" s="57">
        <f t="shared" si="14"/>
        <v>0.7</v>
      </c>
      <c r="D226" s="53" cm="1">
        <f t="array" ref="D226">[1]!wetbulb(B226,Pressure,3,C226)</f>
        <v>95.161656473269773</v>
      </c>
      <c r="E226" s="53" cm="1">
        <f t="array" ref="E226">[1]!humidratio(B226, Pressure, 3, C226)</f>
        <v>3.653270148147747E-2</v>
      </c>
      <c r="F226" s="53" cm="1">
        <f t="array" ref="F226">[1]!Grains(B226, Pressure, 3, C226)</f>
        <v>255.72891037034228</v>
      </c>
      <c r="G226" s="53" cm="1">
        <f t="array" ref="G226">[1]!volume(B226, Pressure, 3, C226)</f>
        <v>15.916100482593533</v>
      </c>
      <c r="H226" s="53" cm="1">
        <f t="array" ref="H226">[1]!enthalpy(B226, Pressure, 3, C226)</f>
        <v>65.664350814914073</v>
      </c>
      <c r="I226" s="55" cm="1">
        <f t="array" ref="I226">[1]!dewpoint(B226, Pressure, 3, C226)</f>
        <v>93.163304998246232</v>
      </c>
    </row>
    <row r="227" spans="2:9" x14ac:dyDescent="0.2">
      <c r="B227" s="56">
        <f t="shared" si="15"/>
        <v>110</v>
      </c>
      <c r="C227" s="57">
        <f t="shared" si="14"/>
        <v>0.7</v>
      </c>
      <c r="D227" s="53" cm="1">
        <f t="array" ref="D227">[1]!wetbulb(B227,Pressure,3,C227)</f>
        <v>99.75780217122194</v>
      </c>
      <c r="E227" s="53" cm="1">
        <f t="array" ref="E227">[1]!humidratio(B227, Pressure, 3, C227)</f>
        <v>4.2670877784512277E-2</v>
      </c>
      <c r="F227" s="53" cm="1">
        <f t="array" ref="F227">[1]!Grains(B227, Pressure, 3, C227)</f>
        <v>298.69614449158593</v>
      </c>
      <c r="G227" s="53" cm="1">
        <f t="array" ref="G227">[1]!volume(B227, Pressure, 3, C227)</f>
        <v>16.20670797444388</v>
      </c>
      <c r="H227" s="53" cm="1">
        <f t="array" ref="H227">[1]!enthalpy(B227, Pressure, 3, C227)</f>
        <v>73.7578470003631</v>
      </c>
      <c r="I227" s="55" cm="1">
        <f t="array" ref="I227">[1]!dewpoint(B227, Pressure, 3, C227)</f>
        <v>97.921168189328043</v>
      </c>
    </row>
    <row r="228" spans="2:9" x14ac:dyDescent="0.2">
      <c r="B228" s="56">
        <f t="shared" si="15"/>
        <v>115</v>
      </c>
      <c r="C228" s="57">
        <f t="shared" si="14"/>
        <v>0.7</v>
      </c>
      <c r="D228" s="53" cm="1">
        <f t="array" ref="D228">[1]!wetbulb(B228,Pressure,3,C228)</f>
        <v>104.36361359044848</v>
      </c>
      <c r="E228" s="53" cm="1">
        <f t="array" ref="E228">[1]!humidratio(B228, Pressure, 3, C228)</f>
        <v>4.9762691640920127E-2</v>
      </c>
      <c r="F228" s="53" cm="1">
        <f t="array" ref="F228">[1]!Grains(B228, Pressure, 3, C228)</f>
        <v>348.33884148644091</v>
      </c>
      <c r="G228" s="53" cm="1">
        <f t="array" ref="G228">[1]!volume(B228, Pressure, 3, C228)</f>
        <v>16.523400679789066</v>
      </c>
      <c r="H228" s="53" cm="1">
        <f t="array" ref="H228">[1]!enthalpy(B228, Pressure, 3, C228)</f>
        <v>82.939098866201633</v>
      </c>
      <c r="I228" s="55" cm="1">
        <f t="array" ref="I228">[1]!dewpoint(B228, Pressure, 3, C228)</f>
        <v>102.67922981364065</v>
      </c>
    </row>
    <row r="229" spans="2:9" x14ac:dyDescent="0.2">
      <c r="B229" s="56">
        <f t="shared" si="15"/>
        <v>120</v>
      </c>
      <c r="C229" s="57">
        <f t="shared" si="14"/>
        <v>0.7</v>
      </c>
      <c r="D229" s="53" cm="1">
        <f t="array" ref="D229">[1]!wetbulb(B229,Pressure,3,C229)</f>
        <v>108.97844547028254</v>
      </c>
      <c r="E229" s="53" cm="1">
        <f t="array" ref="E229">[1]!humidratio(B229, Pressure, 3, C229)</f>
        <v>5.7957567775217669E-2</v>
      </c>
      <c r="F229" s="53" cm="1">
        <f t="array" ref="F229">[1]!Grains(B229, Pressure, 3, C229)</f>
        <v>405.70297442652367</v>
      </c>
      <c r="G229" s="53" cm="1">
        <f t="array" ref="G229">[1]!volume(B229, Pressure, 3, C229)</f>
        <v>16.870498460652538</v>
      </c>
      <c r="H229" s="53" cm="1">
        <f t="array" ref="H229">[1]!enthalpy(B229, Pressure, 3, C229)</f>
        <v>93.380958620569544</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-0.63137308320104024</v>
      </c>
      <c r="E233" s="53" cm="1">
        <f t="array" ref="E233">[1]!humidratio(B233, Pressure, 3, C233)</f>
        <v>6.6220490612892472E-4</v>
      </c>
      <c r="F233" s="53" cm="1">
        <f t="array" ref="F233">[1]!Grains(B233, Pressure, 3, C233)</f>
        <v>4.6354343429024727</v>
      </c>
      <c r="G233" s="53" cm="1">
        <f t="array" ref="G233">[1]!volume(B233, Pressure, 3, C233)</f>
        <v>12.250732525517151</v>
      </c>
      <c r="H233" s="53" cm="1">
        <f t="array" ref="H233">[1]!enthalpy(B233, Pressure, 3, C233)</f>
        <v>0.70259940540278909</v>
      </c>
      <c r="I233" s="55" cm="1">
        <f t="array" ref="I233">[1]!dewpoint(B233, Pressure, 3, C233)</f>
        <v>-4.1715108217207018</v>
      </c>
    </row>
    <row r="234" spans="2:9" x14ac:dyDescent="0.2">
      <c r="B234" s="56">
        <f>B233+5</f>
        <v>5</v>
      </c>
      <c r="C234" s="57">
        <f t="shared" si="16"/>
        <v>0.79999999999999993</v>
      </c>
      <c r="D234" s="53" cm="1">
        <f t="array" ref="D234">[1]!wetbulb(B234,Pressure,3,C234)</f>
        <v>4.2169464875626979</v>
      </c>
      <c r="E234" s="53" cm="1">
        <f t="array" ref="E234">[1]!humidratio(B234, Pressure, 3, C234)</f>
        <v>8.5834048670870532E-4</v>
      </c>
      <c r="F234" s="53" cm="1">
        <f t="array" ref="F234">[1]!Grains(B234, Pressure, 3, C234)</f>
        <v>6.0083834069609372</v>
      </c>
      <c r="G234" s="53" cm="1">
        <f t="array" ref="G234">[1]!volume(B234, Pressure, 3, C234)</f>
        <v>12.387889355597345</v>
      </c>
      <c r="H234" s="53" cm="1">
        <f t="array" ref="H234">[1]!enthalpy(B234, Pressure, 3, C234)</f>
        <v>2.1126047722784298</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9.041030428499834</v>
      </c>
      <c r="E235" s="53" cm="1">
        <f t="array" ref="E235">[1]!humidratio(B235, Pressure, 3, C235)</f>
        <v>1.1065094628483377E-3</v>
      </c>
      <c r="F235" s="53" cm="1">
        <f t="array" ref="F235">[1]!Grains(B235, Pressure, 3, C235)</f>
        <v>7.7455662399383636</v>
      </c>
      <c r="G235" s="53" cm="1">
        <f t="array" ref="G235">[1]!volume(B235, Pressure, 3, C235)</f>
        <v>12.526176209870126</v>
      </c>
      <c r="H235" s="53" cm="1">
        <f t="array" ref="H235">[1]!enthalpy(B235, Pressure, 3, C235)</f>
        <v>3.5789194420971326</v>
      </c>
      <c r="I235" s="55" cm="1">
        <f t="array" ref="I235">[1]!dewpoint(B235, Pressure, 3, C235)</f>
        <v>5.609226320127739</v>
      </c>
    </row>
    <row r="236" spans="2:9" x14ac:dyDescent="0.2">
      <c r="B236" s="56">
        <f t="shared" si="17"/>
        <v>15</v>
      </c>
      <c r="C236" s="57">
        <f t="shared" si="16"/>
        <v>0.79999999999999993</v>
      </c>
      <c r="D236" s="53" cm="1">
        <f t="array" ref="D236">[1]!wetbulb(B236,Pressure,3,C236)</f>
        <v>13.840736169514349</v>
      </c>
      <c r="E236" s="53" cm="1">
        <f t="array" ref="E236">[1]!humidratio(B236, Pressure, 3, C236)</f>
        <v>1.4189328079431537E-3</v>
      </c>
      <c r="F236" s="53" cm="1">
        <f t="array" ref="F236">[1]!Grains(B236, Pressure, 3, C236)</f>
        <v>9.9325296556020763</v>
      </c>
      <c r="G236" s="53" cm="1">
        <f t="array" ref="G236">[1]!volume(B236, Pressure, 3, C236)</f>
        <v>12.665874800803458</v>
      </c>
      <c r="H236" s="53" cm="1">
        <f t="array" ref="H236">[1]!enthalpy(B236, Pressure, 3, C236)</f>
        <v>5.1149378017285869</v>
      </c>
      <c r="I236" s="55" cm="1">
        <f t="array" ref="I236">[1]!dewpoint(B236, Pressure, 3, C236)</f>
        <v>10.512779792047569</v>
      </c>
    </row>
    <row r="237" spans="2:9" x14ac:dyDescent="0.2">
      <c r="B237" s="56">
        <f t="shared" si="17"/>
        <v>20</v>
      </c>
      <c r="C237" s="57">
        <f t="shared" si="16"/>
        <v>0.79999999999999993</v>
      </c>
      <c r="D237" s="53" cm="1">
        <f t="array" ref="D237">[1]!wetbulb(B237,Pressure,3,C237)</f>
        <v>18.616958559997389</v>
      </c>
      <c r="E237" s="53" cm="1">
        <f t="array" ref="E237">[1]!humidratio(B237, Pressure, 3, C237)</f>
        <v>1.8103443581983483E-3</v>
      </c>
      <c r="F237" s="53" cm="1">
        <f t="array" ref="F237">[1]!Grains(B237, Pressure, 3, C237)</f>
        <v>12.672410507388438</v>
      </c>
      <c r="G237" s="53" cm="1">
        <f t="array" ref="G237">[1]!volume(B237, Pressure, 3, C237)</f>
        <v>12.807328896782622</v>
      </c>
      <c r="H237" s="53" cm="1">
        <f t="array" ref="H237">[1]!enthalpy(B237, Pressure, 3, C237)</f>
        <v>6.7368512219492489</v>
      </c>
      <c r="I237" s="55" cm="1">
        <f t="array" ref="I237">[1]!dewpoint(B237, Pressure, 3, C237)</f>
        <v>15.419962091138025</v>
      </c>
    </row>
    <row r="238" spans="2:9" x14ac:dyDescent="0.2">
      <c r="B238" s="56">
        <f t="shared" si="17"/>
        <v>25</v>
      </c>
      <c r="C238" s="57">
        <f t="shared" si="16"/>
        <v>0.79999999999999993</v>
      </c>
      <c r="D238" s="53" cm="1">
        <f t="array" ref="D238">[1]!wetbulb(B238,Pressure,3,C238)</f>
        <v>23.371655538058906</v>
      </c>
      <c r="E238" s="53" cm="1">
        <f t="array" ref="E238">[1]!humidratio(B238, Pressure, 3, C238)</f>
        <v>2.2984435539882817E-3</v>
      </c>
      <c r="F238" s="53" cm="1">
        <f t="array" ref="F238">[1]!Grains(B238, Pressure, 3, C238)</f>
        <v>16.089104877917972</v>
      </c>
      <c r="G238" s="53" cm="1">
        <f t="array" ref="G238">[1]!volume(B238, Pressure, 3, C238)</f>
        <v>12.950956403652599</v>
      </c>
      <c r="H238" s="53" cm="1">
        <f t="array" ref="H238">[1]!enthalpy(B238, Pressure, 3, C238)</f>
        <v>8.4641613342308375</v>
      </c>
      <c r="I238" s="55" cm="1">
        <f t="array" ref="I238">[1]!dewpoint(B238, Pressure, 3, C238)</f>
        <v>20.327276242477346</v>
      </c>
    </row>
    <row r="239" spans="2:9" x14ac:dyDescent="0.2">
      <c r="B239" s="56">
        <f t="shared" si="17"/>
        <v>30</v>
      </c>
      <c r="C239" s="57">
        <f t="shared" si="16"/>
        <v>0.79999999999999993</v>
      </c>
      <c r="D239" s="53" cm="1">
        <f t="array" ref="D239">[1]!wetbulb(B239,Pressure,3,C239)</f>
        <v>28.107781692150454</v>
      </c>
      <c r="E239" s="53" cm="1">
        <f t="array" ref="E239">[1]!humidratio(B239, Pressure, 3, C239)</f>
        <v>2.9044239845303754E-3</v>
      </c>
      <c r="F239" s="53" cm="1">
        <f t="array" ref="F239">[1]!Grains(B239, Pressure, 3, C239)</f>
        <v>20.330967891712628</v>
      </c>
      <c r="G239" s="53" cm="1">
        <f t="array" ref="G239">[1]!volume(B239, Pressure, 3, C239)</f>
        <v>13.097263616466726</v>
      </c>
      <c r="H239" s="53" cm="1">
        <f t="array" ref="H239">[1]!enthalpy(B239, Pressure, 3, C239)</f>
        <v>10.320280775060672</v>
      </c>
      <c r="I239" s="55" cm="1">
        <f t="array" ref="I239">[1]!dewpoint(B239, Pressure, 3, C239)</f>
        <v>25.231497897164246</v>
      </c>
    </row>
    <row r="240" spans="2:9" x14ac:dyDescent="0.2">
      <c r="B240" s="56">
        <f t="shared" si="17"/>
        <v>35</v>
      </c>
      <c r="C240" s="57">
        <f t="shared" si="16"/>
        <v>0.79999999999999993</v>
      </c>
      <c r="D240" s="53" cm="1">
        <f t="array" ref="D240">[1]!wetbulb(B240,Pressure,3,C240)</f>
        <v>32.725783768622591</v>
      </c>
      <c r="E240" s="53" cm="1">
        <f t="array" ref="E240">[1]!humidratio(B240, Pressure, 3, C240)</f>
        <v>3.5950657668129978E-3</v>
      </c>
      <c r="F240" s="53" cm="1">
        <f t="array" ref="F240">[1]!Grains(B240, Pressure, 3, C240)</f>
        <v>25.165460367690983</v>
      </c>
      <c r="G240" s="53" cm="1">
        <f t="array" ref="G240">[1]!volume(B240, Pressure, 3, C240)</f>
        <v>13.245622827020394</v>
      </c>
      <c r="H240" s="53" cm="1">
        <f t="array" ref="H240">[1]!enthalpy(B240, Pressure, 3, C240)</f>
        <v>12.270232100604865</v>
      </c>
      <c r="I240" s="55" cm="1">
        <f t="array" ref="I240">[1]!dewpoint(B240, Pressure, 3, C240)</f>
        <v>29.381064241030028</v>
      </c>
    </row>
    <row r="241" spans="2:9" x14ac:dyDescent="0.2">
      <c r="B241" s="56">
        <f t="shared" si="17"/>
        <v>40</v>
      </c>
      <c r="C241" s="57">
        <f t="shared" si="16"/>
        <v>0.79999999999999993</v>
      </c>
      <c r="D241" s="53" cm="1">
        <f t="array" ref="D241">[1]!wetbulb(B241,Pressure,3,C241)</f>
        <v>37.43964470419364</v>
      </c>
      <c r="E241" s="53" cm="1">
        <f t="array" ref="E241">[1]!humidratio(B241, Pressure, 3, C241)</f>
        <v>4.3825807608797286E-3</v>
      </c>
      <c r="F241" s="53" cm="1">
        <f t="array" ref="F241">[1]!Grains(B241, Pressure, 3, C241)</f>
        <v>30.678065326158102</v>
      </c>
      <c r="G241" s="53" cm="1">
        <f t="array" ref="G241">[1]!volume(B241, Pressure, 3, C241)</f>
        <v>13.396349579746264</v>
      </c>
      <c r="H241" s="53" cm="1">
        <f t="array" ref="H241">[1]!enthalpy(B241, Pressure, 3, C241)</f>
        <v>14.327752821606616</v>
      </c>
      <c r="I241" s="55" cm="1">
        <f t="array" ref="I241">[1]!dewpoint(B241, Pressure, 3, C241)</f>
        <v>34.321580791886063</v>
      </c>
    </row>
    <row r="242" spans="2:9" x14ac:dyDescent="0.2">
      <c r="B242" s="56">
        <f t="shared" si="17"/>
        <v>45</v>
      </c>
      <c r="C242" s="57">
        <f t="shared" si="16"/>
        <v>0.79999999999999993</v>
      </c>
      <c r="D242" s="53" cm="1">
        <f t="array" ref="D242">[1]!wetbulb(B242,Pressure,3,C242)</f>
        <v>42.144053329766884</v>
      </c>
      <c r="E242" s="53" cm="1">
        <f t="array" ref="E242">[1]!humidratio(B242, Pressure, 3, C242)</f>
        <v>5.320514066892764E-3</v>
      </c>
      <c r="F242" s="53" cm="1">
        <f t="array" ref="F242">[1]!Grains(B242, Pressure, 3, C242)</f>
        <v>37.243598468249346</v>
      </c>
      <c r="G242" s="53" cm="1">
        <f t="array" ref="G242">[1]!volume(B242, Pressure, 3, C242)</f>
        <v>13.550662752663069</v>
      </c>
      <c r="H242" s="53" cm="1">
        <f t="array" ref="H242">[1]!enthalpy(B242, Pressure, 3, C242)</f>
        <v>16.55136929602974</v>
      </c>
      <c r="I242" s="55" cm="1">
        <f t="array" ref="I242">[1]!dewpoint(B242, Pressure, 3, C242)</f>
        <v>39.237516926469482</v>
      </c>
    </row>
    <row r="243" spans="2:9" x14ac:dyDescent="0.2">
      <c r="B243" s="56">
        <f t="shared" si="17"/>
        <v>50</v>
      </c>
      <c r="C243" s="57">
        <f t="shared" si="16"/>
        <v>0.79999999999999993</v>
      </c>
      <c r="D243" s="53" cm="1">
        <f t="array" ref="D243">[1]!wetbulb(B243,Pressure,3,C243)</f>
        <v>46.842022156969442</v>
      </c>
      <c r="E243" s="53" cm="1">
        <f t="array" ref="E243">[1]!humidratio(B243, Pressure, 3, C243)</f>
        <v>6.4335807385582124E-3</v>
      </c>
      <c r="F243" s="53" cm="1">
        <f t="array" ref="F243">[1]!Grains(B243, Pressure, 3, C243)</f>
        <v>45.035065169907483</v>
      </c>
      <c r="G243" s="53" cm="1">
        <f t="array" ref="G243">[1]!volume(B243, Pressure, 3, C243)</f>
        <v>13.709198106936322</v>
      </c>
      <c r="H243" s="53" cm="1">
        <f t="array" ref="H243">[1]!enthalpy(B243, Pressure, 3, C243)</f>
        <v>18.968854656006254</v>
      </c>
      <c r="I243" s="55" cm="1">
        <f t="array" ref="I243">[1]!dewpoint(B243, Pressure, 3, C243)</f>
        <v>44.133724324180072</v>
      </c>
    </row>
    <row r="244" spans="2:9" x14ac:dyDescent="0.2">
      <c r="B244" s="56">
        <f t="shared" si="17"/>
        <v>55</v>
      </c>
      <c r="C244" s="57">
        <f t="shared" si="16"/>
        <v>0.79999999999999993</v>
      </c>
      <c r="D244" s="53" cm="1">
        <f t="array" ref="D244">[1]!wetbulb(B244,Pressure,3,C244)</f>
        <v>51.53643529281706</v>
      </c>
      <c r="E244" s="53" cm="1">
        <f t="array" ref="E244">[1]!humidratio(B244, Pressure, 3, C244)</f>
        <v>7.7500104918173567E-3</v>
      </c>
      <c r="F244" s="53" cm="1">
        <f t="array" ref="F244">[1]!Grains(B244, Pressure, 3, C244)</f>
        <v>54.250073442721494</v>
      </c>
      <c r="G244" s="53" cm="1">
        <f t="array" ref="G244">[1]!volume(B244, Pressure, 3, C244)</f>
        <v>13.87268998989691</v>
      </c>
      <c r="H244" s="53" cm="1">
        <f t="array" ref="H244">[1]!enthalpy(B244, Pressure, 3, C244)</f>
        <v>21.612016388028394</v>
      </c>
      <c r="I244" s="55" cm="1">
        <f t="array" ref="I244">[1]!dewpoint(B244, Pressure, 3, C244)</f>
        <v>49.014353359704707</v>
      </c>
    </row>
    <row r="245" spans="2:9" x14ac:dyDescent="0.2">
      <c r="B245" s="56">
        <f t="shared" si="17"/>
        <v>60</v>
      </c>
      <c r="C245" s="57">
        <f t="shared" si="16"/>
        <v>0.79999999999999993</v>
      </c>
      <c r="D245" s="53" cm="1">
        <f t="array" ref="D245">[1]!wetbulb(B245,Pressure,3,C245)</f>
        <v>56.229925350802752</v>
      </c>
      <c r="E245" s="53" cm="1">
        <f t="array" ref="E245">[1]!humidratio(B245, Pressure, 3, C245)</f>
        <v>9.3020230329078583E-3</v>
      </c>
      <c r="F245" s="53" cm="1">
        <f t="array" ref="F245">[1]!Grains(B245, Pressure, 3, C245)</f>
        <v>65.114161230355009</v>
      </c>
      <c r="G245" s="53" cm="1">
        <f t="array" ref="G245">[1]!volume(B245, Pressure, 3, C245)</f>
        <v>14.041985669303912</v>
      </c>
      <c r="H245" s="53" cm="1">
        <f t="array" ref="H245">[1]!enthalpy(B245, Pressure, 3, C245)</f>
        <v>24.517252331511902</v>
      </c>
      <c r="I245" s="55" cm="1">
        <f t="array" ref="I245">[1]!dewpoint(B245, Pressure, 3, C245)</f>
        <v>53.882931226068173</v>
      </c>
    </row>
    <row r="246" spans="2:9" x14ac:dyDescent="0.2">
      <c r="B246" s="56">
        <f t="shared" si="17"/>
        <v>65</v>
      </c>
      <c r="C246" s="57">
        <f t="shared" si="16"/>
        <v>0.79999999999999993</v>
      </c>
      <c r="D246" s="53" cm="1">
        <f t="array" ref="D246">[1]!wetbulb(B246,Pressure,3,C246)</f>
        <v>60.924784928849277</v>
      </c>
      <c r="E246" s="53" cm="1">
        <f t="array" ref="E246">[1]!humidratio(B246, Pressure, 3, C246)</f>
        <v>1.1126383690648587E-2</v>
      </c>
      <c r="F246" s="53" cm="1">
        <f t="array" ref="F246">[1]!Grains(B246, Pressure, 3, C246)</f>
        <v>77.884685834540107</v>
      </c>
      <c r="G246" s="53" cm="1">
        <f t="array" ref="G246">[1]!volume(B246, Pressure, 3, C246)</f>
        <v>14.218062081463831</v>
      </c>
      <c r="H246" s="53" cm="1">
        <f t="array" ref="H246">[1]!enthalpy(B246, Pressure, 3, C246)</f>
        <v>27.726200529090267</v>
      </c>
      <c r="I246" s="55" cm="1">
        <f t="array" ref="I246">[1]!dewpoint(B246, Pressure, 3, C246)</f>
        <v>58.742431944466531</v>
      </c>
    </row>
    <row r="247" spans="2:9" x14ac:dyDescent="0.2">
      <c r="B247" s="56">
        <f t="shared" si="17"/>
        <v>70</v>
      </c>
      <c r="C247" s="57">
        <f t="shared" si="16"/>
        <v>0.79999999999999993</v>
      </c>
      <c r="D247" s="53" cm="1">
        <f t="array" ref="D247">[1]!wetbulb(B247,Pressure,3,C247)</f>
        <v>65.622915426857944</v>
      </c>
      <c r="E247" s="53" cm="1">
        <f t="array" ref="E247">[1]!humidratio(B247, Pressure, 3, C247)</f>
        <v>1.3265059097351995E-2</v>
      </c>
      <c r="F247" s="53" cm="1">
        <f t="array" ref="F247">[1]!Grains(B247, Pressure, 3, C247)</f>
        <v>92.855413681463972</v>
      </c>
      <c r="G247" s="53" cm="1">
        <f t="array" ref="G247">[1]!volume(B247, Pressure, 3, C247)</f>
        <v>14.402045561160065</v>
      </c>
      <c r="H247" s="53" cm="1">
        <f t="array" ref="H247">[1]!enthalpy(B247, Pressure, 3, C247)</f>
        <v>31.286505739036166</v>
      </c>
      <c r="I247" s="55" cm="1">
        <f t="array" ref="I247">[1]!dewpoint(B247, Pressure, 3, C247)</f>
        <v>63.5953391067194</v>
      </c>
    </row>
    <row r="248" spans="2:9" x14ac:dyDescent="0.2">
      <c r="B248" s="56">
        <f t="shared" si="17"/>
        <v>75</v>
      </c>
      <c r="C248" s="57">
        <f t="shared" si="16"/>
        <v>0.79999999999999993</v>
      </c>
      <c r="D248" s="53" cm="1">
        <f t="array" ref="D248">[1]!wetbulb(B248,Pressure,3,C248)</f>
        <v>70.325810188183866</v>
      </c>
      <c r="E248" s="53" cm="1">
        <f t="array" ref="E248">[1]!humidratio(B248, Pressure, 3, C248)</f>
        <v>1.5765998412923112E-2</v>
      </c>
      <c r="F248" s="53" cm="1">
        <f t="array" ref="F248">[1]!Grains(B248, Pressure, 3, C248)</f>
        <v>110.36198889046179</v>
      </c>
      <c r="G248" s="53" cm="1">
        <f t="array" ref="G248">[1]!volume(B248, Pressure, 3, C248)</f>
        <v>14.595235286750714</v>
      </c>
      <c r="H248" s="53" cm="1">
        <f t="array" ref="H248">[1]!enthalpy(B248, Pressure, 3, C248)</f>
        <v>35.25273206326176</v>
      </c>
      <c r="I248" s="55" cm="1">
        <f t="array" ref="I248">[1]!dewpoint(B248, Pressure, 3, C248)</f>
        <v>68.44370210490159</v>
      </c>
    </row>
    <row r="249" spans="2:9" x14ac:dyDescent="0.2">
      <c r="B249" s="56">
        <f t="shared" si="17"/>
        <v>80</v>
      </c>
      <c r="C249" s="57">
        <f t="shared" si="16"/>
        <v>0.79999999999999993</v>
      </c>
      <c r="D249" s="53" cm="1">
        <f t="array" ref="D249">[1]!wetbulb(B249,Pressure,3,C249)</f>
        <v>75.034565873557938</v>
      </c>
      <c r="E249" s="53" cm="1">
        <f t="array" ref="E249">[1]!humidratio(B249, Pressure, 3, C249)</f>
        <v>1.868407314452239E-2</v>
      </c>
      <c r="F249" s="53" cm="1">
        <f t="array" ref="F249">[1]!Grains(B249, Pressure, 3, C249)</f>
        <v>130.78851201165674</v>
      </c>
      <c r="G249" s="53" cm="1">
        <f t="array" ref="G249">[1]!volume(B249, Pressure, 3, C249)</f>
        <v>14.799131392030198</v>
      </c>
      <c r="H249" s="53" cm="1">
        <f t="array" ref="H249">[1]!enthalpy(B249, Pressure, 3, C249)</f>
        <v>39.687459884431689</v>
      </c>
      <c r="I249" s="55" cm="1">
        <f t="array" ref="I249">[1]!dewpoint(B249, Pressure, 3, C249)</f>
        <v>73.289186521761636</v>
      </c>
    </row>
    <row r="250" spans="2:9" x14ac:dyDescent="0.2">
      <c r="B250" s="56">
        <f t="shared" si="17"/>
        <v>85</v>
      </c>
      <c r="C250" s="57">
        <f t="shared" si="16"/>
        <v>0.79999999999999993</v>
      </c>
      <c r="D250" s="53" cm="1">
        <f t="array" ref="D250">[1]!wetbulb(B250,Pressure,3,C250)</f>
        <v>79.749914527853335</v>
      </c>
      <c r="E250" s="53" cm="1">
        <f t="array" ref="E250">[1]!humidratio(B250, Pressure, 3, C250)</f>
        <v>2.2082218633074885E-2</v>
      </c>
      <c r="F250" s="53" cm="1">
        <f t="array" ref="F250">[1]!Grains(B250, Pressure, 3, C250)</f>
        <v>154.57553043152419</v>
      </c>
      <c r="G250" s="53" cm="1">
        <f t="array" ref="G250">[1]!volume(B250, Pressure, 3, C250)</f>
        <v>15.015468986623297</v>
      </c>
      <c r="H250" s="53" cm="1">
        <f t="array" ref="H250">[1]!enthalpy(B250, Pressure, 3, C250)</f>
        <v>44.662616900904695</v>
      </c>
      <c r="I250" s="55" cm="1">
        <f t="array" ref="I250">[1]!dewpoint(B250, Pressure, 3, C250)</f>
        <v>78.133119283676649</v>
      </c>
    </row>
    <row r="251" spans="2:9" x14ac:dyDescent="0.2">
      <c r="B251" s="56">
        <f t="shared" si="17"/>
        <v>90</v>
      </c>
      <c r="C251" s="57">
        <f t="shared" si="16"/>
        <v>0.79999999999999993</v>
      </c>
      <c r="D251" s="53" cm="1">
        <f t="array" ref="D251">[1]!wetbulb(B251,Pressure,3,C251)</f>
        <v>84.472268724834208</v>
      </c>
      <c r="E251" s="53" cm="1">
        <f t="array" ref="E251">[1]!humidratio(B251, Pressure, 3, C251)</f>
        <v>2.6032833688284029E-2</v>
      </c>
      <c r="F251" s="53" cm="1">
        <f t="array" ref="F251">[1]!Grains(B251, Pressure, 3, C251)</f>
        <v>182.2298358179882</v>
      </c>
      <c r="G251" s="53" cm="1">
        <f t="array" ref="G251">[1]!volume(B251, Pressure, 3, C251)</f>
        <v>15.246259715946858</v>
      </c>
      <c r="H251" s="53" cm="1">
        <f t="array" ref="H251">[1]!enthalpy(B251, Pressure, 3, C251)</f>
        <v>50.261108577453186</v>
      </c>
      <c r="I251" s="55" cm="1">
        <f t="array" ref="I251">[1]!dewpoint(B251, Pressure, 3, C251)</f>
        <v>82.97652911405973</v>
      </c>
    </row>
    <row r="252" spans="2:9" x14ac:dyDescent="0.2">
      <c r="B252" s="56">
        <f t="shared" si="17"/>
        <v>95</v>
      </c>
      <c r="C252" s="57">
        <f t="shared" si="16"/>
        <v>0.79999999999999993</v>
      </c>
      <c r="D252" s="53" cm="1">
        <f t="array" ref="D252">[1]!wetbulb(B252,Pressure,3,C252)</f>
        <v>89.201773053455838</v>
      </c>
      <c r="E252" s="53" cm="1">
        <f t="array" ref="E252">[1]!humidratio(B252, Pressure, 3, C252)</f>
        <v>3.0619512996035693E-2</v>
      </c>
      <c r="F252" s="53" cm="1">
        <f t="array" ref="F252">[1]!Grains(B252, Pressure, 3, C252)</f>
        <v>214.33659097224984</v>
      </c>
      <c r="G252" s="53" cm="1">
        <f t="array" ref="G252">[1]!volume(B252, Pressure, 3, C252)</f>
        <v>15.493843019216126</v>
      </c>
      <c r="H252" s="53" cm="1">
        <f t="array" ref="H252">[1]!enthalpy(B252, Pressure, 3, C252)</f>
        <v>56.578834346966651</v>
      </c>
      <c r="I252" s="55" cm="1">
        <f t="array" ref="I252">[1]!dewpoint(B252, Pressure, 3, C252)</f>
        <v>87.820182768374039</v>
      </c>
    </row>
    <row r="253" spans="2:9" x14ac:dyDescent="0.2">
      <c r="B253" s="56">
        <f t="shared" si="17"/>
        <v>100</v>
      </c>
      <c r="C253" s="57">
        <f t="shared" si="16"/>
        <v>0.79999999999999993</v>
      </c>
      <c r="D253" s="53" cm="1">
        <f t="array" ref="D253">[1]!wetbulb(B253,Pressure,3,C253)</f>
        <v>93.938356601264118</v>
      </c>
      <c r="E253" s="53" cm="1">
        <f t="array" ref="E253">[1]!humidratio(B253, Pressure, 3, C253)</f>
        <v>3.5939211751185952E-2</v>
      </c>
      <c r="F253" s="53" cm="1">
        <f t="array" ref="F253">[1]!Grains(B253, Pressure, 3, C253)</f>
        <v>251.57448225830166</v>
      </c>
      <c r="G253" s="53" cm="1">
        <f t="array" ref="G253">[1]!volume(B253, Pressure, 3, C253)</f>
        <v>15.760949966552129</v>
      </c>
      <c r="H253" s="53" cm="1">
        <f t="array" ref="H253">[1]!enthalpy(B253, Pressure, 3, C253)</f>
        <v>63.727204669760951</v>
      </c>
      <c r="I253" s="55" cm="1">
        <f t="array" ref="I253">[1]!dewpoint(B253, Pressure, 3, C253)</f>
        <v>92.664617481405259</v>
      </c>
    </row>
    <row r="254" spans="2:9" x14ac:dyDescent="0.2">
      <c r="B254" s="56">
        <f t="shared" si="17"/>
        <v>105</v>
      </c>
      <c r="C254" s="57">
        <f t="shared" si="16"/>
        <v>0.79999999999999993</v>
      </c>
      <c r="D254" s="53" cm="1">
        <f t="array" ref="D254">[1]!wetbulb(B254,Pressure,3,C254)</f>
        <v>98.681782628154082</v>
      </c>
      <c r="E254" s="53" cm="1">
        <f t="array" ref="E254">[1]!humidratio(B254, Pressure, 3, C254)</f>
        <v>4.2104976373871221E-2</v>
      </c>
      <c r="F254" s="53" cm="1">
        <f t="array" ref="F254">[1]!Grains(B254, Pressure, 3, C254)</f>
        <v>294.73483461709856</v>
      </c>
      <c r="G254" s="53" cm="1">
        <f t="array" ref="G254">[1]!volume(B254, Pressure, 3, C254)</f>
        <v>16.050783558106183</v>
      </c>
      <c r="H254" s="53" cm="1">
        <f t="array" ref="H254">[1]!enthalpy(B254, Pressure, 3, C254)</f>
        <v>71.836313931227238</v>
      </c>
      <c r="I254" s="55" cm="1">
        <f t="array" ref="I254">[1]!dewpoint(B254, Pressure, 3, C254)</f>
        <v>97.510170012464158</v>
      </c>
    </row>
    <row r="255" spans="2:9" x14ac:dyDescent="0.2">
      <c r="B255" s="56">
        <f t="shared" si="17"/>
        <v>110</v>
      </c>
      <c r="C255" s="57">
        <f t="shared" si="16"/>
        <v>0.79999999999999993</v>
      </c>
      <c r="D255" s="53" cm="1">
        <f t="array" ref="D255">[1]!wetbulb(B255,Pressure,3,C255)</f>
        <v>103.43169305263474</v>
      </c>
      <c r="E255" s="53" cm="1">
        <f t="array" ref="E255">[1]!humidratio(B255, Pressure, 3, C255)</f>
        <v>4.9249423479049044E-2</v>
      </c>
      <c r="F255" s="53" cm="1">
        <f t="array" ref="F255">[1]!Grains(B255, Pressure, 3, C255)</f>
        <v>344.74596435334331</v>
      </c>
      <c r="G255" s="53" cm="1">
        <f t="array" ref="G255">[1]!volume(B255, Pressure, 3, C255)</f>
        <v>16.36712077534553</v>
      </c>
      <c r="H255" s="53" cm="1">
        <f t="array" ref="H255">[1]!enthalpy(B255, Pressure, 3, C255)</f>
        <v>81.05898015398779</v>
      </c>
      <c r="I255" s="55" cm="1">
        <f t="array" ref="I255">[1]!dewpoint(B255, Pressure, 3, C255)</f>
        <v>102.3570026341131</v>
      </c>
    </row>
    <row r="256" spans="2:9" x14ac:dyDescent="0.2">
      <c r="B256" s="56">
        <f t="shared" si="17"/>
        <v>115</v>
      </c>
      <c r="C256" s="57">
        <f t="shared" si="16"/>
        <v>0.79999999999999993</v>
      </c>
      <c r="D256" s="53" cm="1">
        <f t="array" ref="D256">[1]!wetbulb(B256,Pressure,3,C256)</f>
        <v>108.18764655229761</v>
      </c>
      <c r="E256" s="53" cm="1">
        <f t="array" ref="E256">[1]!humidratio(B256, Pressure, 3, C256)</f>
        <v>5.7529218077489605E-2</v>
      </c>
      <c r="F256" s="53" cm="1">
        <f t="array" ref="F256">[1]!Grains(B256, Pressure, 3, C256)</f>
        <v>402.70452654242723</v>
      </c>
      <c r="G256" s="53" cm="1">
        <f t="array" ref="G256">[1]!volume(B256, Pressure, 3, C256)</f>
        <v>16.714443679118229</v>
      </c>
      <c r="H256" s="53" cm="1">
        <f t="array" ref="H256">[1]!enthalpy(B256, Pressure, 3, C256)</f>
        <v>91.575942255253082</v>
      </c>
      <c r="I256" s="55" cm="1">
        <f t="array" ref="I256">[1]!dewpoint(B256, Pressure, 3, C256)</f>
        <v>107.20512637425622</v>
      </c>
    </row>
    <row r="257" spans="2:9" x14ac:dyDescent="0.2">
      <c r="B257" s="56">
        <f t="shared" si="17"/>
        <v>120</v>
      </c>
      <c r="C257" s="57">
        <f t="shared" si="16"/>
        <v>0.79999999999999993</v>
      </c>
      <c r="D257" s="53" cm="1">
        <f t="array" ref="D257">[1]!wetbulb(B257,Pressure,3,C257)</f>
        <v>112.94914996136994</v>
      </c>
      <c r="E257" s="53" cm="1">
        <f t="array" ref="E257">[1]!humidratio(B257, Pressure, 3, C257)</f>
        <v>6.7130901490510694E-2</v>
      </c>
      <c r="F257" s="53" cm="1">
        <f t="array" ref="F257">[1]!Grains(B257, Pressure, 3, C257)</f>
        <v>469.91631043357484</v>
      </c>
      <c r="G257" s="53" cm="1">
        <f t="array" ref="G257">[1]!volume(B257, Pressure, 3, C257)</f>
        <v>17.098109747754084</v>
      </c>
      <c r="H257" s="53" cm="1">
        <f t="array" ref="H257">[1]!enthalpy(B257, Pressure, 3, C257)</f>
        <v>103.60262091284626</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-0.31525415323993006</v>
      </c>
      <c r="E261" s="53" cm="1">
        <f t="array" ref="E261">[1]!humidratio(B261, Pressure, 3, C261)</f>
        <v>7.4507968319201332E-4</v>
      </c>
      <c r="F261" s="53" cm="1">
        <f t="array" ref="F261">[1]!Grains(B261, Pressure, 3, C261)</f>
        <v>5.2155577823440931</v>
      </c>
      <c r="G261" s="53" cm="1">
        <f t="array" ref="G261">[1]!volume(B261, Pressure, 3, C261)</f>
        <v>12.25236315132272</v>
      </c>
      <c r="H261" s="53" cm="1">
        <f t="array" ref="H261">[1]!enthalpy(B261, Pressure, 3, C261)</f>
        <v>0.79052954386672614</v>
      </c>
      <c r="I261" s="55" cm="1">
        <f t="array" ref="I261">[1]!dewpoint(B261, Pressure, 3, C261)</f>
        <v>-1.9659949068086751</v>
      </c>
    </row>
    <row r="262" spans="2:9" x14ac:dyDescent="0.2">
      <c r="B262" s="56">
        <f>B261+5</f>
        <v>5</v>
      </c>
      <c r="C262" s="57">
        <f t="shared" si="18"/>
        <v>0.89999999999999991</v>
      </c>
      <c r="D262" s="53" cm="1">
        <f t="array" ref="D262">[1]!wetbulb(B262,Pressure,3,C262)</f>
        <v>4.609243773061845</v>
      </c>
      <c r="E262" s="53" cm="1">
        <f t="array" ref="E262">[1]!humidratio(B262, Pressure, 3, C262)</f>
        <v>9.6579965893361225E-4</v>
      </c>
      <c r="F262" s="53" cm="1">
        <f t="array" ref="F262">[1]!Grains(B262, Pressure, 3, C262)</f>
        <v>6.7605976125352854</v>
      </c>
      <c r="G262" s="53" cm="1">
        <f t="array" ref="G262">[1]!volume(B262, Pressure, 3, C262)</f>
        <v>12.39002669701849</v>
      </c>
      <c r="H262" s="53" cm="1">
        <f t="array" ref="H262">[1]!enthalpy(B262, Pressure, 3, C262)</f>
        <v>2.226857513371395</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9.521842472091711</v>
      </c>
      <c r="E263" s="53" cm="1">
        <f t="array" ref="E263">[1]!humidratio(B263, Pressure, 3, C263)</f>
        <v>1.2451000421700748E-3</v>
      </c>
      <c r="F263" s="53" cm="1">
        <f t="array" ref="F263">[1]!Grains(B263, Pressure, 3, C263)</f>
        <v>8.7157002951905227</v>
      </c>
      <c r="G263" s="53" cm="1">
        <f t="array" ref="G263">[1]!volume(B263, Pressure, 3, C263)</f>
        <v>12.528962409998488</v>
      </c>
      <c r="H263" s="53" cm="1">
        <f t="array" ref="H263">[1]!enthalpy(B263, Pressure, 3, C263)</f>
        <v>3.7265793889296845</v>
      </c>
      <c r="I263" s="55" cm="1">
        <f t="array" ref="I263">[1]!dewpoint(B263, Pressure, 3, C263)</f>
        <v>7.922553060933371</v>
      </c>
    </row>
    <row r="264" spans="2:9" x14ac:dyDescent="0.2">
      <c r="B264" s="56">
        <f t="shared" si="19"/>
        <v>15</v>
      </c>
      <c r="C264" s="57">
        <f t="shared" si="18"/>
        <v>0.89999999999999991</v>
      </c>
      <c r="D264" s="53" cm="1">
        <f t="array" ref="D264">[1]!wetbulb(B264,Pressure,3,C264)</f>
        <v>14.422574108203671</v>
      </c>
      <c r="E264" s="53" cm="1">
        <f t="array" ref="E264">[1]!humidratio(B264, Pressure, 3, C264)</f>
        <v>1.5967547722986954E-3</v>
      </c>
      <c r="F264" s="53" cm="1">
        <f t="array" ref="F264">[1]!Grains(B264, Pressure, 3, C264)</f>
        <v>11.177283406090869</v>
      </c>
      <c r="G264" s="53" cm="1">
        <f t="array" ref="G264">[1]!volume(B264, Pressure, 3, C264)</f>
        <v>12.669487759235528</v>
      </c>
      <c r="H264" s="53" cm="1">
        <f t="array" ref="H264">[1]!enthalpy(B264, Pressure, 3, C264)</f>
        <v>5.3047912001924251</v>
      </c>
      <c r="I264" s="55" cm="1">
        <f t="array" ref="I264">[1]!dewpoint(B264, Pressure, 3, C264)</f>
        <v>12.878299059732791</v>
      </c>
    </row>
    <row r="265" spans="2:9" x14ac:dyDescent="0.2">
      <c r="B265" s="56">
        <f t="shared" si="19"/>
        <v>20</v>
      </c>
      <c r="C265" s="57">
        <f t="shared" si="18"/>
        <v>0.89999999999999991</v>
      </c>
      <c r="D265" s="53" cm="1">
        <f t="array" ref="D265">[1]!wetbulb(B265,Pressure,3,C265)</f>
        <v>19.312011007145955</v>
      </c>
      <c r="E265" s="53" cm="1">
        <f t="array" ref="E265">[1]!humidratio(B265, Pressure, 3, C265)</f>
        <v>2.0373786978286211E-3</v>
      </c>
      <c r="F265" s="53" cm="1">
        <f t="array" ref="F265">[1]!Grains(B265, Pressure, 3, C265)</f>
        <v>14.261650884800348</v>
      </c>
      <c r="G265" s="53" cm="1">
        <f t="array" ref="G265">[1]!volume(B265, Pressure, 3, C265)</f>
        <v>12.811990334488589</v>
      </c>
      <c r="H265" s="53" cm="1">
        <f t="array" ref="H265">[1]!enthalpy(B265, Pressure, 3, C265)</f>
        <v>6.9797507212328851</v>
      </c>
      <c r="I265" s="55" cm="1">
        <f t="array" ref="I265">[1]!dewpoint(B265, Pressure, 3, C265)</f>
        <v>17.836578492697083</v>
      </c>
    </row>
    <row r="266" spans="2:9" x14ac:dyDescent="0.2">
      <c r="B266" s="56">
        <f t="shared" si="19"/>
        <v>25</v>
      </c>
      <c r="C266" s="57">
        <f t="shared" si="18"/>
        <v>0.89999999999999991</v>
      </c>
      <c r="D266" s="53" cm="1">
        <f t="array" ref="D266">[1]!wetbulb(B266,Pressure,3,C266)</f>
        <v>24.19127602638158</v>
      </c>
      <c r="E266" s="53" cm="1">
        <f t="array" ref="E266">[1]!humidratio(B266, Pressure, 3, C266)</f>
        <v>2.586944028510165E-3</v>
      </c>
      <c r="F266" s="53" cm="1">
        <f t="array" ref="F266">[1]!Grains(B266, Pressure, 3, C266)</f>
        <v>18.108608199571155</v>
      </c>
      <c r="G266" s="53" cm="1">
        <f t="array" ref="G266">[1]!volume(B266, Pressure, 3, C266)</f>
        <v>12.956941600624862</v>
      </c>
      <c r="H266" s="53" cm="1">
        <f t="array" ref="H266">[1]!enthalpy(B266, Pressure, 3, C266)</f>
        <v>8.7734626929657473</v>
      </c>
      <c r="I266" s="55" cm="1">
        <f t="array" ref="I266">[1]!dewpoint(B266, Pressure, 3, C266)</f>
        <v>22.793927510800611</v>
      </c>
    </row>
    <row r="267" spans="2:9" x14ac:dyDescent="0.2">
      <c r="B267" s="56">
        <f t="shared" si="19"/>
        <v>30</v>
      </c>
      <c r="C267" s="57">
        <f t="shared" si="18"/>
        <v>0.89999999999999991</v>
      </c>
      <c r="D267" s="53" cm="1">
        <f t="array" ref="D267">[1]!wetbulb(B267,Pressure,3,C267)</f>
        <v>29.06199195672961</v>
      </c>
      <c r="E267" s="53" cm="1">
        <f t="array" ref="E267">[1]!humidratio(B267, Pressure, 3, C267)</f>
        <v>3.2693854474746603E-3</v>
      </c>
      <c r="F267" s="53" cm="1">
        <f t="array" ref="F267">[1]!Grains(B267, Pressure, 3, C267)</f>
        <v>22.885698132322624</v>
      </c>
      <c r="G267" s="53" cm="1">
        <f t="array" ref="G267">[1]!volume(B267, Pressure, 3, C267)</f>
        <v>13.104913173435689</v>
      </c>
      <c r="H267" s="53" cm="1">
        <f t="array" ref="H267">[1]!enthalpy(B267, Pressure, 3, C267)</f>
        <v>10.712366173930977</v>
      </c>
      <c r="I267" s="55" cm="1">
        <f t="array" ref="I267">[1]!dewpoint(B267, Pressure, 3, C267)</f>
        <v>27.747153559201355</v>
      </c>
    </row>
    <row r="268" spans="2:9" x14ac:dyDescent="0.2">
      <c r="B268" s="56">
        <f t="shared" si="19"/>
        <v>35</v>
      </c>
      <c r="C268" s="57">
        <f t="shared" si="18"/>
        <v>0.89999999999999991</v>
      </c>
      <c r="D268" s="53" cm="1">
        <f t="array" ref="D268">[1]!wetbulb(B268,Pressure,3,C268)</f>
        <v>33.873112134998181</v>
      </c>
      <c r="E268" s="53" cm="1">
        <f t="array" ref="E268">[1]!humidratio(B268, Pressure, 3, C268)</f>
        <v>4.0473733968858262E-3</v>
      </c>
      <c r="F268" s="53" cm="1">
        <f t="array" ref="F268">[1]!Grains(B268, Pressure, 3, C268)</f>
        <v>28.331613778200783</v>
      </c>
      <c r="G268" s="53" cm="1">
        <f t="array" ref="G268">[1]!volume(B268, Pressure, 3, C268)</f>
        <v>13.255199954401254</v>
      </c>
      <c r="H268" s="53" cm="1">
        <f t="array" ref="H268">[1]!enthalpy(B268, Pressure, 3, C268)</f>
        <v>12.757159356683466</v>
      </c>
      <c r="I268" s="55" cm="1">
        <f t="array" ref="I268">[1]!dewpoint(B268, Pressure, 3, C268)</f>
        <v>32.327478888454813</v>
      </c>
    </row>
    <row r="269" spans="2:9" x14ac:dyDescent="0.2">
      <c r="B269" s="56">
        <f t="shared" si="19"/>
        <v>40</v>
      </c>
      <c r="C269" s="57">
        <f t="shared" si="18"/>
        <v>0.89999999999999991</v>
      </c>
      <c r="D269" s="53" cm="1">
        <f t="array" ref="D269">[1]!wetbulb(B269,Pressure,3,C269)</f>
        <v>38.733609326783828</v>
      </c>
      <c r="E269" s="53" cm="1">
        <f t="array" ref="E269">[1]!humidratio(B269, Pressure, 3, C269)</f>
        <v>4.9347499904122995E-3</v>
      </c>
      <c r="F269" s="53" cm="1">
        <f t="array" ref="F269">[1]!Grains(B269, Pressure, 3, C269)</f>
        <v>34.543249932886098</v>
      </c>
      <c r="G269" s="53" cm="1">
        <f t="array" ref="G269">[1]!volume(B269, Pressure, 3, C269)</f>
        <v>13.408159344689317</v>
      </c>
      <c r="H269" s="53" cm="1">
        <f t="array" ref="H269">[1]!enthalpy(B269, Pressure, 3, C269)</f>
        <v>14.923410899657172</v>
      </c>
      <c r="I269" s="55" cm="1">
        <f t="array" ref="I269">[1]!dewpoint(B269, Pressure, 3, C269)</f>
        <v>37.319948681927279</v>
      </c>
    </row>
    <row r="270" spans="2:9" x14ac:dyDescent="0.2">
      <c r="B270" s="56">
        <f t="shared" si="19"/>
        <v>45</v>
      </c>
      <c r="C270" s="57">
        <f t="shared" si="18"/>
        <v>0.89999999999999991</v>
      </c>
      <c r="D270" s="53" cm="1">
        <f t="array" ref="D270">[1]!wetbulb(B270,Pressure,3,C270)</f>
        <v>43.59013790609837</v>
      </c>
      <c r="E270" s="53" cm="1">
        <f t="array" ref="E270">[1]!humidratio(B270, Pressure, 3, C270)</f>
        <v>5.9919857335428619E-3</v>
      </c>
      <c r="F270" s="53" cm="1">
        <f t="array" ref="F270">[1]!Grains(B270, Pressure, 3, C270)</f>
        <v>41.943900134800032</v>
      </c>
      <c r="G270" s="53" cm="1">
        <f t="array" ref="G270">[1]!volume(B270, Pressure, 3, C270)</f>
        <v>13.565167860369598</v>
      </c>
      <c r="H270" s="53" cm="1">
        <f t="array" ref="H270">[1]!enthalpy(B270, Pressure, 3, C270)</f>
        <v>17.277216738245162</v>
      </c>
      <c r="I270" s="55" cm="1">
        <f t="array" ref="I270">[1]!dewpoint(B270, Pressure, 3, C270)</f>
        <v>42.291227108734219</v>
      </c>
    </row>
    <row r="271" spans="2:9" x14ac:dyDescent="0.2">
      <c r="B271" s="56">
        <f t="shared" si="19"/>
        <v>50</v>
      </c>
      <c r="C271" s="57">
        <f t="shared" si="18"/>
        <v>0.89999999999999991</v>
      </c>
      <c r="D271" s="53" cm="1">
        <f t="array" ref="D271">[1]!wetbulb(B271,Pressure,3,C271)</f>
        <v>48.444214364510572</v>
      </c>
      <c r="E271" s="53" cm="1">
        <f t="array" ref="E271">[1]!humidratio(B271, Pressure, 3, C271)</f>
        <v>7.2471491593356823E-3</v>
      </c>
      <c r="F271" s="53" cm="1">
        <f t="array" ref="F271">[1]!Grains(B271, Pressure, 3, C271)</f>
        <v>50.730044115349777</v>
      </c>
      <c r="G271" s="53" cm="1">
        <f t="array" ref="G271">[1]!volume(B271, Pressure, 3, C271)</f>
        <v>13.726946904291621</v>
      </c>
      <c r="H271" s="53" cm="1">
        <f t="array" ref="H271">[1]!enthalpy(B271, Pressure, 3, C271)</f>
        <v>19.850111969392412</v>
      </c>
      <c r="I271" s="55" cm="1">
        <f t="array" ref="I271">[1]!dewpoint(B271, Pressure, 3, C271)</f>
        <v>47.245903065671449</v>
      </c>
    </row>
    <row r="272" spans="2:9" x14ac:dyDescent="0.2">
      <c r="B272" s="56">
        <f t="shared" si="19"/>
        <v>55</v>
      </c>
      <c r="C272" s="57">
        <f t="shared" si="18"/>
        <v>0.89999999999999991</v>
      </c>
      <c r="D272" s="53" cm="1">
        <f t="array" ref="D272">[1]!wetbulb(B272,Pressure,3,C272)</f>
        <v>53.297256240921428</v>
      </c>
      <c r="E272" s="53" cm="1">
        <f t="array" ref="E272">[1]!humidratio(B272, Pressure, 3, C272)</f>
        <v>8.7323634699431885E-3</v>
      </c>
      <c r="F272" s="53" cm="1">
        <f t="array" ref="F272">[1]!Grains(B272, Pressure, 3, C272)</f>
        <v>61.126544289602322</v>
      </c>
      <c r="G272" s="53" cm="1">
        <f t="array" ref="G272">[1]!volume(B272, Pressure, 3, C272)</f>
        <v>13.894331232681052</v>
      </c>
      <c r="H272" s="53" cm="1">
        <f t="array" ref="H272">[1]!enthalpy(B272, Pressure, 3, C272)</f>
        <v>22.678281957545735</v>
      </c>
      <c r="I272" s="55" cm="1">
        <f t="array" ref="I272">[1]!dewpoint(B272, Pressure, 3, C272)</f>
        <v>52.187881245818168</v>
      </c>
    </row>
    <row r="273" spans="2:9" x14ac:dyDescent="0.2">
      <c r="B273" s="56">
        <f t="shared" si="19"/>
        <v>60</v>
      </c>
      <c r="C273" s="57">
        <f t="shared" si="18"/>
        <v>0.89999999999999991</v>
      </c>
      <c r="D273" s="53" cm="1">
        <f t="array" ref="D273">[1]!wetbulb(B273,Pressure,3,C273)</f>
        <v>58.150523201110175</v>
      </c>
      <c r="E273" s="53" cm="1">
        <f t="array" ref="E273">[1]!humidratio(B273, Pressure, 3, C273)</f>
        <v>1.0484376904764631E-2</v>
      </c>
      <c r="F273" s="53" cm="1">
        <f t="array" ref="F273">[1]!Grains(B273, Pressure, 3, C273)</f>
        <v>73.390638333352413</v>
      </c>
      <c r="G273" s="53" cm="1">
        <f t="array" ref="G273">[1]!volume(B273, Pressure, 3, C273)</f>
        <v>14.068285981340159</v>
      </c>
      <c r="H273" s="53" cm="1">
        <f t="array" ref="H273">[1]!enthalpy(B273, Pressure, 3, C273)</f>
        <v>25.803227696698205</v>
      </c>
      <c r="I273" s="55" cm="1">
        <f t="array" ref="I273">[1]!dewpoint(B273, Pressure, 3, C273)</f>
        <v>57.120459112735503</v>
      </c>
    </row>
    <row r="274" spans="2:9" x14ac:dyDescent="0.2">
      <c r="B274" s="56">
        <f t="shared" si="19"/>
        <v>65</v>
      </c>
      <c r="C274" s="57">
        <f t="shared" si="18"/>
        <v>0.89999999999999991</v>
      </c>
      <c r="D274" s="53" cm="1">
        <f t="array" ref="D274">[1]!wetbulb(B274,Pressure,3,C274)</f>
        <v>63.005078501552688</v>
      </c>
      <c r="E274" s="53" cm="1">
        <f t="array" ref="E274">[1]!humidratio(B274, Pressure, 3, C274)</f>
        <v>1.2545235399204305E-2</v>
      </c>
      <c r="F274" s="53" cm="1">
        <f t="array" ref="F274">[1]!Grains(B274, Pressure, 3, C274)</f>
        <v>87.816647794430139</v>
      </c>
      <c r="G274" s="53" cm="1">
        <f t="array" ref="G274">[1]!volume(B274, Pressure, 3, C274)</f>
        <v>14.249926721519206</v>
      </c>
      <c r="H274" s="53" cm="1">
        <f t="array" ref="H274">[1]!enthalpy(B274, Pressure, 3, C274)</f>
        <v>29.272550252176803</v>
      </c>
      <c r="I274" s="55" cm="1">
        <f t="array" ref="I274">[1]!dewpoint(B274, Pressure, 3, C274)</f>
        <v>62.046395845161442</v>
      </c>
    </row>
    <row r="275" spans="2:9" x14ac:dyDescent="0.2">
      <c r="B275" s="56">
        <f t="shared" si="19"/>
        <v>70</v>
      </c>
      <c r="C275" s="57">
        <f t="shared" si="18"/>
        <v>0.89999999999999991</v>
      </c>
      <c r="D275" s="53" cm="1">
        <f t="array" ref="D275">[1]!wetbulb(B275,Pressure,3,C275)</f>
        <v>67.861771255055899</v>
      </c>
      <c r="E275" s="53" cm="1">
        <f t="array" ref="E275">[1]!humidratio(B275, Pressure, 3, C275)</f>
        <v>1.4963083715700478E-2</v>
      </c>
      <c r="F275" s="53" cm="1">
        <f t="array" ref="F275">[1]!Grains(B275, Pressure, 3, C275)</f>
        <v>104.74158600990334</v>
      </c>
      <c r="G275" s="53" cm="1">
        <f t="array" ref="G275">[1]!volume(B275, Pressure, 3, C275)</f>
        <v>14.440543292297368</v>
      </c>
      <c r="H275" s="53" cm="1">
        <f t="array" ref="H275">[1]!enthalpy(B275, Pressure, 3, C275)</f>
        <v>33.140884464242177</v>
      </c>
      <c r="I275" s="55" cm="1">
        <f t="array" ref="I275">[1]!dewpoint(B275, Pressure, 3, C275)</f>
        <v>66.967974091350769</v>
      </c>
    </row>
    <row r="276" spans="2:9" x14ac:dyDescent="0.2">
      <c r="B276" s="56">
        <f t="shared" si="19"/>
        <v>75</v>
      </c>
      <c r="C276" s="57">
        <f t="shared" si="18"/>
        <v>0.89999999999999991</v>
      </c>
      <c r="D276" s="53" cm="1">
        <f t="array" ref="D276">[1]!wetbulb(B276,Pressure,3,C276)</f>
        <v>72.721236619410831</v>
      </c>
      <c r="E276" s="53" cm="1">
        <f t="array" ref="E276">[1]!humidratio(B276, Pressure, 3, C276)</f>
        <v>1.7793129093282931E-2</v>
      </c>
      <c r="F276" s="53" cm="1">
        <f t="array" ref="F276">[1]!Grains(B276, Pressure, 3, C276)</f>
        <v>124.55190365298051</v>
      </c>
      <c r="G276" s="53" cm="1">
        <f t="array" ref="G276">[1]!volume(B276, Pressure, 3, C276)</f>
        <v>14.64162838112904</v>
      </c>
      <c r="H276" s="53" cm="1">
        <f t="array" ref="H276">[1]!enthalpy(B276, Pressure, 3, C276)</f>
        <v>37.471021166779508</v>
      </c>
      <c r="I276" s="55" cm="1">
        <f t="array" ref="I276">[1]!dewpoint(B276, Pressure, 3, C276)</f>
        <v>71.887055281517476</v>
      </c>
    </row>
    <row r="277" spans="2:9" x14ac:dyDescent="0.2">
      <c r="B277" s="56">
        <f t="shared" si="19"/>
        <v>80</v>
      </c>
      <c r="C277" s="57">
        <f t="shared" si="18"/>
        <v>0.89999999999999991</v>
      </c>
      <c r="D277" s="53" cm="1">
        <f t="array" ref="D277">[1]!wetbulb(B277,Pressure,3,C277)</f>
        <v>77.583909642426832</v>
      </c>
      <c r="E277" s="53" cm="1">
        <f t="array" ref="E277">[1]!humidratio(B277, Pressure, 3, C277)</f>
        <v>2.1098811910988356E-2</v>
      </c>
      <c r="F277" s="53" cm="1">
        <f t="array" ref="F277">[1]!Grains(B277, Pressure, 3, C277)</f>
        <v>147.69168337691849</v>
      </c>
      <c r="G277" s="53" cm="1">
        <f t="array" ref="G277">[1]!volume(B277, Pressure, 3, C277)</f>
        <v>14.854912123878776</v>
      </c>
      <c r="H277" s="53" cm="1">
        <f t="array" ref="H277">[1]!enthalpy(B277, Pressure, 3, C277)</f>
        <v>42.335269236636954</v>
      </c>
      <c r="I277" s="55" cm="1">
        <f t="array" ref="I277">[1]!dewpoint(B277, Pressure, 3, C277)</f>
        <v>76.805129166413138</v>
      </c>
    </row>
    <row r="278" spans="2:9" x14ac:dyDescent="0.2">
      <c r="B278" s="56">
        <f t="shared" si="19"/>
        <v>85</v>
      </c>
      <c r="C278" s="57">
        <f t="shared" si="18"/>
        <v>0.89999999999999991</v>
      </c>
      <c r="D278" s="53" cm="1">
        <f t="array" ref="D278">[1]!wetbulb(B278,Pressure,3,C278)</f>
        <v>82.450048122456266</v>
      </c>
      <c r="E278" s="53" cm="1">
        <f t="array" ref="E278">[1]!humidratio(B278, Pressure, 3, C278)</f>
        <v>2.4953241876785128E-2</v>
      </c>
      <c r="F278" s="53" cm="1">
        <f t="array" ref="F278">[1]!Grains(B278, Pressure, 3, C278)</f>
        <v>174.67269313749588</v>
      </c>
      <c r="G278" s="53" cm="1">
        <f t="array" ref="G278">[1]!volume(B278, Pressure, 3, C278)</f>
        <v>15.082404398629999</v>
      </c>
      <c r="H278" s="53" cm="1">
        <f t="array" ref="H278">[1]!enthalpy(B278, Pressure, 3, C278)</f>
        <v>47.817124979698889</v>
      </c>
      <c r="I278" s="55" cm="1">
        <f t="array" ref="I278">[1]!dewpoint(B278, Pressure, 3, C278)</f>
        <v>81.723358178695804</v>
      </c>
    </row>
    <row r="279" spans="2:9" x14ac:dyDescent="0.2">
      <c r="B279" s="56">
        <f t="shared" si="19"/>
        <v>90</v>
      </c>
      <c r="C279" s="57">
        <f t="shared" si="18"/>
        <v>0.89999999999999991</v>
      </c>
      <c r="D279" s="53" cm="1">
        <f t="array" ref="D279">[1]!wetbulb(B279,Pressure,3,C279)</f>
        <v>87.319760219822385</v>
      </c>
      <c r="E279" s="53" cm="1">
        <f t="array" ref="E279">[1]!humidratio(B279, Pressure, 3, C279)</f>
        <v>2.9440977256606309E-2</v>
      </c>
      <c r="F279" s="53" cm="1">
        <f t="array" ref="F279">[1]!Grains(B279, Pressure, 3, C279)</f>
        <v>206.08684079624416</v>
      </c>
      <c r="G279" s="53" cm="1">
        <f t="array" ref="G279">[1]!volume(B279, Pressure, 3, C279)</f>
        <v>15.326447034838351</v>
      </c>
      <c r="H279" s="53" cm="1">
        <f t="array" ref="H279">[1]!enthalpy(B279, Pressure, 3, C279)</f>
        <v>54.013338320433284</v>
      </c>
      <c r="I279" s="55" cm="1">
        <f t="array" ref="I279">[1]!dewpoint(B279, Pressure, 3, C279)</f>
        <v>86.642617150345004</v>
      </c>
    </row>
    <row r="280" spans="2:9" x14ac:dyDescent="0.2">
      <c r="B280" s="56">
        <f t="shared" si="19"/>
        <v>95</v>
      </c>
      <c r="C280" s="57">
        <f t="shared" si="18"/>
        <v>0.89999999999999991</v>
      </c>
      <c r="D280" s="53" cm="1">
        <f t="array" ref="D280">[1]!wetbulb(B280,Pressure,3,C280)</f>
        <v>92.193033364419591</v>
      </c>
      <c r="E280" s="53" cm="1">
        <f t="array" ref="E280">[1]!humidratio(B280, Pressure, 3, C280)</f>
        <v>3.4660250723607421E-2</v>
      </c>
      <c r="F280" s="53" cm="1">
        <f t="array" ref="F280">[1]!Grains(B280, Pressure, 3, C280)</f>
        <v>242.62175506525193</v>
      </c>
      <c r="G280" s="53" cm="1">
        <f t="array" ref="G280">[1]!volume(B280, Pressure, 3, C280)</f>
        <v>15.589778910970502</v>
      </c>
      <c r="H280" s="53" cm="1">
        <f t="array" ref="H280">[1]!enthalpy(B280, Pressure, 3, C280)</f>
        <v>61.036495393269234</v>
      </c>
      <c r="I280" s="55" cm="1">
        <f t="array" ref="I280">[1]!dewpoint(B280, Pressure, 3, C280)</f>
        <v>91.563528863010262</v>
      </c>
    </row>
    <row r="281" spans="2:9" x14ac:dyDescent="0.2">
      <c r="B281" s="56">
        <f t="shared" si="19"/>
        <v>100</v>
      </c>
      <c r="C281" s="57">
        <f t="shared" si="18"/>
        <v>0.89999999999999991</v>
      </c>
      <c r="D281" s="53" cm="1">
        <f t="array" ref="D281">[1]!wetbulb(B281,Pressure,3,C281)</f>
        <v>97.069761968694138</v>
      </c>
      <c r="E281" s="53" cm="1">
        <f t="array" ref="E281">[1]!humidratio(B281, Pressure, 3, C281)</f>
        <v>4.0725781613013365E-2</v>
      </c>
      <c r="F281" s="53" cm="1">
        <f t="array" ref="F281">[1]!Grains(B281, Pressure, 3, C281)</f>
        <v>285.08047129109355</v>
      </c>
      <c r="G281" s="53" cm="1">
        <f t="array" ref="G281">[1]!volume(B281, Pressure, 3, C281)</f>
        <v>15.875617958455368</v>
      </c>
      <c r="H281" s="53" cm="1">
        <f t="array" ref="H281">[1]!enthalpy(B281, Pressure, 3, C281)</f>
        <v>69.018278995024971</v>
      </c>
      <c r="I281" s="55" cm="1">
        <f t="array" ref="I281">[1]!dewpoint(B281, Pressure, 3, C281)</f>
        <v>96.486495858036037</v>
      </c>
    </row>
    <row r="282" spans="2:9" x14ac:dyDescent="0.2">
      <c r="B282" s="56">
        <f t="shared" si="19"/>
        <v>105</v>
      </c>
      <c r="C282" s="57">
        <f t="shared" si="18"/>
        <v>0.89999999999999991</v>
      </c>
      <c r="D282" s="53" cm="1">
        <f t="array" ref="D282">[1]!wetbulb(B282,Pressure,3,C282)</f>
        <v>101.94977237508601</v>
      </c>
      <c r="E282" s="53" cm="1">
        <f t="array" ref="E282">[1]!humidratio(B282, Pressure, 3, C282)</f>
        <v>4.7772365340101403E-2</v>
      </c>
      <c r="F282" s="53" cm="1">
        <f t="array" ref="F282">[1]!Grains(B282, Pressure, 3, C282)</f>
        <v>334.40655738070984</v>
      </c>
      <c r="G282" s="53" cm="1">
        <f t="array" ref="G282">[1]!volume(B282, Pressure, 3, C282)</f>
        <v>16.187765561119036</v>
      </c>
      <c r="H282" s="53" cm="1">
        <f t="array" ref="H282">[1]!enthalpy(B282, Pressure, 3, C282)</f>
        <v>78.113627298003109</v>
      </c>
      <c r="I282" s="55" cm="1">
        <f t="array" ref="I282">[1]!dewpoint(B282, Pressure, 3, C282)</f>
        <v>101.41172888825106</v>
      </c>
    </row>
    <row r="283" spans="2:9" x14ac:dyDescent="0.2">
      <c r="B283" s="56">
        <f t="shared" si="19"/>
        <v>110</v>
      </c>
      <c r="C283" s="57">
        <f t="shared" si="18"/>
        <v>0.89999999999999991</v>
      </c>
      <c r="D283" s="53" cm="1">
        <f t="array" ref="D283">[1]!wetbulb(B283,Pressure,3,C283)</f>
        <v>106.83284423191247</v>
      </c>
      <c r="E283" s="53" cm="1">
        <f t="array" ref="E283">[1]!humidratio(B283, Pressure, 3, C283)</f>
        <v>5.5959503545101354E-2</v>
      </c>
      <c r="F283" s="53" cm="1">
        <f t="array" ref="F283">[1]!Grains(B283, Pressure, 3, C283)</f>
        <v>391.71652481570948</v>
      </c>
      <c r="G283" s="53" cm="1">
        <f t="array" ref="G283">[1]!volume(B283, Pressure, 3, C283)</f>
        <v>16.53074094120737</v>
      </c>
      <c r="H283" s="53" cm="1">
        <f t="array" ref="H283">[1]!enthalpy(B283, Pressure, 3, C283)</f>
        <v>88.506095414495292</v>
      </c>
      <c r="I283" s="55" cm="1">
        <f t="array" ref="I283">[1]!dewpoint(B283, Pressure, 3, C283)</f>
        <v>106.33927235382804</v>
      </c>
    </row>
    <row r="284" spans="2:9" x14ac:dyDescent="0.2">
      <c r="B284" s="56">
        <f t="shared" si="19"/>
        <v>115</v>
      </c>
      <c r="C284" s="57">
        <f t="shared" si="18"/>
        <v>0.89999999999999991</v>
      </c>
      <c r="D284" s="53" cm="1">
        <f t="array" ref="D284">[1]!wetbulb(B284,Pressure,3,C284)</f>
        <v>111.71872806127503</v>
      </c>
      <c r="E284" s="53" cm="1">
        <f t="array" ref="E284">[1]!humidratio(B284, Pressure, 3, C284)</f>
        <v>6.5477444146650382E-2</v>
      </c>
      <c r="F284" s="53" cm="1">
        <f t="array" ref="F284">[1]!Grains(B284, Pressure, 3, C284)</f>
        <v>458.34210902655269</v>
      </c>
      <c r="G284" s="53" cm="1">
        <f t="array" ref="G284">[1]!volume(B284, Pressure, 3, C284)</f>
        <v>16.909956172380198</v>
      </c>
      <c r="H284" s="53" cm="1">
        <f t="array" ref="H284">[1]!enthalpy(B284, Pressure, 3, C284)</f>
        <v>100.41484653772402</v>
      </c>
      <c r="I284" s="55" cm="1">
        <f t="array" ref="I284">[1]!dewpoint(B284, Pressure, 3, C284)</f>
        <v>111.26902702903443</v>
      </c>
    </row>
    <row r="285" spans="2:9" x14ac:dyDescent="0.2">
      <c r="B285" s="56">
        <f t="shared" si="19"/>
        <v>120</v>
      </c>
      <c r="C285" s="57">
        <f t="shared" si="18"/>
        <v>0.89999999999999991</v>
      </c>
      <c r="D285" s="53" cm="1">
        <f t="array" ref="D285">[1]!wetbulb(B285,Pressure,3,C285)</f>
        <v>116.60715916346007</v>
      </c>
      <c r="E285" s="53" cm="1">
        <f t="array" ref="E285">[1]!humidratio(B285, Pressure, 3, C285)</f>
        <v>7.6555156284471404E-2</v>
      </c>
      <c r="F285" s="53" cm="1">
        <f t="array" ref="F285">[1]!Grains(B285, Pressure, 3, C285)</f>
        <v>535.88609399129984</v>
      </c>
      <c r="G285" s="53" cm="1">
        <f t="array" ref="G285">[1]!volume(B285, Pressure, 3, C285)</f>
        <v>17.331946957889613</v>
      </c>
      <c r="H285" s="53" cm="1">
        <f t="array" ref="H285">[1]!enthalpy(B285, Pressure, 3, C285)</f>
        <v>114.1038795446608</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-4.2999374609513145E-16</v>
      </c>
      <c r="E289" s="53" cm="1">
        <f t="array" ref="E289">[1]!humidratio(B289, Pressure, 3, C289)</f>
        <v>8.2797652599081949E-4</v>
      </c>
      <c r="F289" s="53" cm="1">
        <f t="array" ref="F289">[1]!Grains(B289, Pressure, 3, C289)</f>
        <v>5.7958356819357366</v>
      </c>
      <c r="G289" s="53" cm="1">
        <f t="array" ref="G289">[1]!volume(B289, Pressure, 3, C289)</f>
        <v>12.25399421128883</v>
      </c>
      <c r="H289" s="53" cm="1">
        <f t="array" ref="H289">[1]!enthalpy(B289, Pressure, 3, C289)</f>
        <v>0.87848309407625946</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4.9999999999999991</v>
      </c>
      <c r="E290" s="53" cm="1">
        <f t="array" ref="E290">[1]!humidratio(B290, Pressure, 3, C290)</f>
        <v>1.0732959198049732E-3</v>
      </c>
      <c r="F290" s="53" cm="1">
        <f t="array" ref="F290">[1]!Grains(B290, Pressure, 3, C290)</f>
        <v>7.513071438634813</v>
      </c>
      <c r="G290" s="53" cm="1">
        <f t="array" ref="G290">[1]!volume(B290, Pressure, 3, C290)</f>
        <v>12.392164776125385</v>
      </c>
      <c r="H290" s="53" cm="1">
        <f t="array" ref="H290">[1]!enthalpy(B290, Pressure, 3, C290)</f>
        <v>2.3411496878550437</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1.3837522909422102E-3</v>
      </c>
      <c r="F291" s="53" cm="1">
        <f t="array" ref="F291">[1]!Grains(B291, Pressure, 3, C291)</f>
        <v>9.6862660365954714</v>
      </c>
      <c r="G291" s="53" cm="1">
        <f t="array" ref="G291">[1]!volume(B291, Pressure, 3, C291)</f>
        <v>12.531749849918409</v>
      </c>
      <c r="H291" s="53" cm="1">
        <f t="array" ref="H291">[1]!enthalpy(B291, Pressure, 3, C291)</f>
        <v>3.8743050408614685</v>
      </c>
      <c r="I291" s="55" cm="1">
        <f t="array" ref="I291">[1]!dewpoint(B291, Pressure, 3, C291)</f>
        <v>10.012882186299091</v>
      </c>
    </row>
    <row r="292" spans="2:9" x14ac:dyDescent="0.2">
      <c r="B292" s="56">
        <f t="shared" si="21"/>
        <v>15</v>
      </c>
      <c r="C292" s="57">
        <f t="shared" si="20"/>
        <v>0.99999999999999989</v>
      </c>
      <c r="D292" s="53" cm="1">
        <f t="array" ref="D292">[1]!wetbulb(B292,Pressure,3,C292)</f>
        <v>14.999999999999998</v>
      </c>
      <c r="E292" s="53" cm="1">
        <f t="array" ref="E292">[1]!humidratio(B292, Pressure, 3, C292)</f>
        <v>1.7746782172567632E-3</v>
      </c>
      <c r="F292" s="53" cm="1">
        <f t="array" ref="F292">[1]!Grains(B292, Pressure, 3, C292)</f>
        <v>12.422747520797342</v>
      </c>
      <c r="G292" s="53" cm="1">
        <f t="array" ref="G292">[1]!volume(B292, Pressure, 3, C292)</f>
        <v>12.673102779534362</v>
      </c>
      <c r="H292" s="53" cm="1">
        <f t="array" ref="H292">[1]!enthalpy(B292, Pressure, 3, C292)</f>
        <v>5.494752945436356</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2.2645783694591995E-3</v>
      </c>
      <c r="F293" s="53" cm="1">
        <f t="array" ref="F293">[1]!Grains(B293, Pressure, 3, C293)</f>
        <v>15.852048586214396</v>
      </c>
      <c r="G293" s="53" cm="1">
        <f t="array" ref="G293">[1]!volume(B293, Pressure, 3, C293)</f>
        <v>12.816655166768356</v>
      </c>
      <c r="H293" s="53" cm="1">
        <f t="array" ref="H293">[1]!enthalpy(B293, Pressure, 3, C293)</f>
        <v>7.2228271059170082</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2.8757112932056728E-3</v>
      </c>
      <c r="F294" s="53" cm="1">
        <f t="array" ref="F294">[1]!Grains(B294, Pressure, 3, C294)</f>
        <v>20.129979052439708</v>
      </c>
      <c r="G294" s="53" cm="1">
        <f t="array" ref="G294">[1]!volume(B294, Pressure, 3, C294)</f>
        <v>12.962932332394745</v>
      </c>
      <c r="H294" s="53" cm="1">
        <f t="array" ref="H294">[1]!enthalpy(B294, Pressure, 3, C294)</f>
        <v>9.083050077445801</v>
      </c>
      <c r="I294" s="55" cm="1">
        <f t="array" ref="I294">[1]!dewpoint(B294, Pressure, 3, C294)</f>
        <v>25.021410099669993</v>
      </c>
    </row>
    <row r="295" spans="2:9" x14ac:dyDescent="0.2">
      <c r="B295" s="56">
        <f t="shared" si="21"/>
        <v>30</v>
      </c>
      <c r="C295" s="57">
        <f t="shared" si="20"/>
        <v>0.99999999999999989</v>
      </c>
      <c r="D295" s="53" cm="1">
        <f t="array" ref="D295">[1]!wetbulb(B295,Pressure,3,C295)</f>
        <v>29.999999999999996</v>
      </c>
      <c r="E295" s="53" cm="1">
        <f t="array" ref="E295">[1]!humidratio(B295, Pressure, 3, C295)</f>
        <v>3.6347734922714267E-3</v>
      </c>
      <c r="F295" s="53" cm="1">
        <f t="array" ref="F295">[1]!Grains(B295, Pressure, 3, C295)</f>
        <v>25.443414445899986</v>
      </c>
      <c r="G295" s="53" cm="1">
        <f t="array" ref="G295">[1]!volume(B295, Pressure, 3, C295)</f>
        <v>13.112571671519024</v>
      </c>
      <c r="H295" s="53" cm="1">
        <f t="array" ref="H295">[1]!enthalpy(B295, Pressure, 3, C295)</f>
        <v>11.10490985821704</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4.500335598063461E-3</v>
      </c>
      <c r="F296" s="53" cm="1">
        <f t="array" ref="F296">[1]!Grains(B296, Pressure, 3, C296)</f>
        <v>31.502349186444228</v>
      </c>
      <c r="G296" s="53" cm="1">
        <f t="array" ref="G296">[1]!volume(B296, Pressure, 3, C296)</f>
        <v>13.264790941620937</v>
      </c>
      <c r="H296" s="53" cm="1">
        <f t="array" ref="H296">[1]!enthalpy(B296, Pressure, 3, C296)</f>
        <v>13.244791284739238</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5.4878936617411573E-3</v>
      </c>
      <c r="F297" s="53" cm="1">
        <f t="array" ref="F297">[1]!Grains(B297, Pressure, 3, C297)</f>
        <v>38.415255632188099</v>
      </c>
      <c r="G297" s="53" cm="1">
        <f t="array" ref="G297">[1]!volume(B297, Pressure, 3, C297)</f>
        <v>13.419989950939614</v>
      </c>
      <c r="H297" s="53" cm="1">
        <f t="array" ref="H297">[1]!enthalpy(B297, Pressure, 3, C297)</f>
        <v>15.52012016653989</v>
      </c>
      <c r="I297" s="55" cm="1">
        <f t="array" ref="I297">[1]!dewpoint(B297, Pressure, 3, C297)</f>
        <v>40.0302803709871</v>
      </c>
    </row>
    <row r="298" spans="2:9" x14ac:dyDescent="0.2">
      <c r="B298" s="56">
        <f t="shared" si="21"/>
        <v>45</v>
      </c>
      <c r="C298" s="57">
        <f t="shared" si="20"/>
        <v>0.99999999999999989</v>
      </c>
      <c r="D298" s="53" cm="1">
        <f t="array" ref="D298">[1]!wetbulb(B298,Pressure,3,C298)</f>
        <v>44.999999999999993</v>
      </c>
      <c r="E298" s="53" cm="1">
        <f t="array" ref="E298">[1]!humidratio(B298, Pressure, 3, C298)</f>
        <v>6.6648965271830151E-3</v>
      </c>
      <c r="F298" s="53" cm="1">
        <f t="array" ref="F298">[1]!Grains(B298, Pressure, 3, C298)</f>
        <v>46.654275690281104</v>
      </c>
      <c r="G298" s="53" cm="1">
        <f t="array" ref="G298">[1]!volume(B298, Pressure, 3, C298)</f>
        <v>13.579704056047566</v>
      </c>
      <c r="H298" s="53" cm="1">
        <f t="array" ref="H298">[1]!enthalpy(B298, Pressure, 3, C298)</f>
        <v>18.004619847954295</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8.0628269825249975E-3</v>
      </c>
      <c r="F299" s="53" cm="1">
        <f t="array" ref="F299">[1]!Grains(B299, Pressure, 3, C299)</f>
        <v>56.439788877674985</v>
      </c>
      <c r="G299" s="53" cm="1">
        <f t="array" ref="G299">[1]!volume(B299, Pressure, 3, C299)</f>
        <v>13.744741720340608</v>
      </c>
      <c r="H299" s="53" cm="1">
        <f t="array" ref="H299">[1]!enthalpy(B299, Pressure, 3, C299)</f>
        <v>20.733654187471078</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9.7177862681596464E-3</v>
      </c>
      <c r="F300" s="53" cm="1">
        <f t="array" ref="F300">[1]!Grains(B300, Pressure, 3, C300)</f>
        <v>68.024503877117525</v>
      </c>
      <c r="G300" s="53" cm="1">
        <f t="array" ref="G300">[1]!volume(B300, Pressure, 3, C300)</f>
        <v>13.916040103622651</v>
      </c>
      <c r="H300" s="53" cm="1">
        <f t="array" ref="H300">[1]!enthalpy(B300, Pressure, 3, C300)</f>
        <v>23.747879571185845</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1.1671168291520172E-2</v>
      </c>
      <c r="F301" s="53" cm="1">
        <f t="array" ref="F301">[1]!Grains(B301, Pressure, 3, C301)</f>
        <v>81.698178040641196</v>
      </c>
      <c r="G301" s="53" cm="1">
        <f t="array" ref="G301">[1]!volume(B301, Pressure, 3, C301)</f>
        <v>14.094685001579832</v>
      </c>
      <c r="H301" s="53" cm="1">
        <f t="array" ref="H301">[1]!enthalpy(B301, Pressure, 3, C301)</f>
        <v>27.094029480589001</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1.397046130898282E-2</v>
      </c>
      <c r="F302" s="53" cm="1">
        <f t="array" ref="F302">[1]!Grains(B302, Pressure, 3, C302)</f>
        <v>97.79322916287974</v>
      </c>
      <c r="G302" s="53" cm="1">
        <f t="array" ref="G302">[1]!volume(B302, Pressure, 3, C302)</f>
        <v>14.281934513692859</v>
      </c>
      <c r="H302" s="53" cm="1">
        <f t="array" ref="H302">[1]!enthalpy(B302, Pressure, 3, C302)</f>
        <v>30.825846962208015</v>
      </c>
      <c r="I302" s="55" cm="1">
        <f t="array" ref="I302">[1]!dewpoint(B302, Pressure, 3, C302)</f>
        <v>65.041255441540216</v>
      </c>
    </row>
    <row r="303" spans="2:9" x14ac:dyDescent="0.2">
      <c r="B303" s="56">
        <f t="shared" si="21"/>
        <v>70</v>
      </c>
      <c r="C303" s="57">
        <f t="shared" si="20"/>
        <v>0.99999999999999989</v>
      </c>
      <c r="D303" s="53" cm="1">
        <f t="array" ref="D303">[1]!wetbulb(B303,Pressure,3,C303)</f>
        <v>69.999999999999986</v>
      </c>
      <c r="E303" s="53" cm="1">
        <f t="array" ref="E303">[1]!humidratio(B303, Pressure, 3, C303)</f>
        <v>1.6670210884427151E-2</v>
      </c>
      <c r="F303" s="53" cm="1">
        <f t="array" ref="F303">[1]!Grains(B303, Pressure, 3, C303)</f>
        <v>116.69147619099006</v>
      </c>
      <c r="G303" s="53" cm="1">
        <f t="array" ref="G303">[1]!volume(B303, Pressure, 3, C303)</f>
        <v>14.479247397083993</v>
      </c>
      <c r="H303" s="53" cm="1">
        <f t="array" ref="H303">[1]!enthalpy(B303, Pressure, 3, C303)</f>
        <v>35.005203902665201</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1.9833188397456701E-2</v>
      </c>
      <c r="F304" s="53" cm="1">
        <f t="array" ref="F304">[1]!Grains(B304, Pressure, 3, C304)</f>
        <v>138.83231878219692</v>
      </c>
      <c r="G304" s="53" cm="1">
        <f t="array" ref="G304">[1]!volume(B304, Pressure, 3, C304)</f>
        <v>14.688317361150354</v>
      </c>
      <c r="H304" s="53" cm="1">
        <f t="array" ref="H304">[1]!enthalpy(B304, Pressure, 3, C304)</f>
        <v>39.703458063336868</v>
      </c>
      <c r="I304" s="55" cm="1">
        <f t="array" ref="I304">[1]!dewpoint(B304, Pressure, 3, C304)</f>
        <v>75.010742412392773</v>
      </c>
    </row>
    <row r="305" spans="2:9" x14ac:dyDescent="0.2">
      <c r="B305" s="56">
        <f t="shared" si="21"/>
        <v>80</v>
      </c>
      <c r="C305" s="57">
        <f t="shared" si="20"/>
        <v>0.99999999999999989</v>
      </c>
      <c r="D305" s="53" cm="1">
        <f t="array" ref="D305">[1]!wetbulb(B305,Pressure,3,C305)</f>
        <v>79.999999999999986</v>
      </c>
      <c r="E305" s="53" cm="1">
        <f t="array" ref="E305">[1]!humidratio(B305, Pressure, 3, C305)</f>
        <v>2.3531823420625958E-2</v>
      </c>
      <c r="F305" s="53" cm="1">
        <f t="array" ref="F305">[1]!Grains(B305, Pressure, 3, C305)</f>
        <v>164.72276394438171</v>
      </c>
      <c r="G305" s="53" cm="1">
        <f t="array" ref="G305">[1]!volume(B305, Pressure, 3, C305)</f>
        <v>14.911114958110083</v>
      </c>
      <c r="H305" s="53" cm="1">
        <f t="array" ref="H305">[1]!enthalpy(B305, Pressure, 3, C305)</f>
        <v>45.003115017184776</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2.7849977340154784E-2</v>
      </c>
      <c r="F306" s="53" cm="1">
        <f t="array" ref="F306">[1]!Grains(B306, Pressure, 3, C306)</f>
        <v>194.9498413810835</v>
      </c>
      <c r="G306" s="53" cm="1">
        <f t="array" ref="G306">[1]!volume(B306, Pressure, 3, C306)</f>
        <v>15.149939268694128</v>
      </c>
      <c r="H306" s="53" cm="1">
        <f t="array" ref="H306">[1]!enthalpy(B306, Pressure, 3, C306)</f>
        <v>50.999884102721666</v>
      </c>
      <c r="I306" s="55" cm="1">
        <f t="array" ref="I306">[1]!dewpoint(B306, Pressure, 3, C306)</f>
        <v>84.982408689881225</v>
      </c>
    </row>
    <row r="307" spans="2:9" x14ac:dyDescent="0.2">
      <c r="B307" s="56">
        <f t="shared" si="21"/>
        <v>90</v>
      </c>
      <c r="C307" s="57">
        <f t="shared" si="20"/>
        <v>0.99999999999999989</v>
      </c>
      <c r="D307" s="53" cm="1">
        <f t="array" ref="D307">[1]!wetbulb(B307,Pressure,3,C307)</f>
        <v>89.999999999999986</v>
      </c>
      <c r="E307" s="53" cm="1">
        <f t="array" ref="E307">[1]!humidratio(B307, Pressure, 3, C307)</f>
        <v>3.2885161745748598E-2</v>
      </c>
      <c r="F307" s="53" cm="1">
        <f t="array" ref="F307">[1]!Grains(B307, Pressure, 3, C307)</f>
        <v>230.19613222024017</v>
      </c>
      <c r="G307" s="53" cm="1">
        <f t="array" ref="G307">[1]!volume(B307, Pressure, 3, C307)</f>
        <v>15.407482329982312</v>
      </c>
      <c r="H307" s="53" cm="1">
        <f t="array" ref="H307">[1]!enthalpy(B307, Pressure, 3, C307)</f>
        <v>57.805247675599375</v>
      </c>
      <c r="I307" s="55" cm="1">
        <f t="array" ref="I307">[1]!dewpoint(B307, Pressure, 3, C307)</f>
        <v>89.97144116500732</v>
      </c>
    </row>
    <row r="308" spans="2:9" x14ac:dyDescent="0.2">
      <c r="B308" s="56">
        <f t="shared" si="21"/>
        <v>95</v>
      </c>
      <c r="C308" s="57">
        <f t="shared" si="20"/>
        <v>0.99999999999999989</v>
      </c>
      <c r="D308" s="53" cm="1">
        <f t="array" ref="D308">[1]!wetbulb(B308,Pressure,3,C308)</f>
        <v>94.999999999999986</v>
      </c>
      <c r="E308" s="53" cm="1">
        <f t="array" ref="E308">[1]!humidratio(B308, Pressure, 3, C308)</f>
        <v>3.8751341459058501E-2</v>
      </c>
      <c r="F308" s="53" cm="1">
        <f t="array" ref="F308">[1]!Grains(B308, Pressure, 3, C308)</f>
        <v>271.25939021340952</v>
      </c>
      <c r="G308" s="53" cm="1">
        <f t="array" ref="G308">[1]!volume(B308, Pressure, 3, C308)</f>
        <v>15.686910292518847</v>
      </c>
      <c r="H308" s="53" cm="1">
        <f t="array" ref="H308">[1]!enthalpy(B308, Pressure, 3, C308)</f>
        <v>65.549704870804163</v>
      </c>
      <c r="I308" s="55" cm="1">
        <f t="array" ref="I308">[1]!dewpoint(B308, Pressure, 3, C308)</f>
        <v>94.963347787546851</v>
      </c>
    </row>
    <row r="309" spans="2:9" x14ac:dyDescent="0.2">
      <c r="B309" s="56">
        <f t="shared" si="21"/>
        <v>100</v>
      </c>
      <c r="C309" s="57">
        <f t="shared" si="20"/>
        <v>0.99999999999999989</v>
      </c>
      <c r="D309" s="53" cm="1">
        <f t="array" ref="D309">[1]!wetbulb(B309,Pressure,3,C309)</f>
        <v>99.999999999999986</v>
      </c>
      <c r="E309" s="53" cm="1">
        <f t="array" ref="E309">[1]!humidratio(B309, Pressure, 3, C309)</f>
        <v>4.5582513268645063E-2</v>
      </c>
      <c r="F309" s="53" cm="1">
        <f t="array" ref="F309">[1]!Grains(B309, Pressure, 3, C309)</f>
        <v>319.07759288051545</v>
      </c>
      <c r="G309" s="53" cm="1">
        <f t="array" ref="G309">[1]!volume(B309, Pressure, 3, C309)</f>
        <v>15.991966759839324</v>
      </c>
      <c r="H309" s="53" cm="1">
        <f t="array" ref="H309">[1]!enthalpy(B309, Pressure, 3, C309)</f>
        <v>74.386910167160252</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5.3537324619729494E-2</v>
      </c>
      <c r="F310" s="53" cm="1">
        <f t="array" ref="F310">[1]!Grains(B310, Pressure, 3, C310)</f>
        <v>374.76127233810644</v>
      </c>
      <c r="G310" s="53" cm="1">
        <f t="array" ref="G310">[1]!volume(B310, Pressure, 3, C310)</f>
        <v>16.327105859467444</v>
      </c>
      <c r="H310" s="53" cm="1">
        <f t="array" ref="H310">[1]!enthalpy(B310, Pressure, 3, C310)</f>
        <v>84.499011495304785</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6.2805102754498909E-2</v>
      </c>
      <c r="F311" s="53" cm="1">
        <f t="array" ref="F311">[1]!Grains(B311, Pressure, 3, C311)</f>
        <v>439.63571928149236</v>
      </c>
      <c r="G311" s="53" cm="1">
        <f t="array" ref="G311">[1]!volume(B311, Pressure, 3, C311)</f>
        <v>16.697665637640128</v>
      </c>
      <c r="H311" s="53" cm="1">
        <f t="array" ref="H311">[1]!enthalpy(B311, Pressure, 3, C311)</f>
        <v>96.103615241053063</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7.3613821675019897E-2</v>
      </c>
      <c r="F312" s="53" cm="1">
        <f t="array" ref="F312">[1]!Grains(B312, Pressure, 3, C312)</f>
        <v>515.2967517251393</v>
      </c>
      <c r="G312" s="53" cm="1">
        <f t="array" ref="G312">[1]!volume(B312, Pressure, 3, C312)</f>
        <v>17.11009686325264</v>
      </c>
      <c r="H312" s="53" cm="1">
        <f t="array" ref="H312">[1]!enthalpy(B312, Pressure, 3, C312)</f>
        <v>109.46298653192262</v>
      </c>
      <c r="I312" s="55" cm="1">
        <f t="array" ref="I312">[1]!dewpoint(B312, Pressure, 3, C312)</f>
        <v>114.96276503240773</v>
      </c>
    </row>
    <row r="313" spans="2:9" x14ac:dyDescent="0.2">
      <c r="B313" s="56">
        <f t="shared" si="21"/>
        <v>120</v>
      </c>
      <c r="C313" s="57">
        <f t="shared" si="20"/>
        <v>0.99999999999999989</v>
      </c>
      <c r="D313" s="53" cm="1">
        <f t="array" ref="D313">[1]!wetbulb(B313,Pressure,3,C313)</f>
        <v>120</v>
      </c>
      <c r="E313" s="53" cm="1">
        <f t="array" ref="E313">[1]!humidratio(B313, Pressure, 3, C313)</f>
        <v>8.624077019924993E-2</v>
      </c>
      <c r="F313" s="53" cm="1">
        <f t="array" ref="F313">[1]!Grains(B313, Pressure, 3, C313)</f>
        <v>603.68539139474956</v>
      </c>
      <c r="G313" s="53" cm="1">
        <f t="array" ref="G313">[1]!volume(B313, Pressure, 3, C313)</f>
        <v>17.572269082640851</v>
      </c>
      <c r="H313" s="53" cm="1">
        <f t="array" ref="H313">[1]!enthalpy(B313, Pressure, 3, C313)</f>
        <v>124.89636541762022</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2.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2021-04-25T17:57:06Z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