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AB6209A7-7D28-4CA0-B8F3-1ABF9BD910E2}" xr6:coauthVersionLast="46" xr6:coauthVersionMax="46" xr10:uidLastSave="{00000000-0000-0000-0000-000000000000}"/>
  <bookViews>
    <workbookView xWindow="31980" yWindow="1890" windowWidth="21600" windowHeight="11325"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F284" i="9" a="1"/>
  <c r="H182" i="9" a="1"/>
  <c r="H82" i="9" a="1"/>
  <c r="G65" i="9" a="1"/>
  <c r="F182" i="9" a="1"/>
  <c r="F277" i="9" a="1"/>
  <c r="E79" i="9" a="1"/>
  <c r="F261" i="9" a="1"/>
  <c r="G75" i="9" a="1"/>
  <c r="F109" i="9" a="1"/>
  <c r="F137" i="9" a="1"/>
  <c r="E75" i="9" a="1"/>
  <c r="F219" i="9" a="1"/>
  <c r="G66" i="9" a="1"/>
  <c r="F115" i="9" a="1"/>
  <c r="D70" i="9" a="1"/>
  <c r="H79" i="9" a="1"/>
  <c r="F235" i="9" a="1"/>
  <c r="H9" i="9" a="1"/>
  <c r="G93" i="9" a="1"/>
  <c r="F213" i="9" a="1"/>
  <c r="F149" i="9" a="1"/>
  <c r="F112" i="9" a="1"/>
  <c r="G295" i="9" a="1"/>
  <c r="F130" i="9" a="1"/>
  <c r="H81" i="9" a="1"/>
  <c r="H77"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190" i="9" a="1"/>
  <c r="F299" i="9" a="1"/>
  <c r="E267" i="9" a="1"/>
  <c r="F134" i="9" a="1"/>
  <c r="F184" i="9" a="1"/>
  <c r="D80" i="9" a="1"/>
  <c r="F101" i="9" a="1"/>
  <c r="H267" i="9" a="1"/>
  <c r="D294" i="9" a="1"/>
  <c r="F200" i="9" a="1"/>
  <c r="F229" i="9" a="1"/>
  <c r="F194" i="9" a="1"/>
  <c r="G69" i="9" a="1"/>
  <c r="F216" i="9" a="1"/>
  <c r="F156" i="9" a="1"/>
  <c r="H126" i="9" a="1"/>
  <c r="F313" i="9" a="1"/>
  <c r="E81"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173" i="9" a="1"/>
  <c r="D97" i="9" a="1"/>
  <c r="G294" i="9" a="1"/>
  <c r="F143" i="9" a="1"/>
  <c r="F135" i="9" a="1"/>
  <c r="D71" i="9" a="1"/>
  <c r="F281" i="9" a="1"/>
  <c r="F197" i="9" a="1"/>
  <c r="F141" i="9" a="1"/>
  <c r="F253" i="9" a="1"/>
  <c r="G70" i="9" a="1"/>
  <c r="D126" i="9" a="1"/>
  <c r="F265" i="9" a="1"/>
  <c r="E294" i="9" a="1"/>
  <c r="F170" i="9" a="1"/>
  <c r="F198" i="9" a="1"/>
  <c r="I295" i="9" a="1"/>
  <c r="I210"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E65" i="9" a="1"/>
  <c r="I238" i="9" a="1"/>
  <c r="F297" i="9" a="1"/>
  <c r="F67" i="9" a="1"/>
  <c r="H84" i="9" a="1"/>
  <c r="F168" i="9" a="1"/>
  <c r="H83" i="9" a="1"/>
  <c r="I84" i="9" a="1"/>
  <c r="F250" i="9" a="1"/>
  <c r="F292" i="9" a="1"/>
  <c r="G96" i="9" a="1"/>
  <c r="D37" i="9" a="1"/>
  <c r="F116" i="9" a="1"/>
  <c r="F68" i="9" a="1"/>
  <c r="H98" i="9" a="1"/>
  <c r="H275" i="9" a="1"/>
  <c r="I294" i="9" a="1"/>
  <c r="F138" i="9" a="1"/>
  <c r="E82" i="9" a="1"/>
  <c r="G71" i="9" a="1"/>
  <c r="F263" i="9" a="1"/>
  <c r="I75" i="9" a="1"/>
  <c r="F181" i="9" a="1"/>
  <c r="F96" i="9" a="1"/>
  <c r="I275" i="9" a="1"/>
  <c r="E87" i="9" a="1"/>
  <c r="D86" i="9" a="1"/>
  <c r="D94" i="9" a="1"/>
  <c r="F282" i="9" a="1"/>
  <c r="F310" i="9" a="1"/>
  <c r="F95" i="9" a="1"/>
  <c r="G83" i="9" a="1"/>
  <c r="G88" i="9" a="1"/>
  <c r="F264" i="9" a="1"/>
  <c r="G94" i="9" a="1"/>
  <c r="F172" i="9" a="1"/>
  <c r="F82" i="9" a="1"/>
  <c r="D38" i="9" a="1"/>
  <c r="F129" i="9" a="1"/>
  <c r="F85" i="9" a="1"/>
  <c r="F285" i="9" a="1"/>
  <c r="H95" i="9" a="1"/>
  <c r="F69" i="9" a="1"/>
  <c r="E93" i="9" a="1"/>
  <c r="F105" i="9" a="1"/>
  <c r="D295" i="9" a="1"/>
  <c r="H87"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84" i="9" a="1"/>
  <c r="F207" i="9" a="1"/>
  <c r="F209" i="9" a="1"/>
  <c r="D10" i="9" a="1"/>
  <c r="E266" i="9" a="1"/>
  <c r="D68" i="9" a="1"/>
  <c r="G67" i="9" a="1"/>
  <c r="D85" i="9" a="1"/>
  <c r="F157" i="9" a="1"/>
  <c r="I89"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D11" i="8"/>
  <c r="D36" i="8"/>
  <c r="G99" i="9" a="1"/>
  <c r="D32" i="8"/>
  <c r="E124" i="9" a="1"/>
  <c r="E239" i="9" a="1"/>
  <c r="D239" i="9" a="1"/>
  <c r="D13" i="8"/>
  <c r="I125" i="9" a="1"/>
  <c r="E155" i="9" a="1"/>
  <c r="G39" i="9" a="1"/>
  <c r="I39" i="9" a="1"/>
  <c r="D121" i="9" a="1"/>
  <c r="G121" i="9" a="1"/>
  <c r="D33" i="8"/>
  <c r="H125" i="9" a="1"/>
  <c r="H39" i="9" a="1"/>
  <c r="I122" i="9" a="1"/>
  <c r="E99" i="9" a="1"/>
  <c r="H211" i="9" a="1"/>
  <c r="I183" i="9" a="1"/>
  <c r="G127" i="9" a="1"/>
  <c r="I123" i="9" a="1"/>
  <c r="H11" i="9" a="1"/>
  <c r="I211" i="9" a="1"/>
  <c r="D123" i="9" a="1"/>
  <c r="G123" i="9" a="1"/>
  <c r="D39" i="9" a="1"/>
  <c r="D99" i="9" a="1"/>
  <c r="D155" i="9" a="1"/>
  <c r="D35" i="8"/>
  <c r="I239" i="9" a="1"/>
  <c r="G125" i="9" a="1"/>
  <c r="E211" i="9" a="1"/>
  <c r="G155" i="9" a="1"/>
  <c r="D125" i="9" a="1"/>
  <c r="G211" i="9" a="1"/>
  <c r="H99" i="9" a="1"/>
  <c r="H123" i="9" a="1"/>
  <c r="E183" i="9" a="1"/>
  <c r="G124" i="9" a="1"/>
  <c r="G122" i="9" a="1"/>
  <c r="D183" i="9" a="1"/>
  <c r="G11" i="9" a="1"/>
  <c r="H183" i="9" a="1"/>
  <c r="F11" i="9" a="1"/>
  <c r="E121" i="9" a="1"/>
  <c r="H127" i="9" a="1"/>
  <c r="H155" i="9" a="1"/>
  <c r="D124" i="9" a="1"/>
  <c r="G239" i="9" a="1"/>
  <c r="H122" i="9" a="1"/>
  <c r="E127" i="9" a="1"/>
  <c r="D122" i="9" a="1"/>
  <c r="E125" i="9" a="1"/>
  <c r="I127" i="9" a="1"/>
  <c r="I124" i="9" a="1"/>
  <c r="G183" i="9" a="1"/>
  <c r="I99" i="9" a="1"/>
  <c r="E39" i="9" a="1"/>
  <c r="D211" i="9" a="1"/>
  <c r="D34" i="8"/>
  <c r="D127" i="9" a="1"/>
  <c r="H124" i="9" a="1"/>
  <c r="D12" i="8"/>
  <c r="E11" i="9" a="1"/>
  <c r="D10" i="8"/>
  <c r="E123" i="9" a="1"/>
  <c r="I155" i="9" a="1"/>
  <c r="I121" i="9" a="1"/>
  <c r="D14" i="8"/>
  <c r="D11" i="9" a="1"/>
  <c r="E122" i="9" a="1"/>
  <c r="H121" i="9" a="1"/>
  <c r="H239"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E12" i="9" a="1"/>
  <c r="H191" i="9" a="1"/>
  <c r="G149" i="9" a="1"/>
  <c r="H163" i="9" a="1"/>
  <c r="G247" i="9" a="1"/>
  <c r="H160" i="9" a="1"/>
  <c r="E151" i="9" a="1"/>
  <c r="I163" i="9" a="1"/>
  <c r="E128" i="9" a="1"/>
  <c r="G100" i="9" a="1"/>
  <c r="H151" i="9" a="1"/>
  <c r="E160" i="9" a="1"/>
  <c r="D43" i="8"/>
  <c r="E158" i="9" a="1"/>
  <c r="G161" i="9" a="1"/>
  <c r="I128" i="9" a="1"/>
  <c r="I40" i="9" a="1"/>
  <c r="D151" i="9" a="1"/>
  <c r="F12" i="9" a="1"/>
  <c r="E149" i="9" a="1"/>
  <c r="D159" i="9" a="1"/>
  <c r="D24" i="8"/>
  <c r="E153" i="9" a="1"/>
  <c r="D219" i="9" a="1"/>
  <c r="G12" i="9" a="1"/>
  <c r="H219" i="9" a="1"/>
  <c r="H150" i="9" a="1"/>
  <c r="H100" i="9" a="1"/>
  <c r="G150" i="9" a="1"/>
  <c r="I151" i="9" a="1"/>
  <c r="E40" i="9" a="1"/>
  <c r="G151" i="9" a="1"/>
  <c r="I150" i="9" a="1"/>
  <c r="I191" i="9" a="1"/>
  <c r="E161" i="9" a="1"/>
  <c r="D160" i="9" a="1"/>
  <c r="I219" i="9" a="1"/>
  <c r="G153" i="9" a="1"/>
  <c r="E219" i="9" a="1"/>
  <c r="G219" i="9" a="1"/>
  <c r="E156" i="9" a="1"/>
  <c r="G40" i="9" a="1"/>
  <c r="G152" i="9" a="1"/>
  <c r="I158" i="9" a="1"/>
  <c r="H156" i="9" a="1"/>
  <c r="G163" i="9" a="1"/>
  <c r="G158" i="9" a="1"/>
  <c r="D12" i="9" a="1"/>
  <c r="H149" i="9" a="1"/>
  <c r="H158" i="9" a="1"/>
  <c r="D157" i="9" a="1"/>
  <c r="I160" i="9" a="1"/>
  <c r="I100" i="9" a="1"/>
  <c r="D128" i="9" a="1"/>
  <c r="H40" i="9" a="1"/>
  <c r="E157" i="9" a="1"/>
  <c r="D156" i="9" a="1"/>
  <c r="G160" i="9" a="1"/>
  <c r="G157" i="9" a="1"/>
  <c r="D191" i="9" a="1"/>
  <c r="I149" i="9" a="1"/>
  <c r="H161" i="9" a="1"/>
  <c r="D46" i="8"/>
  <c r="I247" i="9" a="1"/>
  <c r="I159" i="9" a="1"/>
  <c r="H159" i="9" a="1"/>
  <c r="H153" i="9" a="1"/>
  <c r="H247" i="9" a="1"/>
  <c r="G128" i="9" a="1"/>
  <c r="D100" i="9" a="1"/>
  <c r="H152" i="9" a="1"/>
  <c r="D47" i="8"/>
  <c r="D162" i="9" a="1"/>
  <c r="D149" i="9" a="1"/>
  <c r="E100" i="9" a="1"/>
  <c r="E247" i="9" a="1"/>
  <c r="D45" i="8"/>
  <c r="D153" i="9" a="1"/>
  <c r="D44" i="8"/>
  <c r="H128" i="9" a="1"/>
  <c r="D163" i="9" a="1"/>
  <c r="F40" i="9" a="1"/>
  <c r="H157" i="9" a="1"/>
  <c r="D247" i="9" a="1"/>
  <c r="D150" i="9" a="1"/>
  <c r="G191" i="9" a="1"/>
  <c r="D22" i="8"/>
  <c r="G156" i="9" a="1"/>
  <c r="G159" i="9" a="1"/>
  <c r="E152" i="9" a="1"/>
  <c r="H162" i="9" a="1"/>
  <c r="I152" i="9" a="1"/>
  <c r="I161" i="9" a="1"/>
  <c r="G162" i="9" a="1"/>
  <c r="I156" i="9" a="1"/>
  <c r="D23" i="8"/>
  <c r="D158" i="9" a="1"/>
  <c r="I157" i="9" a="1"/>
  <c r="I162" i="9" a="1"/>
  <c r="E150" i="9" a="1"/>
  <c r="D161" i="9" a="1"/>
  <c r="D21" i="8"/>
  <c r="H12" i="9" a="1"/>
  <c r="D40" i="9" a="1"/>
  <c r="E162" i="9" a="1"/>
  <c r="D25" i="8"/>
  <c r="E163" i="9" a="1"/>
  <c r="I153" i="9" a="1"/>
  <c r="E159" i="9" a="1"/>
  <c r="D152" i="9" a="1"/>
  <c r="E191"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E185" i="9" a="1"/>
  <c r="H194" i="9" a="1"/>
  <c r="I177" i="9" a="1"/>
  <c r="H199" i="9" a="1"/>
  <c r="G199" i="9" a="1"/>
  <c r="G101" i="9" a="1"/>
  <c r="I180" i="9" a="1"/>
  <c r="G129" i="9" a="1"/>
  <c r="E193" i="9" a="1"/>
  <c r="I201" i="9" a="1"/>
  <c r="H193" i="9" a="1"/>
  <c r="E200" i="9" a="1"/>
  <c r="H201" i="9" a="1"/>
  <c r="E192" i="9" a="1"/>
  <c r="D177" i="9" a="1"/>
  <c r="I197" i="9" a="1"/>
  <c r="D184" i="9" a="1"/>
  <c r="D193" i="9" a="1"/>
  <c r="E181" i="9" a="1"/>
  <c r="D199" i="9" a="1"/>
  <c r="G192" i="9" a="1"/>
  <c r="I195" i="9" a="1"/>
  <c r="F13" i="9" a="1"/>
  <c r="G13" i="9" a="1"/>
  <c r="H180" i="9" a="1"/>
  <c r="D189" i="9" a="1"/>
  <c r="D181" i="9" a="1"/>
  <c r="G196" i="9" a="1"/>
  <c r="G195" i="9" a="1"/>
  <c r="D196" i="9" a="1"/>
  <c r="D164" i="9" a="1"/>
  <c r="I200" i="9" a="1"/>
  <c r="E187" i="9" a="1"/>
  <c r="H186" i="9" a="1"/>
  <c r="D190" i="9" a="1"/>
  <c r="E201" i="9" a="1"/>
  <c r="H190" i="9" a="1"/>
  <c r="D198" i="9" a="1"/>
  <c r="I185" i="9" a="1"/>
  <c r="G179" i="9" a="1"/>
  <c r="E196" i="9" a="1"/>
  <c r="E101" i="9" a="1"/>
  <c r="H101" i="9" a="1"/>
  <c r="H198" i="9" a="1"/>
  <c r="G200" i="9" a="1"/>
  <c r="G41" i="9" a="1"/>
  <c r="D192" i="9" a="1"/>
  <c r="I199" i="9" a="1"/>
  <c r="E195" i="9" a="1"/>
  <c r="H129" i="9" a="1"/>
  <c r="E178" i="9" a="1"/>
  <c r="E13" i="9" a="1"/>
  <c r="G201" i="9" a="1"/>
  <c r="H181" i="9" a="1"/>
  <c r="G178" i="9" a="1"/>
  <c r="E184" i="9" a="1"/>
  <c r="I189" i="9" a="1"/>
  <c r="E198" i="9" a="1"/>
  <c r="G186" i="9" a="1"/>
  <c r="D180" i="9" a="1"/>
  <c r="H178" i="9" a="1"/>
  <c r="G164" i="9" a="1"/>
  <c r="I184" i="9" a="1"/>
  <c r="I196" i="9" a="1"/>
  <c r="G187" i="9" a="1"/>
  <c r="G180" i="9" a="1"/>
  <c r="E179" i="9" a="1"/>
  <c r="D178" i="9" a="1"/>
  <c r="D197" i="9" a="1"/>
  <c r="H196" i="9" a="1"/>
  <c r="I164" i="9" a="1"/>
  <c r="H184" i="9" a="1"/>
  <c r="I179" i="9" a="1"/>
  <c r="H188" i="9" a="1"/>
  <c r="E164" i="9" a="1"/>
  <c r="E190" i="9" a="1"/>
  <c r="G181" i="9" a="1"/>
  <c r="H195" i="9" a="1"/>
  <c r="E180" i="9" a="1"/>
  <c r="H179" i="9" a="1"/>
  <c r="I188" i="9" a="1"/>
  <c r="D201" i="9" a="1"/>
  <c r="E177" i="9" a="1"/>
  <c r="I101" i="9" a="1"/>
  <c r="G177" i="9" a="1"/>
  <c r="H200" i="9" a="1"/>
  <c r="I198" i="9" a="1"/>
  <c r="G193" i="9" a="1"/>
  <c r="I186" i="9" a="1"/>
  <c r="I192" i="9" a="1"/>
  <c r="I178" i="9" a="1"/>
  <c r="G190" i="9" a="1"/>
  <c r="D129" i="9" a="1"/>
  <c r="E197" i="9" a="1"/>
  <c r="G185" i="9" a="1"/>
  <c r="D41" i="9" a="1"/>
  <c r="I187" i="9" a="1"/>
  <c r="E129" i="9" a="1"/>
  <c r="E194" i="9" a="1"/>
  <c r="E41" i="9" a="1"/>
  <c r="H187" i="9" a="1"/>
  <c r="I41" i="9" a="1"/>
  <c r="D188" i="9" a="1"/>
  <c r="H177" i="9" a="1"/>
  <c r="I190" i="9" a="1"/>
  <c r="D187" i="9" a="1"/>
  <c r="D179" i="9" a="1"/>
  <c r="G198" i="9" a="1"/>
  <c r="H197" i="9" a="1"/>
  <c r="E186" i="9" a="1"/>
  <c r="D185" i="9" a="1"/>
  <c r="G189" i="9" a="1"/>
  <c r="H41" i="9" a="1"/>
  <c r="I181" i="9" a="1"/>
  <c r="H185" i="9" a="1"/>
  <c r="D195" i="9" a="1"/>
  <c r="E199" i="9" a="1"/>
  <c r="I194" i="9" a="1"/>
  <c r="H164" i="9" a="1"/>
  <c r="H189" i="9" a="1"/>
  <c r="I129" i="9" a="1"/>
  <c r="G197" i="9" a="1"/>
  <c r="G184" i="9" a="1"/>
  <c r="I193" i="9" a="1"/>
  <c r="D13" i="9" a="1"/>
  <c r="G194" i="9" a="1"/>
  <c r="D200" i="9" a="1"/>
  <c r="E188" i="9" a="1"/>
  <c r="G188" i="9" a="1"/>
  <c r="D194" i="9" a="1"/>
  <c r="E189" i="9" a="1"/>
  <c r="D186" i="9" a="1"/>
  <c r="H13" i="9" a="1"/>
  <c r="D101" i="9" a="1"/>
  <c r="H192"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H229" i="9" a="1"/>
  <c r="E220" i="9" a="1"/>
  <c r="G207" i="9" a="1"/>
  <c r="E205" i="9" a="1"/>
  <c r="D224" i="9" a="1"/>
  <c r="D205" i="9" a="1"/>
  <c r="E225" i="9" a="1"/>
  <c r="E213" i="9" a="1"/>
  <c r="D216" i="9" a="1"/>
  <c r="D209" i="9" a="1"/>
  <c r="G14" i="9" a="1"/>
  <c r="G206" i="9" a="1"/>
  <c r="G217" i="9" a="1"/>
  <c r="I227" i="9" a="1"/>
  <c r="H165" i="9" a="1"/>
  <c r="G227" i="9" a="1"/>
  <c r="G215" i="9" a="1"/>
  <c r="E222" i="9" a="1"/>
  <c r="H214" i="9" a="1"/>
  <c r="F42" i="9" a="1"/>
  <c r="D213" i="9" a="1"/>
  <c r="H205" i="9" a="1"/>
  <c r="G212" i="9" a="1"/>
  <c r="I130" i="9" a="1"/>
  <c r="G165" i="9" a="1"/>
  <c r="D221" i="9" a="1"/>
  <c r="D223" i="9" a="1"/>
  <c r="G224" i="9" a="1"/>
  <c r="E130" i="9" a="1"/>
  <c r="H224" i="9" a="1"/>
  <c r="G222" i="9" a="1"/>
  <c r="I206" i="9" a="1"/>
  <c r="H217" i="9" a="1"/>
  <c r="H212" i="9" a="1"/>
  <c r="D42" i="9" a="1"/>
  <c r="H220" i="9" a="1"/>
  <c r="D208" i="9" a="1"/>
  <c r="G214" i="9" a="1"/>
  <c r="I217" i="9" a="1"/>
  <c r="I223" i="9" a="1"/>
  <c r="I207" i="9" a="1"/>
  <c r="G209" i="9" a="1"/>
  <c r="D130" i="9" a="1"/>
  <c r="G221" i="9" a="1"/>
  <c r="I42" i="9" a="1"/>
  <c r="G228" i="9" a="1"/>
  <c r="H207" i="9" a="1"/>
  <c r="H221" i="9" a="1"/>
  <c r="I229" i="9" a="1"/>
  <c r="G218" i="9" a="1"/>
  <c r="I165" i="9" a="1"/>
  <c r="E218" i="9" a="1"/>
  <c r="H42" i="9" a="1"/>
  <c r="H227" i="9" a="1"/>
  <c r="F14" i="9" a="1"/>
  <c r="I224" i="9" a="1"/>
  <c r="E228" i="9" a="1"/>
  <c r="D225" i="9" a="1"/>
  <c r="E229" i="9" a="1"/>
  <c r="I214" i="9" a="1"/>
  <c r="E102" i="9" a="1"/>
  <c r="H14" i="9" a="1"/>
  <c r="I209" i="9" a="1"/>
  <c r="E209" i="9" a="1"/>
  <c r="D212" i="9" a="1"/>
  <c r="I212" i="9" a="1"/>
  <c r="E214" i="9" a="1"/>
  <c r="E212" i="9" a="1"/>
  <c r="D218" i="9" a="1"/>
  <c r="E42" i="9" a="1"/>
  <c r="E208" i="9" a="1"/>
  <c r="H206" i="9" a="1"/>
  <c r="E221" i="9" a="1"/>
  <c r="G213" i="9" a="1"/>
  <c r="D214" i="9" a="1"/>
  <c r="H130" i="9" a="1"/>
  <c r="G130" i="9" a="1"/>
  <c r="G216" i="9" a="1"/>
  <c r="H215" i="9" a="1"/>
  <c r="H218" i="9" a="1"/>
  <c r="H226" i="9" a="1"/>
  <c r="H209" i="9" a="1"/>
  <c r="I226" i="9" a="1"/>
  <c r="D206" i="9" a="1"/>
  <c r="I213" i="9" a="1"/>
  <c r="I218" i="9" a="1"/>
  <c r="E14" i="9" a="1"/>
  <c r="E165" i="9" a="1"/>
  <c r="G205" i="9" a="1"/>
  <c r="G226" i="9" a="1"/>
  <c r="H222" i="9" a="1"/>
  <c r="G223" i="9" a="1"/>
  <c r="I102" i="9" a="1"/>
  <c r="D229" i="9" a="1"/>
  <c r="I215" i="9" a="1"/>
  <c r="D14" i="9" a="1"/>
  <c r="H225" i="9" a="1"/>
  <c r="I228" i="9" a="1"/>
  <c r="D215" i="9" a="1"/>
  <c r="D222" i="9" a="1"/>
  <c r="I220" i="9" a="1"/>
  <c r="E207" i="9" a="1"/>
  <c r="H223" i="9" a="1"/>
  <c r="D217" i="9" a="1"/>
  <c r="D102" i="9" a="1"/>
  <c r="D227" i="9" a="1"/>
  <c r="I225" i="9" a="1"/>
  <c r="E206" i="9" a="1"/>
  <c r="G208" i="9" a="1"/>
  <c r="I221" i="9" a="1"/>
  <c r="G102" i="9" a="1"/>
  <c r="E224" i="9" a="1"/>
  <c r="I222" i="9" a="1"/>
  <c r="G229" i="9" a="1"/>
  <c r="D165" i="9" a="1"/>
  <c r="I205" i="9" a="1"/>
  <c r="D207" i="9" a="1"/>
  <c r="H208" i="9" a="1"/>
  <c r="H213"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I254" i="9" a="1"/>
  <c r="D240" i="9" a="1"/>
  <c r="D43" i="9" a="1"/>
  <c r="I131" i="9" a="1"/>
  <c r="G237" i="9" a="1"/>
  <c r="I103" i="9" a="1"/>
  <c r="E15" i="9" a="1"/>
  <c r="E249" i="9" a="1"/>
  <c r="D131" i="9" a="1"/>
  <c r="D252" i="9" a="1"/>
  <c r="D242" i="9" a="1"/>
  <c r="E256" i="9" a="1"/>
  <c r="G252" i="9" a="1"/>
  <c r="E257" i="9" a="1"/>
  <c r="D241" i="9" a="1"/>
  <c r="G236" i="9" a="1"/>
  <c r="H252" i="9" a="1"/>
  <c r="G246" i="9" a="1"/>
  <c r="D234" i="9" a="1"/>
  <c r="I245" i="9" a="1"/>
  <c r="G256" i="9" a="1"/>
  <c r="E166" i="9" a="1"/>
  <c r="D245" i="9" a="1"/>
  <c r="D15" i="9" a="1"/>
  <c r="I240" i="9" a="1"/>
  <c r="H234" i="9" a="1"/>
  <c r="I234" i="9" a="1"/>
  <c r="I43" i="9" a="1"/>
  <c r="I253" i="9" a="1"/>
  <c r="G254" i="9" a="1"/>
  <c r="E251" i="9" a="1"/>
  <c r="I235" i="9" a="1"/>
  <c r="E235" i="9" a="1"/>
  <c r="I252" i="9" a="1"/>
  <c r="G249" i="9" a="1"/>
  <c r="D254" i="9" a="1"/>
  <c r="G103" i="9" a="1"/>
  <c r="F43" i="9" a="1"/>
  <c r="E253" i="9" a="1"/>
  <c r="I251" i="9" a="1"/>
  <c r="I257" i="9" a="1"/>
  <c r="G243" i="9" a="1"/>
  <c r="H103" i="9" a="1"/>
  <c r="D257" i="9" a="1"/>
  <c r="I249" i="9" a="1"/>
  <c r="D235" i="9" a="1"/>
  <c r="G15" i="9" a="1"/>
  <c r="D255" i="9" a="1"/>
  <c r="G257" i="9" a="1"/>
  <c r="I241" i="9" a="1"/>
  <c r="I248" i="9" a="1"/>
  <c r="H257" i="9" a="1"/>
  <c r="H250" i="9" a="1"/>
  <c r="D243" i="9" a="1"/>
  <c r="D244" i="9" a="1"/>
  <c r="G255" i="9" a="1"/>
  <c r="E248" i="9" a="1"/>
  <c r="G241" i="9" a="1"/>
  <c r="D253" i="9" a="1"/>
  <c r="G240" i="9" a="1"/>
  <c r="E43" i="9" a="1"/>
  <c r="G166" i="9" a="1"/>
  <c r="I236" i="9" a="1"/>
  <c r="H233" i="9" a="1"/>
  <c r="F15" i="9" a="1"/>
  <c r="D246" i="9" a="1"/>
  <c r="I242" i="9" a="1"/>
  <c r="G245" i="9" a="1"/>
  <c r="H131" i="9" a="1"/>
  <c r="E245" i="9" a="1"/>
  <c r="I244" i="9" a="1"/>
  <c r="H245" i="9" a="1"/>
  <c r="E240" i="9" a="1"/>
  <c r="G250" i="9" a="1"/>
  <c r="I255" i="9" a="1"/>
  <c r="H244" i="9" a="1"/>
  <c r="G43" i="9" a="1"/>
  <c r="H243" i="9" a="1"/>
  <c r="E237" i="9" a="1"/>
  <c r="E252" i="9" a="1"/>
  <c r="G235" i="9" a="1"/>
  <c r="H253" i="9" a="1"/>
  <c r="E131" i="9" a="1"/>
  <c r="H236" i="9" a="1"/>
  <c r="E244" i="9" a="1"/>
  <c r="I166" i="9" a="1"/>
  <c r="E241" i="9" a="1"/>
  <c r="E250" i="9" a="1"/>
  <c r="D236" i="9" a="1"/>
  <c r="G242" i="9" a="1"/>
  <c r="G253" i="9" a="1"/>
  <c r="H237" i="9" a="1"/>
  <c r="E236" i="9" a="1"/>
  <c r="H249" i="9" a="1"/>
  <c r="H255" i="9" a="1"/>
  <c r="D166" i="9" a="1"/>
  <c r="E242" i="9" a="1"/>
  <c r="E243" i="9" a="1"/>
  <c r="H241" i="9" a="1"/>
  <c r="G251" i="9" a="1"/>
  <c r="H235" i="9" a="1"/>
  <c r="G244" i="9" a="1"/>
  <c r="H242" i="9" a="1"/>
  <c r="H246" i="9" a="1"/>
  <c r="D256" i="9" a="1"/>
  <c r="G248" i="9" a="1"/>
  <c r="I237" i="9" a="1"/>
  <c r="G234" i="9" a="1"/>
  <c r="H254" i="9" a="1"/>
  <c r="H248" i="9" a="1"/>
  <c r="E254" i="9" a="1"/>
  <c r="I233" i="9" a="1"/>
  <c r="H15" i="9" a="1"/>
  <c r="E246" i="9" a="1"/>
  <c r="D249" i="9" a="1"/>
  <c r="I250" i="9" a="1"/>
  <c r="D237" i="9" a="1"/>
  <c r="H43" i="9" a="1"/>
  <c r="I256"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5" i="9" a="1"/>
  <c r="D277" i="9" a="1"/>
  <c r="E283" i="9" a="1"/>
  <c r="D272" i="9" a="1"/>
  <c r="E16" i="9" a="1"/>
  <c r="D278" i="9" a="1"/>
  <c r="I268" i="9" a="1"/>
  <c r="H265" i="9" a="1"/>
  <c r="G274" i="9" a="1"/>
  <c r="H270" i="9" a="1"/>
  <c r="D16" i="9" a="1"/>
  <c r="G262" i="9" a="1"/>
  <c r="E264" i="9" a="1"/>
  <c r="E271" i="9" a="1"/>
  <c r="G284" i="9" a="1"/>
  <c r="I277" i="9" a="1"/>
  <c r="I273" i="9" a="1"/>
  <c r="I104" i="9" a="1"/>
  <c r="I44" i="9" a="1"/>
  <c r="G277" i="9" a="1"/>
  <c r="D104" i="9" a="1"/>
  <c r="I284" i="9" a="1"/>
  <c r="H277" i="9" a="1"/>
  <c r="E104" i="9" a="1"/>
  <c r="E272" i="9" a="1"/>
  <c r="I132" i="9" a="1"/>
  <c r="H263" i="9" a="1"/>
  <c r="F16" i="9" a="1"/>
  <c r="G272" i="9" a="1"/>
  <c r="E276" i="9" a="1"/>
  <c r="D44" i="9" a="1"/>
  <c r="H16" i="9" a="1"/>
  <c r="I272" i="9" a="1"/>
  <c r="H44" i="9" a="1"/>
  <c r="D270" i="9" a="1"/>
  <c r="H280" i="9" a="1"/>
  <c r="G270" i="9" a="1"/>
  <c r="E280" i="9" a="1"/>
  <c r="E281" i="9" a="1"/>
  <c r="G279" i="9" a="1"/>
  <c r="H269" i="9" a="1"/>
  <c r="E263" i="9" a="1"/>
  <c r="G269" i="9" a="1"/>
  <c r="H284" i="9" a="1"/>
  <c r="D263" i="9" a="1"/>
  <c r="H167" i="9" a="1"/>
  <c r="D271" i="9" a="1"/>
  <c r="I270" i="9" a="1"/>
  <c r="E284" i="9" a="1"/>
  <c r="H278" i="9" a="1"/>
  <c r="I280" i="9" a="1"/>
  <c r="H132" i="9" a="1"/>
  <c r="E268" i="9" a="1"/>
  <c r="G268" i="9" a="1"/>
  <c r="D282" i="9" a="1"/>
  <c r="G280" i="9" a="1"/>
  <c r="I265" i="9" a="1"/>
  <c r="I167" i="9" a="1"/>
  <c r="D268" i="9" a="1"/>
  <c r="H283" i="9" a="1"/>
  <c r="G261" i="9" a="1"/>
  <c r="I263" i="9" a="1"/>
  <c r="G278" i="9" a="1"/>
  <c r="I271" i="9" a="1"/>
  <c r="G283" i="9" a="1"/>
  <c r="H272" i="9" a="1"/>
  <c r="G16" i="9" a="1"/>
  <c r="E132" i="9" a="1"/>
  <c r="E278" i="9" a="1"/>
  <c r="D264" i="9" a="1"/>
  <c r="I264" i="9" a="1"/>
  <c r="H274" i="9" a="1"/>
  <c r="D280" i="9" a="1"/>
  <c r="D273" i="9" a="1"/>
  <c r="H264" i="9" a="1"/>
  <c r="I276" i="9" a="1"/>
  <c r="H279" i="9" a="1"/>
  <c r="D262" i="9" a="1"/>
  <c r="D283" i="9" a="1"/>
  <c r="E167" i="9" a="1"/>
  <c r="I262" i="9" a="1"/>
  <c r="G285" i="9" a="1"/>
  <c r="G104" i="9" a="1"/>
  <c r="I274" i="9" a="1"/>
  <c r="E265" i="9" a="1"/>
  <c r="E282" i="9" a="1"/>
  <c r="D167" i="9" a="1"/>
  <c r="E270" i="9" a="1"/>
  <c r="G276" i="9" a="1"/>
  <c r="F44" i="9" a="1"/>
  <c r="H261" i="9" a="1"/>
  <c r="I261" i="9" a="1"/>
  <c r="I279" i="9" a="1"/>
  <c r="H281" i="9" a="1"/>
  <c r="D281" i="9" a="1"/>
  <c r="E269" i="9" a="1"/>
  <c r="I283" i="9" a="1"/>
  <c r="I278" i="9" a="1"/>
  <c r="H273" i="9" a="1"/>
  <c r="G132" i="9" a="1"/>
  <c r="D261" i="9" a="1"/>
  <c r="H271" i="9" a="1"/>
  <c r="E262" i="9" a="1"/>
  <c r="G265" i="9" a="1"/>
  <c r="H282" i="9" a="1"/>
  <c r="H262" i="9" a="1"/>
  <c r="D279" i="9" a="1"/>
  <c r="E277" i="9" a="1"/>
  <c r="I281" i="9" a="1"/>
  <c r="D285" i="9" a="1"/>
  <c r="I269" i="9" a="1"/>
  <c r="H268" i="9" a="1"/>
  <c r="G282" i="9" a="1"/>
  <c r="I285" i="9" a="1"/>
  <c r="G281" i="9" a="1"/>
  <c r="D265" i="9" a="1"/>
  <c r="E261" i="9" a="1"/>
  <c r="I282" i="9" a="1"/>
  <c r="G273"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D299" i="9" a="1"/>
  <c r="E299" i="9" a="1"/>
  <c r="D168" i="9" a="1"/>
  <c r="I310" i="9" a="1"/>
  <c r="G292" i="9" a="1"/>
  <c r="G45" i="9" a="1"/>
  <c r="E105" i="9" a="1"/>
  <c r="H312" i="9" a="1"/>
  <c r="D297" i="9" a="1"/>
  <c r="D307" i="9" a="1"/>
  <c r="D300" i="9" a="1"/>
  <c r="I309" i="9" a="1"/>
  <c r="I289" i="9" a="1"/>
  <c r="H168" i="9" a="1"/>
  <c r="E290" i="9" a="1"/>
  <c r="I297" i="9" a="1"/>
  <c r="G310" i="9" a="1"/>
  <c r="E308" i="9" a="1"/>
  <c r="I305" i="9" a="1"/>
  <c r="E310" i="9" a="1"/>
  <c r="H290" i="9" a="1"/>
  <c r="D312" i="9" a="1"/>
  <c r="I133" i="9" a="1"/>
  <c r="E309" i="9" a="1"/>
  <c r="E296" i="9" a="1"/>
  <c r="G311" i="9" a="1"/>
  <c r="E17" i="9" a="1"/>
  <c r="G133" i="9" a="1"/>
  <c r="D306" i="9" a="1"/>
  <c r="D309" i="9" a="1"/>
  <c r="E168" i="9" a="1"/>
  <c r="E291" i="9" a="1"/>
  <c r="I45" i="9" a="1"/>
  <c r="D292" i="9" a="1"/>
  <c r="G168" i="9" a="1"/>
  <c r="I105" i="9" a="1"/>
  <c r="H307" i="9" a="1"/>
  <c r="E302" i="9" a="1"/>
  <c r="F17" i="9" a="1"/>
  <c r="H301" i="9" a="1"/>
  <c r="H305" i="9" a="1"/>
  <c r="H293" i="9" a="1"/>
  <c r="D301" i="9" a="1"/>
  <c r="I304" i="9" a="1"/>
  <c r="G313" i="9" a="1"/>
  <c r="I313" i="9" a="1"/>
  <c r="H291" i="9" a="1"/>
  <c r="H306" i="9" a="1"/>
  <c r="G297" i="9" a="1"/>
  <c r="D305" i="9" a="1"/>
  <c r="E311" i="9" a="1"/>
  <c r="D302" i="9" a="1"/>
  <c r="E297" i="9" a="1"/>
  <c r="H304" i="9" a="1"/>
  <c r="I299" i="9" a="1"/>
  <c r="G105" i="9" a="1"/>
  <c r="I301" i="9" a="1"/>
  <c r="H105" i="9" a="1"/>
  <c r="D17" i="9" a="1"/>
  <c r="H45" i="9" a="1"/>
  <c r="I306" i="9" a="1"/>
  <c r="I307" i="9" a="1"/>
  <c r="G301" i="9" a="1"/>
  <c r="H297" i="9" a="1"/>
  <c r="E293" i="9" a="1"/>
  <c r="G300" i="9" a="1"/>
  <c r="E45" i="9" a="1"/>
  <c r="D304" i="9" a="1"/>
  <c r="D310" i="9" a="1"/>
  <c r="E301" i="9" a="1"/>
  <c r="D133" i="9" a="1"/>
  <c r="I300" i="9" a="1"/>
  <c r="E305" i="9" a="1"/>
  <c r="I293" i="9" a="1"/>
  <c r="H313" i="9" a="1"/>
  <c r="I168" i="9" a="1"/>
  <c r="I312" i="9" a="1"/>
  <c r="I302" i="9" a="1"/>
  <c r="D289" i="9" a="1"/>
  <c r="G312" i="9" a="1"/>
  <c r="E304" i="9" a="1"/>
  <c r="H300" i="9" a="1"/>
  <c r="I296" i="9" a="1"/>
  <c r="E292" i="9" a="1"/>
  <c r="E300" i="9" a="1"/>
  <c r="E298" i="9" a="1"/>
  <c r="D291" i="9" a="1"/>
  <c r="E133" i="9" a="1"/>
  <c r="H309" i="9" a="1"/>
  <c r="G308" i="9" a="1"/>
  <c r="G304" i="9" a="1"/>
  <c r="G309" i="9" a="1"/>
  <c r="G299" i="9" a="1"/>
  <c r="H311" i="9" a="1"/>
  <c r="H302" i="9" a="1"/>
  <c r="D311" i="9" a="1"/>
  <c r="G306" i="9" a="1"/>
  <c r="G298" i="9" a="1"/>
  <c r="H310" i="9" a="1"/>
  <c r="D45" i="9" a="1"/>
  <c r="H292" i="9" a="1"/>
  <c r="E313" i="9" a="1"/>
  <c r="G293" i="9" a="1"/>
  <c r="D296" i="9" a="1"/>
  <c r="H308" i="9" a="1"/>
  <c r="G17" i="9" a="1"/>
  <c r="I298" i="9" a="1"/>
  <c r="D105" i="9" a="1"/>
  <c r="G290" i="9" a="1"/>
  <c r="E307" i="9" a="1"/>
  <c r="E312" i="9" a="1"/>
  <c r="H296" i="9" a="1"/>
  <c r="E306" i="9" a="1"/>
  <c r="G302" i="9" a="1"/>
  <c r="G307" i="9" a="1"/>
  <c r="D290" i="9" a="1"/>
  <c r="H298" i="9" a="1"/>
  <c r="D293" i="9" a="1"/>
  <c r="H133" i="9" a="1"/>
  <c r="H17" i="9" a="1"/>
  <c r="I291" i="9" a="1"/>
  <c r="H289" i="9" a="1"/>
  <c r="D298" i="9" a="1"/>
  <c r="D313" i="9" a="1"/>
  <c r="E289" i="9" a="1"/>
  <c r="H299" i="9" a="1"/>
  <c r="I308" i="9" a="1"/>
  <c r="G305" i="9" a="1"/>
  <c r="G296" i="9" a="1"/>
  <c r="G291" i="9" a="1"/>
  <c r="I311" i="9" a="1"/>
  <c r="I292" i="9" a="1"/>
  <c r="D308" i="9" a="1"/>
  <c r="F45" i="9" a="1"/>
  <c r="I290"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D169" i="9" a="1"/>
  <c r="H106" i="9" a="1"/>
  <c r="E18" i="9" a="1"/>
  <c r="H169" i="9" a="1"/>
  <c r="E46" i="9" a="1"/>
  <c r="F46" i="9" a="1"/>
  <c r="H46" i="9" a="1"/>
  <c r="G134" i="9" a="1"/>
  <c r="D46" i="9" a="1"/>
  <c r="I169" i="9" a="1"/>
  <c r="G169" i="9" a="1"/>
  <c r="I134" i="9" a="1"/>
  <c r="E169" i="9" a="1"/>
  <c r="D106" i="9" a="1"/>
  <c r="H18" i="9" a="1"/>
  <c r="I106" i="9" a="1"/>
  <c r="H134" i="9" a="1"/>
  <c r="F18" i="9" a="1"/>
  <c r="I46" i="9" a="1"/>
  <c r="D134" i="9" a="1"/>
  <c r="E106" i="9" a="1"/>
  <c r="E134" i="9" a="1"/>
  <c r="D18" i="9" a="1"/>
  <c r="G46" i="9" a="1"/>
  <c r="G18" i="9" a="1"/>
  <c r="G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G135" i="9" a="1"/>
  <c r="G170" i="9" a="1"/>
  <c r="H47" i="9" a="1"/>
  <c r="F19" i="9" a="1"/>
  <c r="I107" i="9" a="1"/>
  <c r="G47" i="9" a="1"/>
  <c r="D135" i="9" a="1"/>
  <c r="I47" i="9" a="1"/>
  <c r="D107" i="9" a="1"/>
  <c r="G19" i="9" a="1"/>
  <c r="H135" i="9" a="1"/>
  <c r="G107" i="9" a="1"/>
  <c r="D47" i="9" a="1"/>
  <c r="E135" i="9" a="1"/>
  <c r="D170" i="9" a="1"/>
  <c r="E19" i="9" a="1"/>
  <c r="I170" i="9" a="1"/>
  <c r="E107" i="9" a="1"/>
  <c r="H19" i="9" a="1"/>
  <c r="D19" i="9" a="1"/>
  <c r="H170" i="9" a="1"/>
  <c r="I135" i="9" a="1"/>
  <c r="E170" i="9" a="1"/>
  <c r="H107" i="9" a="1"/>
  <c r="E47" i="9" a="1"/>
  <c r="F4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171" i="9" a="1"/>
  <c r="D108" i="9" a="1"/>
  <c r="G171" i="9" a="1"/>
  <c r="F48" i="9" a="1"/>
  <c r="E171" i="9" a="1"/>
  <c r="E48" i="9" a="1"/>
  <c r="H108" i="9" a="1"/>
  <c r="G136" i="9" a="1"/>
  <c r="G108" i="9" a="1"/>
  <c r="E20" i="9" a="1"/>
  <c r="D136" i="9" a="1"/>
  <c r="H136" i="9" a="1"/>
  <c r="H171" i="9" a="1"/>
  <c r="F20" i="9" a="1"/>
  <c r="E108" i="9" a="1"/>
  <c r="H20" i="9" a="1"/>
  <c r="D20" i="9" a="1"/>
  <c r="I108" i="9" a="1"/>
  <c r="I48" i="9" a="1"/>
  <c r="E136" i="9" a="1"/>
  <c r="I136" i="9" a="1"/>
  <c r="G20" i="9" a="1"/>
  <c r="I171" i="9" a="1"/>
  <c r="D48" i="9" a="1"/>
  <c r="G48" i="9" a="1"/>
  <c r="H4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I137" i="9" a="1"/>
  <c r="E21" i="9" a="1"/>
  <c r="D49" i="9" a="1"/>
  <c r="D137" i="9" a="1"/>
  <c r="D172" i="9" a="1"/>
  <c r="E109" i="9" a="1"/>
  <c r="E49" i="9" a="1"/>
  <c r="G109" i="9" a="1"/>
  <c r="I172" i="9" a="1"/>
  <c r="H49" i="9" a="1"/>
  <c r="I49" i="9" a="1"/>
  <c r="E172" i="9" a="1"/>
  <c r="D21" i="9" a="1"/>
  <c r="H21" i="9" a="1"/>
  <c r="G49" i="9" a="1"/>
  <c r="D109" i="9" a="1"/>
  <c r="G172" i="9" a="1"/>
  <c r="H172" i="9" a="1"/>
  <c r="F49" i="9" a="1"/>
  <c r="G21" i="9" a="1"/>
  <c r="F21" i="9" a="1"/>
  <c r="E137" i="9" a="1"/>
  <c r="I109" i="9" a="1"/>
  <c r="G137" i="9" a="1"/>
  <c r="H137" i="9" a="1"/>
  <c r="H109"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I138" i="9" a="1"/>
  <c r="H138" i="9" a="1"/>
  <c r="I50" i="9" a="1"/>
  <c r="D173" i="9" a="1"/>
  <c r="G138" i="9" a="1"/>
  <c r="H50" i="9" a="1"/>
  <c r="E110" i="9" a="1"/>
  <c r="D138" i="9" a="1"/>
  <c r="I110" i="9" a="1"/>
  <c r="G22" i="9" a="1"/>
  <c r="G173" i="9" a="1"/>
  <c r="F22" i="9" a="1"/>
  <c r="D22" i="9" a="1"/>
  <c r="H22" i="9" a="1"/>
  <c r="D50" i="9" a="1"/>
  <c r="D110" i="9" a="1"/>
  <c r="E22" i="9" a="1"/>
  <c r="G50" i="9" a="1"/>
  <c r="E173" i="9" a="1"/>
  <c r="H110" i="9" a="1"/>
  <c r="F50" i="9" a="1"/>
  <c r="E138" i="9" a="1"/>
  <c r="E50" i="9" a="1"/>
  <c r="G110" i="9" a="1"/>
  <c r="H173" i="9" a="1"/>
  <c r="I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G23" i="9" a="1"/>
  <c r="H111" i="9" a="1"/>
  <c r="D139" i="9" a="1"/>
  <c r="G139" i="9" a="1"/>
  <c r="H23" i="9" a="1"/>
  <c r="G51" i="9" a="1"/>
  <c r="I111" i="9" a="1"/>
  <c r="D23" i="9" a="1"/>
  <c r="I139" i="9" a="1"/>
  <c r="D51" i="9" a="1"/>
  <c r="E111" i="9" a="1"/>
  <c r="I51" i="9" a="1"/>
  <c r="G111" i="9" a="1"/>
  <c r="F23" i="9" a="1"/>
  <c r="E51" i="9" a="1"/>
  <c r="H139"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I112" i="9" a="1"/>
  <c r="E112" i="9" a="1"/>
  <c r="H52" i="9" a="1"/>
  <c r="H112" i="9" a="1"/>
  <c r="D24" i="9" a="1"/>
  <c r="H24" i="9" a="1"/>
  <c r="E52" i="9" a="1"/>
  <c r="I140" i="9" a="1"/>
  <c r="G112" i="9" a="1"/>
  <c r="H140" i="9" a="1"/>
  <c r="F24" i="9" a="1"/>
  <c r="G52" i="9" a="1"/>
  <c r="E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I113" i="9" a="1"/>
  <c r="H25" i="9" a="1"/>
  <c r="G141" i="9" a="1"/>
  <c r="H113" i="9" a="1"/>
  <c r="G53" i="9" a="1"/>
  <c r="H53" i="9" a="1"/>
  <c r="D53" i="9" a="1"/>
  <c r="E53" i="9" a="1"/>
  <c r="F53" i="9" a="1"/>
  <c r="I53" i="9" a="1"/>
  <c r="F25" i="9" a="1"/>
  <c r="H141" i="9" a="1"/>
  <c r="D25"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G54" i="9" a="1"/>
  <c r="E142" i="9" a="1"/>
  <c r="F54" i="9" a="1"/>
  <c r="G26" i="9" a="1"/>
  <c r="D114" i="9" a="1"/>
  <c r="H54" i="9" a="1"/>
  <c r="F26" i="9" a="1"/>
  <c r="D26" i="9" a="1"/>
  <c r="D142" i="9" a="1"/>
  <c r="G114" i="9" a="1"/>
  <c r="I114" i="9" a="1"/>
  <c r="E114" i="9" a="1"/>
  <c r="I142"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E115" i="9" a="1"/>
  <c r="G27" i="9" a="1"/>
  <c r="E27" i="9" a="1"/>
  <c r="G55" i="9" a="1"/>
  <c r="I55" i="9" a="1"/>
  <c r="F27" i="9" a="1"/>
  <c r="H27" i="9" a="1"/>
  <c r="E55" i="9" a="1"/>
  <c r="G115" i="9" a="1"/>
  <c r="E143" i="9" a="1"/>
  <c r="F55" i="9" a="1"/>
  <c r="I143" i="9" a="1"/>
  <c r="D55" i="9" a="1"/>
  <c r="D143" i="9" a="1"/>
  <c r="H143" i="9" a="1"/>
  <c r="H55" i="9" a="1"/>
  <c r="H115" i="9" a="1"/>
  <c r="D115"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56" i="9" a="1"/>
  <c r="H56" i="9" a="1"/>
  <c r="H116" i="9" a="1"/>
  <c r="G116" i="9" a="1"/>
  <c r="E144" i="9" a="1"/>
  <c r="D56" i="9" a="1"/>
  <c r="I116" i="9" a="1"/>
  <c r="G28" i="9" a="1"/>
  <c r="E28" i="9" a="1"/>
  <c r="G144" i="9" a="1"/>
  <c r="E116" i="9" a="1"/>
  <c r="F56" i="9" a="1"/>
  <c r="D144" i="9" a="1"/>
  <c r="I56" i="9" a="1"/>
  <c r="G56" i="9" a="1"/>
  <c r="D28" i="9" a="1"/>
  <c r="I144"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H145" i="9" a="1"/>
  <c r="H117" i="9" a="1"/>
  <c r="H57" i="9" a="1"/>
  <c r="E117" i="9" a="1"/>
  <c r="G57" i="9" a="1"/>
  <c r="I57" i="9" a="1"/>
  <c r="I145" i="9" a="1"/>
  <c r="D29" i="9" a="1"/>
  <c r="G117" i="9" a="1"/>
  <c r="I117" i="9" a="1"/>
  <c r="H29" i="9" a="1"/>
  <c r="F29" i="9" a="1"/>
  <c r="E145" i="9" a="1"/>
  <c r="G145" i="9" a="1"/>
  <c r="F57" i="9" a="1"/>
  <c r="E29" i="9" a="1"/>
  <c r="D117"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D30" i="9" a="1"/>
  <c r="G58" i="9" a="1"/>
  <c r="D58" i="9" a="1"/>
  <c r="F58" i="9" a="1"/>
  <c r="E30" i="9" a="1"/>
  <c r="G30" i="9" a="1"/>
  <c r="I58" i="9" a="1"/>
  <c r="E58" i="9" a="1"/>
  <c r="F30" i="9" a="1"/>
  <c r="I58" i="9" l="1"/>
  <c r="F58" i="9"/>
  <c r="H58" i="9"/>
  <c r="G58" i="9"/>
  <c r="E58" i="9"/>
  <c r="D58" i="9"/>
  <c r="F30" i="9"/>
  <c r="E30" i="9"/>
  <c r="G30" i="9"/>
  <c r="H30" i="9"/>
  <c r="D30" i="9"/>
  <c r="B31" i="9"/>
  <c r="E59" i="9" a="1"/>
  <c r="F59" i="9" a="1"/>
  <c r="D59" i="9" a="1"/>
  <c r="G31" i="9" a="1"/>
  <c r="H59" i="9" a="1"/>
  <c r="G59" i="9" a="1"/>
  <c r="E31" i="9" a="1"/>
  <c r="D31" i="9" a="1"/>
  <c r="H31" i="9" a="1"/>
  <c r="F31" i="9" a="1"/>
  <c r="I59" i="9" a="1"/>
  <c r="F31" i="9" l="1"/>
  <c r="E31" i="9"/>
  <c r="G31" i="9"/>
  <c r="H31" i="9"/>
  <c r="D31" i="9"/>
  <c r="I59" i="9"/>
  <c r="F59" i="9"/>
  <c r="G59" i="9"/>
  <c r="H59" i="9"/>
  <c r="E59" i="9"/>
  <c r="D59" i="9"/>
  <c r="B32" i="9"/>
  <c r="D60" i="9" a="1"/>
  <c r="G60" i="9" a="1"/>
  <c r="I60" i="9" a="1"/>
  <c r="H32" i="9" a="1"/>
  <c r="D32" i="9" a="1"/>
  <c r="E32" i="9" a="1"/>
  <c r="H60" i="9" a="1"/>
  <c r="E60" i="9" a="1"/>
  <c r="G32" i="9" a="1"/>
  <c r="F32" i="9" a="1"/>
  <c r="F60" i="9" a="1"/>
  <c r="I60" i="9" l="1"/>
  <c r="H60" i="9"/>
  <c r="G60" i="9"/>
  <c r="F60" i="9"/>
  <c r="D60" i="9"/>
  <c r="E60" i="9"/>
  <c r="F32" i="9"/>
  <c r="E32" i="9"/>
  <c r="G32" i="9"/>
  <c r="H32" i="9"/>
  <c r="D32" i="9"/>
  <c r="B33" i="9"/>
  <c r="I61" i="9" a="1"/>
  <c r="F61" i="9" a="1"/>
  <c r="G61" i="9" a="1"/>
  <c r="F33" i="9" a="1"/>
  <c r="D33" i="9" a="1"/>
  <c r="H61" i="9" a="1"/>
  <c r="G33" i="9" a="1"/>
  <c r="E61" i="9" a="1"/>
  <c r="D61" i="9" a="1"/>
  <c r="E33" i="9" a="1"/>
  <c r="H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<sst xmlns="http://schemas.openxmlformats.org/spreadsheetml/2006/main" count="251" uniqueCount="58">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</sst>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-3.6762246616043486</c:v>
                </c:pt>
                <c:pt idx="1">
                  <c:v>0.44012845076351143</c:v>
                </c:pt>
                <c:pt idx="2">
                  <c:v>4.4080304859654005</c:v>
                </c:pt>
                <c:pt idx="3">
                  <c:v>8.2192915481300144</c:v>
                </c:pt>
                <c:pt idx="4">
                  <c:v>11.868480074118125</c:v>
                </c:pt>
                <c:pt idx="5">
                  <c:v>15.352955507593677</c:v>
                </c:pt>
                <c:pt idx="6">
                  <c:v>18.67274654747888</c:v>
                </c:pt>
                <c:pt idx="7">
                  <c:v>21.830227642461661</c:v>
                </c:pt>
                <c:pt idx="8">
                  <c:v>24.829721735426943</c:v>
                </c:pt>
                <c:pt idx="9">
                  <c:v>27.67703238434061</c:v>
                </c:pt>
                <c:pt idx="10">
                  <c:v>30.379015316643319</c:v>
                </c:pt>
                <c:pt idx="11">
                  <c:v>33.002026212066603</c:v>
                </c:pt>
                <c:pt idx="12">
                  <c:v>35.604425921842697</c:v>
                </c:pt>
                <c:pt idx="13">
                  <c:v>38.09461322607568</c:v>
                </c:pt>
                <c:pt idx="14">
                  <c:v>40.478531881337247</c:v>
                </c:pt>
                <c:pt idx="15">
                  <c:v>42.762043836700094</c:v>
                </c:pt>
                <c:pt idx="16">
                  <c:v>44.950853158772773</c:v>
                </c:pt>
                <c:pt idx="17">
                  <c:v>47.050446293907157</c:v>
                </c:pt>
                <c:pt idx="18">
                  <c:v>49.066057665359203</c:v>
                </c:pt>
                <c:pt idx="19">
                  <c:v>51.002647975931112</c:v>
                </c:pt>
                <c:pt idx="20">
                  <c:v>52.864894709912249</c:v>
                </c:pt>
                <c:pt idx="21">
                  <c:v>54.657187859417434</c:v>
                </c:pt>
                <c:pt idx="22">
                  <c:v>56.383642280938716</c:v>
                </c:pt>
                <c:pt idx="23">
                  <c:v>58.048098691834234</c:v>
                </c:pt>
                <c:pt idx="24">
                  <c:v>59.654140005058792</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-3.302939739333695</c:v>
                </c:pt>
                <c:pt idx="1">
                  <c:v>0.90611297498785182</c:v>
                </c:pt>
                <c:pt idx="2">
                  <c:v>4.9843349938677131</c:v>
                </c:pt>
                <c:pt idx="3">
                  <c:v>8.9257325747468936</c:v>
                </c:pt>
                <c:pt idx="4">
                  <c:v>12.72723596306475</c:v>
                </c:pt>
                <c:pt idx="5">
                  <c:v>16.38879804251388</c:v>
                </c:pt>
                <c:pt idx="6">
                  <c:v>19.913298605273614</c:v>
                </c:pt>
                <c:pt idx="7">
                  <c:v>23.283049681674278</c:v>
                </c:pt>
                <c:pt idx="8">
                  <c:v>26.503294456319541</c:v>
                </c:pt>
                <c:pt idx="9">
                  <c:v>29.594952619258066</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6000</v>
      </c>
      <c r="F11" s="2" t="s">
        <v>3</v>
      </c>
    </row>
    <row r="12" spans="1:6" x14ac:dyDescent="0.25">
      <c r="D12" s="3" t="s">
        <v>2</v>
      </c>
      <c r="E12" s="6">
        <f>[1]!altitudeAtmoP(E11)</f>
        <v>11.777109691628892</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11.777109691628892</v>
      </c>
      <c r="E8" t="s">
        <v>4</v>
      </c>
      <c r="G8" t="s">
        <v>19</v>
      </c>
    </row>
    <row r="9" spans="1:7" x14ac:dyDescent="0.2">
      <c r="G9" t="s">
        <v>20</v>
      </c>
    </row>
    <row r="10" spans="1:7" x14ac:dyDescent="0.2">
      <c r="A10" s="31" t="s">
        <v>21</v>
      </c>
      <c r="B10" t="s">
        <v>22</v>
      </c>
      <c r="C10" t="s">
        <v>23</v>
      </c>
      <c r="D10" s="34">
        <f>[1]!humidity(D$6,D$8,1,D$7)</f>
        <v>0.41560939599914426</v>
      </c>
      <c r="G10" t="s">
        <v>24</v>
      </c>
    </row>
    <row r="11" spans="1:7" x14ac:dyDescent="0.2">
      <c r="B11" t="s">
        <v>25</v>
      </c>
      <c r="C11" t="s">
        <v>26</v>
      </c>
      <c r="D11" s="35">
        <f>[1]!dewpoint(D$6,D$8,1,D$7)</f>
        <v>45.659492349566641</v>
      </c>
      <c r="E11" t="s">
        <v>13</v>
      </c>
      <c r="G11" t="s">
        <v>27</v>
      </c>
    </row>
    <row r="12" spans="1:7" x14ac:dyDescent="0.2">
      <c r="B12" t="s">
        <v>28</v>
      </c>
      <c r="C12" t="s">
        <v>29</v>
      </c>
      <c r="D12" s="36">
        <f>[1]!humidratio(D$6,D$8,1,D$7)</f>
        <v>8.0768163063886997E-3</v>
      </c>
      <c r="E12" t="s">
        <v>30</v>
      </c>
    </row>
    <row r="13" spans="1:7" x14ac:dyDescent="0.2">
      <c r="B13" t="s">
        <v>5</v>
      </c>
      <c r="C13" t="s">
        <v>31</v>
      </c>
      <c r="D13" s="35">
        <f>[1]!enthalpy(D$6,D$8,1,D$7)</f>
        <v>25.620529551880971</v>
      </c>
      <c r="E13" t="s">
        <v>32</v>
      </c>
    </row>
    <row r="14" spans="1:7" x14ac:dyDescent="0.2">
      <c r="B14" t="s">
        <v>33</v>
      </c>
      <c r="C14" t="s">
        <v>34</v>
      </c>
      <c r="D14" s="35">
        <f>[1]!volume(D$6,D$8,1,D$7)</f>
        <v>16.879514677391388</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11.777109691628892</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1.6576165919344757E-2</v>
      </c>
      <c r="E23" t="s">
        <v>30</v>
      </c>
    </row>
    <row r="24" spans="1:5" x14ac:dyDescent="0.2">
      <c r="B24" t="s">
        <v>5</v>
      </c>
      <c r="C24" t="s">
        <v>31</v>
      </c>
      <c r="D24" s="35">
        <f>[1]!enthalpy(D$17,D$19,2,D$18)</f>
        <v>33.665700188857073</v>
      </c>
      <c r="E24" t="s">
        <v>32</v>
      </c>
    </row>
    <row r="25" spans="1:5" x14ac:dyDescent="0.2">
      <c r="B25" t="s">
        <v>33</v>
      </c>
      <c r="C25" t="s">
        <v>34</v>
      </c>
      <c r="D25" s="35">
        <f>[1]!volume(D$17,D$19,2,D$18)</f>
        <v>16.945731147560586</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11.777109691628892</v>
      </c>
      <c r="E30" t="s">
        <v>4</v>
      </c>
    </row>
    <row r="32" spans="1:5" x14ac:dyDescent="0.2">
      <c r="A32" s="31" t="s">
        <v>21</v>
      </c>
      <c r="B32" t="s">
        <v>15</v>
      </c>
      <c r="C32" t="s">
        <v>16</v>
      </c>
      <c r="D32" s="35">
        <f>[1]!wetbulb(D$28,D$30,3,D$29)</f>
        <v>36.902479317963774</v>
      </c>
      <c r="E32" t="s">
        <v>13</v>
      </c>
    </row>
    <row r="33" spans="1:5" x14ac:dyDescent="0.2">
      <c r="B33" t="s">
        <v>25</v>
      </c>
      <c r="C33" t="s">
        <v>26</v>
      </c>
      <c r="D33" s="35">
        <f>[1]!dewpoint(D$28,D$30,3,D$29)</f>
        <v>27.37780796817319</v>
      </c>
      <c r="E33" t="s">
        <v>13</v>
      </c>
    </row>
    <row r="34" spans="1:5" x14ac:dyDescent="0.2">
      <c r="B34" t="s">
        <v>28</v>
      </c>
      <c r="C34" t="s">
        <v>29</v>
      </c>
      <c r="D34" s="36">
        <f>[1]!humidratio(D28,D30,3,D29)</f>
        <v>3.9206742419820593E-3</v>
      </c>
      <c r="E34" t="s">
        <v>30</v>
      </c>
    </row>
    <row r="35" spans="1:5" x14ac:dyDescent="0.2">
      <c r="B35" t="s">
        <v>5</v>
      </c>
      <c r="C35" t="s">
        <v>31</v>
      </c>
      <c r="D35" s="35">
        <f>[1]!enthalpy(D$28,D$30,3,D$29)</f>
        <v>15.038170442097766</v>
      </c>
      <c r="E35" t="s">
        <v>32</v>
      </c>
    </row>
    <row r="36" spans="1:5" x14ac:dyDescent="0.2">
      <c r="B36" t="s">
        <v>33</v>
      </c>
      <c r="C36" t="s">
        <v>34</v>
      </c>
      <c r="D36" s="35">
        <f>[1]!volume(D$28,D$30,3,D$29)</f>
        <v>15.976723478187866</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11.777109691628892</v>
      </c>
      <c r="E41" t="s">
        <v>4</v>
      </c>
    </row>
    <row r="43" spans="1:5" x14ac:dyDescent="0.2">
      <c r="A43" s="31" t="s">
        <v>21</v>
      </c>
      <c r="B43" t="s">
        <v>15</v>
      </c>
      <c r="C43" t="s">
        <v>16</v>
      </c>
      <c r="D43" s="35">
        <f>[1]!wetbulb(D$39,D$41,4,D$40)</f>
        <v>35.145305256292808</v>
      </c>
      <c r="E43" t="s">
        <v>13</v>
      </c>
    </row>
    <row r="44" spans="1:5" x14ac:dyDescent="0.2">
      <c r="B44" t="s">
        <v>25</v>
      </c>
      <c r="C44" t="s">
        <v>26</v>
      </c>
      <c r="D44" s="35">
        <f>[1]!dewpoint(D$39,D$41,4,D$40)</f>
        <v>21.96523088147017</v>
      </c>
      <c r="E44" t="s">
        <v>13</v>
      </c>
    </row>
    <row r="45" spans="1:5" x14ac:dyDescent="0.2">
      <c r="B45" t="s">
        <v>22</v>
      </c>
      <c r="C45" t="s">
        <v>23</v>
      </c>
      <c r="D45" s="34">
        <f>[1]!humidity(D$39,D$41,4,D$40)</f>
        <v>0.40094144272341614</v>
      </c>
    </row>
    <row r="46" spans="1:5" x14ac:dyDescent="0.2">
      <c r="B46" t="s">
        <v>5</v>
      </c>
      <c r="C46" t="s">
        <v>31</v>
      </c>
      <c r="D46" s="35">
        <f>[1]!enthalpy(D$39,D$41,4,D$40)</f>
        <v>14.1942772</v>
      </c>
      <c r="E46" t="s">
        <v>32</v>
      </c>
    </row>
    <row r="47" spans="1:5" x14ac:dyDescent="0.2">
      <c r="B47" t="s">
        <v>33</v>
      </c>
      <c r="C47" t="s">
        <v>34</v>
      </c>
      <c r="D47" s="35">
        <f>[1]!volume(D$39,D$41,4,D$40)</f>
        <v>15.956795623813559</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6000</v>
      </c>
      <c r="E3" t="s">
        <v>3</v>
      </c>
      <c r="H3" s="59" t="s">
        <v>42</v>
      </c>
      <c r="I3" s="59"/>
      <c r="J3" s="59"/>
      <c r="K3" s="59"/>
    </row>
    <row r="4" spans="1:11" x14ac:dyDescent="0.2">
      <c r="C4" s="41" t="s">
        <v>2</v>
      </c>
      <c r="D4" s="45">
        <f>Pressure</f>
        <v>11.777109691628892</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-3.6762246616043486</v>
      </c>
      <c r="E9" s="53" cm="1">
        <f t="array" ref="E9">[1]!humidratio(B9, Pressure, 3, C9)</f>
        <v>0</v>
      </c>
      <c r="F9" s="53" cm="1">
        <f t="array" ref="F9">[1]!Grains(B9, Pressure, 3, C9)</f>
        <v>0</v>
      </c>
      <c r="G9" s="53" cm="1">
        <f t="array" ref="G9">[1]!volume(B9, Pressure, 3, C9)</f>
        <v>14.460967102572475</v>
      </c>
      <c r="H9" s="53" cm="1">
        <f t="array" ref="H9">[1]!enthalpy(B9, Pressure, 3, C9)</f>
        <v>0</v>
      </c>
      <c r="I9" s="55" t="s">
        <v>57</v>
      </c>
    </row>
    <row r="10" spans="1:11" x14ac:dyDescent="0.2">
      <c r="B10" s="56">
        <f>B9+5</f>
        <v>5</v>
      </c>
      <c r="C10" s="57">
        <f t="shared" ref="C10:C33" si="0">C$7</f>
        <v>0</v>
      </c>
      <c r="D10" s="53" cm="1">
        <f t="array" ref="D10">[1]!wetbulb(B10,Pressure,3,C10)</f>
        <v>0.44012845076351143</v>
      </c>
      <c r="E10" s="53" cm="1">
        <f t="array" ref="E10">[1]!humidratio(B10, Pressure, 3, C10)</f>
        <v>0</v>
      </c>
      <c r="F10" s="53" cm="1">
        <f t="array" ref="F10">[1]!Grains(B10, Pressure, 3, C10)</f>
        <v>0</v>
      </c>
      <c r="G10" s="53" cm="1">
        <f t="array" ref="G10">[1]!volume(B10, Pressure, 3, C10)</f>
        <v>14.618264371293215</v>
      </c>
      <c r="H10" s="53" cm="1">
        <f t="array" ref="H10">[1]!enthalpy(B10, Pressure, 3, C10)</f>
        <v>1.2</v>
      </c>
      <c r="I10" s="55" t="s">
        <v>57</v>
      </c>
    </row>
    <row r="11" spans="1:11" x14ac:dyDescent="0.2">
      <c r="B11" s="56">
        <f t="shared" ref="B11:B33" si="1">B10+5</f>
        <v>10</v>
      </c>
      <c r="C11" s="57">
        <f t="shared" si="0"/>
        <v>0</v>
      </c>
      <c r="D11" s="53" cm="1">
        <f t="array" ref="D11">[1]!wetbulb(B11,Pressure,3,C11)</f>
        <v>4.4080304859654005</v>
      </c>
      <c r="E11" s="53" cm="1">
        <f t="array" ref="E11">[1]!humidratio(B11, Pressure, 3, C11)</f>
        <v>0</v>
      </c>
      <c r="F11" s="53" cm="1">
        <f t="array" ref="F11">[1]!Grains(B11, Pressure, 3, C11)</f>
        <v>0</v>
      </c>
      <c r="G11" s="53" cm="1">
        <f t="array" ref="G11">[1]!volume(B11, Pressure, 3, C11)</f>
        <v>14.775561640013954</v>
      </c>
      <c r="H11" s="53" cm="1">
        <f t="array" ref="H11">[1]!enthalpy(B11, Pressure, 3, C11)</f>
        <v>2.4</v>
      </c>
      <c r="I11" s="55" t="s">
        <v>57</v>
      </c>
    </row>
    <row r="12" spans="1:11" x14ac:dyDescent="0.2">
      <c r="B12" s="56">
        <f t="shared" si="1"/>
        <v>15</v>
      </c>
      <c r="C12" s="57">
        <f t="shared" si="0"/>
        <v>0</v>
      </c>
      <c r="D12" s="53" cm="1">
        <f t="array" ref="D12">[1]!wetbulb(B12,Pressure,3,C12)</f>
        <v>8.2192915481300144</v>
      </c>
      <c r="E12" s="53" cm="1">
        <f t="array" ref="E12">[1]!humidratio(B12, Pressure, 3, C12)</f>
        <v>0</v>
      </c>
      <c r="F12" s="53" cm="1">
        <f t="array" ref="F12">[1]!Grains(B12, Pressure, 3, C12)</f>
        <v>0</v>
      </c>
      <c r="G12" s="53" cm="1">
        <f t="array" ref="G12">[1]!volume(B12, Pressure, 3, C12)</f>
        <v>14.932858908734694</v>
      </c>
      <c r="H12" s="53" cm="1">
        <f t="array" ref="H12">[1]!enthalpy(B12, Pressure, 3, C12)</f>
        <v>3.5999999999999996</v>
      </c>
      <c r="I12" s="55" t="s">
        <v>57</v>
      </c>
    </row>
    <row r="13" spans="1:11" x14ac:dyDescent="0.2">
      <c r="B13" s="56">
        <f t="shared" si="1"/>
        <v>20</v>
      </c>
      <c r="C13" s="57">
        <f t="shared" si="0"/>
        <v>0</v>
      </c>
      <c r="D13" s="53" cm="1">
        <f t="array" ref="D13">[1]!wetbulb(B13,Pressure,3,C13)</f>
        <v>11.868480074118125</v>
      </c>
      <c r="E13" s="53" cm="1">
        <f t="array" ref="E13">[1]!humidratio(B13, Pressure, 3, C13)</f>
        <v>0</v>
      </c>
      <c r="F13" s="53" cm="1">
        <f t="array" ref="F13">[1]!Grains(B13, Pressure, 3, C13)</f>
        <v>0</v>
      </c>
      <c r="G13" s="53" cm="1">
        <f t="array" ref="G13">[1]!volume(B13, Pressure, 3, C13)</f>
        <v>15.090156177455434</v>
      </c>
      <c r="H13" s="53" cm="1">
        <f t="array" ref="H13">[1]!enthalpy(B13, Pressure, 3, C13)</f>
        <v>4.8</v>
      </c>
      <c r="I13" s="55" t="s">
        <v>57</v>
      </c>
    </row>
    <row r="14" spans="1:11" x14ac:dyDescent="0.2">
      <c r="B14" s="56">
        <f t="shared" si="1"/>
        <v>25</v>
      </c>
      <c r="C14" s="57">
        <f t="shared" si="0"/>
        <v>0</v>
      </c>
      <c r="D14" s="53" cm="1">
        <f t="array" ref="D14">[1]!wetbulb(B14,Pressure,3,C14)</f>
        <v>15.352955507593677</v>
      </c>
      <c r="E14" s="53" cm="1">
        <f t="array" ref="E14">[1]!humidratio(B14, Pressure, 3, C14)</f>
        <v>0</v>
      </c>
      <c r="F14" s="53" cm="1">
        <f t="array" ref="F14">[1]!Grains(B14, Pressure, 3, C14)</f>
        <v>0</v>
      </c>
      <c r="G14" s="53" cm="1">
        <f t="array" ref="G14">[1]!volume(B14, Pressure, 3, C14)</f>
        <v>15.247453446176173</v>
      </c>
      <c r="H14" s="53" cm="1">
        <f t="array" ref="H14">[1]!enthalpy(B14, Pressure, 3, C14)</f>
        <v>6</v>
      </c>
      <c r="I14" s="55" t="s">
        <v>57</v>
      </c>
    </row>
    <row r="15" spans="1:11" x14ac:dyDescent="0.2">
      <c r="B15" s="56">
        <f t="shared" si="1"/>
        <v>30</v>
      </c>
      <c r="C15" s="57">
        <f t="shared" si="0"/>
        <v>0</v>
      </c>
      <c r="D15" s="53" cm="1">
        <f t="array" ref="D15">[1]!wetbulb(B15,Pressure,3,C15)</f>
        <v>18.67274654747888</v>
      </c>
      <c r="E15" s="53" cm="1">
        <f t="array" ref="E15">[1]!humidratio(B15, Pressure, 3, C15)</f>
        <v>0</v>
      </c>
      <c r="F15" s="53" cm="1">
        <f t="array" ref="F15">[1]!Grains(B15, Pressure, 3, C15)</f>
        <v>0</v>
      </c>
      <c r="G15" s="53" cm="1">
        <f t="array" ref="G15">[1]!volume(B15, Pressure, 3, C15)</f>
        <v>15.404750714896913</v>
      </c>
      <c r="H15" s="53" cm="1">
        <f t="array" ref="H15">[1]!enthalpy(B15, Pressure, 3, C15)</f>
        <v>7.1999999999999993</v>
      </c>
      <c r="I15" s="55" t="s">
        <v>57</v>
      </c>
    </row>
    <row r="16" spans="1:11" x14ac:dyDescent="0.2">
      <c r="B16" s="56">
        <f t="shared" si="1"/>
        <v>35</v>
      </c>
      <c r="C16" s="57">
        <f t="shared" si="0"/>
        <v>0</v>
      </c>
      <c r="D16" s="53" cm="1">
        <f t="array" ref="D16">[1]!wetbulb(B16,Pressure,3,C16)</f>
        <v>21.830227642461661</v>
      </c>
      <c r="E16" s="53" cm="1">
        <f t="array" ref="E16">[1]!humidratio(B16, Pressure, 3, C16)</f>
        <v>0</v>
      </c>
      <c r="F16" s="53" cm="1">
        <f t="array" ref="F16">[1]!Grains(B16, Pressure, 3, C16)</f>
        <v>0</v>
      </c>
      <c r="G16" s="53" cm="1">
        <f t="array" ref="G16">[1]!volume(B16, Pressure, 3, C16)</f>
        <v>15.562047983617653</v>
      </c>
      <c r="H16" s="53" cm="1">
        <f t="array" ref="H16">[1]!enthalpy(B16, Pressure, 3, C16)</f>
        <v>8.4</v>
      </c>
      <c r="I16" s="55" t="s">
        <v>57</v>
      </c>
    </row>
    <row r="17" spans="2:9" x14ac:dyDescent="0.2">
      <c r="B17" s="56">
        <f t="shared" si="1"/>
        <v>40</v>
      </c>
      <c r="C17" s="57">
        <f t="shared" si="0"/>
        <v>0</v>
      </c>
      <c r="D17" s="53" cm="1">
        <f t="array" ref="D17">[1]!wetbulb(B17,Pressure,3,C17)</f>
        <v>24.829721735426943</v>
      </c>
      <c r="E17" s="53" cm="1">
        <f t="array" ref="E17">[1]!humidratio(B17, Pressure, 3, C17)</f>
        <v>0</v>
      </c>
      <c r="F17" s="53" cm="1">
        <f t="array" ref="F17">[1]!Grains(B17, Pressure, 3, C17)</f>
        <v>0</v>
      </c>
      <c r="G17" s="53" cm="1">
        <f t="array" ref="G17">[1]!volume(B17, Pressure, 3, C17)</f>
        <v>15.719345252338393</v>
      </c>
      <c r="H17" s="53" cm="1">
        <f t="array" ref="H17">[1]!enthalpy(B17, Pressure, 3, C17)</f>
        <v>9.6</v>
      </c>
      <c r="I17" s="55" t="s">
        <v>57</v>
      </c>
    </row>
    <row r="18" spans="2:9" x14ac:dyDescent="0.2">
      <c r="B18" s="56">
        <f t="shared" si="1"/>
        <v>45</v>
      </c>
      <c r="C18" s="57">
        <f t="shared" si="0"/>
        <v>0</v>
      </c>
      <c r="D18" s="53" cm="1">
        <f t="array" ref="D18">[1]!wetbulb(B18,Pressure,3,C18)</f>
        <v>27.67703238434061</v>
      </c>
      <c r="E18" s="53" cm="1">
        <f t="array" ref="E18">[1]!humidratio(B18, Pressure, 3, C18)</f>
        <v>0</v>
      </c>
      <c r="F18" s="53" cm="1">
        <f t="array" ref="F18">[1]!Grains(B18, Pressure, 3, C18)</f>
        <v>0</v>
      </c>
      <c r="G18" s="53" cm="1">
        <f t="array" ref="G18">[1]!volume(B18, Pressure, 3, C18)</f>
        <v>15.876642521059132</v>
      </c>
      <c r="H18" s="53" cm="1">
        <f t="array" ref="H18">[1]!enthalpy(B18, Pressure, 3, C18)</f>
        <v>10.799999999999999</v>
      </c>
      <c r="I18" s="55" t="s">
        <v>57</v>
      </c>
    </row>
    <row r="19" spans="2:9" x14ac:dyDescent="0.2">
      <c r="B19" s="56">
        <f t="shared" si="1"/>
        <v>50</v>
      </c>
      <c r="C19" s="57">
        <f t="shared" si="0"/>
        <v>0</v>
      </c>
      <c r="D19" s="53" cm="1">
        <f t="array" ref="D19">[1]!wetbulb(B19,Pressure,3,C19)</f>
        <v>30.379015316643319</v>
      </c>
      <c r="E19" s="53" cm="1">
        <f t="array" ref="E19">[1]!humidratio(B19, Pressure, 3, C19)</f>
        <v>0</v>
      </c>
      <c r="F19" s="53" cm="1">
        <f t="array" ref="F19">[1]!Grains(B19, Pressure, 3, C19)</f>
        <v>0</v>
      </c>
      <c r="G19" s="53" cm="1">
        <f t="array" ref="G19">[1]!volume(B19, Pressure, 3, C19)</f>
        <v>16.033939789779872</v>
      </c>
      <c r="H19" s="53" cm="1">
        <f t="array" ref="H19">[1]!enthalpy(B19, Pressure, 3, C19)</f>
        <v>12</v>
      </c>
      <c r="I19" s="55" t="s">
        <v>57</v>
      </c>
    </row>
    <row r="20" spans="2:9" x14ac:dyDescent="0.2">
      <c r="B20" s="56">
        <f t="shared" si="1"/>
        <v>55</v>
      </c>
      <c r="C20" s="57">
        <f t="shared" si="0"/>
        <v>0</v>
      </c>
      <c r="D20" s="53" cm="1">
        <f t="array" ref="D20">[1]!wetbulb(B20,Pressure,3,C20)</f>
        <v>33.002026212066603</v>
      </c>
      <c r="E20" s="53" cm="1">
        <f t="array" ref="E20">[1]!humidratio(B20, Pressure, 3, C20)</f>
        <v>0</v>
      </c>
      <c r="F20" s="53" cm="1">
        <f t="array" ref="F20">[1]!Grains(B20, Pressure, 3, C20)</f>
        <v>0</v>
      </c>
      <c r="G20" s="53" cm="1">
        <f t="array" ref="G20">[1]!volume(B20, Pressure, 3, C20)</f>
        <v>16.191237058500612</v>
      </c>
      <c r="H20" s="53" cm="1">
        <f t="array" ref="H20">[1]!enthalpy(B20, Pressure, 3, C20)</f>
        <v>13.2</v>
      </c>
      <c r="I20" s="55" t="s">
        <v>57</v>
      </c>
    </row>
    <row r="21" spans="2:9" x14ac:dyDescent="0.2">
      <c r="B21" s="56">
        <f t="shared" si="1"/>
        <v>60</v>
      </c>
      <c r="C21" s="57">
        <f t="shared" si="0"/>
        <v>0</v>
      </c>
      <c r="D21" s="53" cm="1">
        <f t="array" ref="D21">[1]!wetbulb(B21,Pressure,3,C21)</f>
        <v>35.604425921842697</v>
      </c>
      <c r="E21" s="53" cm="1">
        <f t="array" ref="E21">[1]!humidratio(B21, Pressure, 3, C21)</f>
        <v>0</v>
      </c>
      <c r="F21" s="53" cm="1">
        <f t="array" ref="F21">[1]!Grains(B21, Pressure, 3, C21)</f>
        <v>0</v>
      </c>
      <c r="G21" s="53" cm="1">
        <f t="array" ref="G21">[1]!volume(B21, Pressure, 3, C21)</f>
        <v>16.348534327221351</v>
      </c>
      <c r="H21" s="53" cm="1">
        <f t="array" ref="H21">[1]!enthalpy(B21, Pressure, 3, C21)</f>
        <v>14.399999999999999</v>
      </c>
      <c r="I21" s="55" t="s">
        <v>57</v>
      </c>
    </row>
    <row r="22" spans="2:9" x14ac:dyDescent="0.2">
      <c r="B22" s="56">
        <f t="shared" si="1"/>
        <v>65</v>
      </c>
      <c r="C22" s="57">
        <f t="shared" si="0"/>
        <v>0</v>
      </c>
      <c r="D22" s="53" cm="1">
        <f t="array" ref="D22">[1]!wetbulb(B22,Pressure,3,C22)</f>
        <v>38.09461322607568</v>
      </c>
      <c r="E22" s="53" cm="1">
        <f t="array" ref="E22">[1]!humidratio(B22, Pressure, 3, C22)</f>
        <v>0</v>
      </c>
      <c r="F22" s="53" cm="1">
        <f t="array" ref="F22">[1]!Grains(B22, Pressure, 3, C22)</f>
        <v>0</v>
      </c>
      <c r="G22" s="53" cm="1">
        <f t="array" ref="G22">[1]!volume(B22, Pressure, 3, C22)</f>
        <v>16.505831595942091</v>
      </c>
      <c r="H22" s="53" cm="1">
        <f t="array" ref="H22">[1]!enthalpy(B22, Pressure, 3, C22)</f>
        <v>15.6</v>
      </c>
      <c r="I22" s="55" t="s">
        <v>57</v>
      </c>
    </row>
    <row r="23" spans="2:9" x14ac:dyDescent="0.2">
      <c r="B23" s="56">
        <f t="shared" si="1"/>
        <v>70</v>
      </c>
      <c r="C23" s="57">
        <f t="shared" si="0"/>
        <v>0</v>
      </c>
      <c r="D23" s="53" cm="1">
        <f t="array" ref="D23">[1]!wetbulb(B23,Pressure,3,C23)</f>
        <v>40.478531881337247</v>
      </c>
      <c r="E23" s="53" cm="1">
        <f t="array" ref="E23">[1]!humidratio(B23, Pressure, 3, C23)</f>
        <v>0</v>
      </c>
      <c r="F23" s="53" cm="1">
        <f t="array" ref="F23">[1]!Grains(B23, Pressure, 3, C23)</f>
        <v>0</v>
      </c>
      <c r="G23" s="53" cm="1">
        <f t="array" ref="G23">[1]!volume(B23, Pressure, 3, C23)</f>
        <v>16.663128864662831</v>
      </c>
      <c r="H23" s="53" cm="1">
        <f t="array" ref="H23">[1]!enthalpy(B23, Pressure, 3, C23)</f>
        <v>16.8</v>
      </c>
      <c r="I23" s="55" t="s">
        <v>57</v>
      </c>
    </row>
    <row r="24" spans="2:9" x14ac:dyDescent="0.2">
      <c r="B24" s="56">
        <f t="shared" si="1"/>
        <v>75</v>
      </c>
      <c r="C24" s="57">
        <f t="shared" si="0"/>
        <v>0</v>
      </c>
      <c r="D24" s="53" cm="1">
        <f t="array" ref="D24">[1]!wetbulb(B24,Pressure,3,C24)</f>
        <v>42.762043836700094</v>
      </c>
      <c r="E24" s="53" cm="1">
        <f t="array" ref="E24">[1]!humidratio(B24, Pressure, 3, C24)</f>
        <v>0</v>
      </c>
      <c r="F24" s="53" cm="1">
        <f t="array" ref="F24">[1]!Grains(B24, Pressure, 3, C24)</f>
        <v>0</v>
      </c>
      <c r="G24" s="53" cm="1">
        <f t="array" ref="G24">[1]!volume(B24, Pressure, 3, C24)</f>
        <v>16.82042613338357</v>
      </c>
      <c r="H24" s="53" cm="1">
        <f t="array" ref="H24">[1]!enthalpy(B24, Pressure, 3, C24)</f>
        <v>18</v>
      </c>
      <c r="I24" s="55" t="s">
        <v>57</v>
      </c>
    </row>
    <row r="25" spans="2:9" x14ac:dyDescent="0.2">
      <c r="B25" s="56">
        <f t="shared" si="1"/>
        <v>80</v>
      </c>
      <c r="C25" s="57">
        <f t="shared" si="0"/>
        <v>0</v>
      </c>
      <c r="D25" s="53" cm="1">
        <f t="array" ref="D25">[1]!wetbulb(B25,Pressure,3,C25)</f>
        <v>44.950853158772773</v>
      </c>
      <c r="E25" s="53" cm="1">
        <f t="array" ref="E25">[1]!humidratio(B25, Pressure, 3, C25)</f>
        <v>0</v>
      </c>
      <c r="F25" s="53" cm="1">
        <f t="array" ref="F25">[1]!Grains(B25, Pressure, 3, C25)</f>
        <v>0</v>
      </c>
      <c r="G25" s="53" cm="1">
        <f t="array" ref="G25">[1]!volume(B25, Pressure, 3, C25)</f>
        <v>16.97772340210431</v>
      </c>
      <c r="H25" s="53" cm="1">
        <f t="array" ref="H25">[1]!enthalpy(B25, Pressure, 3, C25)</f>
        <v>19.2</v>
      </c>
      <c r="I25" s="55" t="s">
        <v>57</v>
      </c>
    </row>
    <row r="26" spans="2:9" x14ac:dyDescent="0.2">
      <c r="B26" s="56">
        <f t="shared" si="1"/>
        <v>85</v>
      </c>
      <c r="C26" s="57">
        <f t="shared" si="0"/>
        <v>0</v>
      </c>
      <c r="D26" s="53" cm="1">
        <f t="array" ref="D26">[1]!wetbulb(B26,Pressure,3,C26)</f>
        <v>47.050446293907157</v>
      </c>
      <c r="E26" s="53" cm="1">
        <f t="array" ref="E26">[1]!humidratio(B26, Pressure, 3, C26)</f>
        <v>0</v>
      </c>
      <c r="F26" s="53" cm="1">
        <f t="array" ref="F26">[1]!Grains(B26, Pressure, 3, C26)</f>
        <v>0</v>
      </c>
      <c r="G26" s="53" cm="1">
        <f t="array" ref="G26">[1]!volume(B26, Pressure, 3, C26)</f>
        <v>17.13502067082505</v>
      </c>
      <c r="H26" s="53" cm="1">
        <f t="array" ref="H26">[1]!enthalpy(B26, Pressure, 3, C26)</f>
        <v>20.399999999999999</v>
      </c>
      <c r="I26" s="55" t="s">
        <v>57</v>
      </c>
    </row>
    <row r="27" spans="2:9" x14ac:dyDescent="0.2">
      <c r="B27" s="56">
        <f t="shared" si="1"/>
        <v>90</v>
      </c>
      <c r="C27" s="57">
        <f t="shared" si="0"/>
        <v>0</v>
      </c>
      <c r="D27" s="53" cm="1">
        <f t="array" ref="D27">[1]!wetbulb(B27,Pressure,3,C27)</f>
        <v>49.066057665359203</v>
      </c>
      <c r="E27" s="53" cm="1">
        <f t="array" ref="E27">[1]!humidratio(B27, Pressure, 3, C27)</f>
        <v>0</v>
      </c>
      <c r="F27" s="53" cm="1">
        <f t="array" ref="F27">[1]!Grains(B27, Pressure, 3, C27)</f>
        <v>0</v>
      </c>
      <c r="G27" s="53" cm="1">
        <f t="array" ref="G27">[1]!volume(B27, Pressure, 3, C27)</f>
        <v>17.292317939545789</v>
      </c>
      <c r="H27" s="53" cm="1">
        <f t="array" ref="H27">[1]!enthalpy(B27, Pressure, 3, C27)</f>
        <v>21.599999999999998</v>
      </c>
      <c r="I27" s="55" t="s">
        <v>57</v>
      </c>
    </row>
    <row r="28" spans="2:9" x14ac:dyDescent="0.2">
      <c r="B28" s="56">
        <f t="shared" si="1"/>
        <v>95</v>
      </c>
      <c r="C28" s="57">
        <f t="shared" si="0"/>
        <v>0</v>
      </c>
      <c r="D28" s="53" cm="1">
        <f t="array" ref="D28">[1]!wetbulb(B28,Pressure,3,C28)</f>
        <v>51.002647975931112</v>
      </c>
      <c r="E28" s="53" cm="1">
        <f t="array" ref="E28">[1]!humidratio(B28, Pressure, 3, C28)</f>
        <v>0</v>
      </c>
      <c r="F28" s="53" cm="1">
        <f t="array" ref="F28">[1]!Grains(B28, Pressure, 3, C28)</f>
        <v>0</v>
      </c>
      <c r="G28" s="53" cm="1">
        <f t="array" ref="G28">[1]!volume(B28, Pressure, 3, C28)</f>
        <v>17.449615208266529</v>
      </c>
      <c r="H28" s="53" cm="1">
        <f t="array" ref="H28">[1]!enthalpy(B28, Pressure, 3, C28)</f>
        <v>22.8</v>
      </c>
      <c r="I28" s="55" t="s">
        <v>57</v>
      </c>
    </row>
    <row r="29" spans="2:9" x14ac:dyDescent="0.2">
      <c r="B29" s="56">
        <f t="shared" si="1"/>
        <v>100</v>
      </c>
      <c r="C29" s="57">
        <f t="shared" si="0"/>
        <v>0</v>
      </c>
      <c r="D29" s="53" cm="1">
        <f t="array" ref="D29">[1]!wetbulb(B29,Pressure,3,C29)</f>
        <v>52.864894709912249</v>
      </c>
      <c r="E29" s="53" cm="1">
        <f t="array" ref="E29">[1]!humidratio(B29, Pressure, 3, C29)</f>
        <v>0</v>
      </c>
      <c r="F29" s="53" cm="1">
        <f t="array" ref="F29">[1]!Grains(B29, Pressure, 3, C29)</f>
        <v>0</v>
      </c>
      <c r="G29" s="53" cm="1">
        <f t="array" ref="G29">[1]!volume(B29, Pressure, 3, C29)</f>
        <v>17.606912476987269</v>
      </c>
      <c r="H29" s="53" cm="1">
        <f t="array" ref="H29">[1]!enthalpy(B29, Pressure, 3, C29)</f>
        <v>24</v>
      </c>
      <c r="I29" s="55" t="s">
        <v>57</v>
      </c>
    </row>
    <row r="30" spans="2:9" x14ac:dyDescent="0.2">
      <c r="B30" s="56">
        <f t="shared" si="1"/>
        <v>105</v>
      </c>
      <c r="C30" s="57">
        <f t="shared" si="0"/>
        <v>0</v>
      </c>
      <c r="D30" s="53" cm="1">
        <f t="array" ref="D30">[1]!wetbulb(B30,Pressure,3,C30)</f>
        <v>54.657187859417434</v>
      </c>
      <c r="E30" s="53" cm="1">
        <f t="array" ref="E30">[1]!humidratio(B30, Pressure, 3, C30)</f>
        <v>0</v>
      </c>
      <c r="F30" s="53" cm="1">
        <f t="array" ref="F30">[1]!Grains(B30, Pressure, 3, C30)</f>
        <v>0</v>
      </c>
      <c r="G30" s="53" cm="1">
        <f t="array" ref="G30">[1]!volume(B30, Pressure, 3, C30)</f>
        <v>17.764209745708008</v>
      </c>
      <c r="H30" s="53" cm="1">
        <f t="array" ref="H30">[1]!enthalpy(B30, Pressure, 3, C30)</f>
        <v>25.2</v>
      </c>
      <c r="I30" s="55" t="s">
        <v>57</v>
      </c>
    </row>
    <row r="31" spans="2:9" x14ac:dyDescent="0.2">
      <c r="B31" s="56">
        <f t="shared" si="1"/>
        <v>110</v>
      </c>
      <c r="C31" s="57">
        <f t="shared" si="0"/>
        <v>0</v>
      </c>
      <c r="D31" s="53" cm="1">
        <f t="array" ref="D31">[1]!wetbulb(B31,Pressure,3,C31)</f>
        <v>56.383642280938716</v>
      </c>
      <c r="E31" s="53" cm="1">
        <f t="array" ref="E31">[1]!humidratio(B31, Pressure, 3, C31)</f>
        <v>0</v>
      </c>
      <c r="F31" s="53" cm="1">
        <f t="array" ref="F31">[1]!Grains(B31, Pressure, 3, C31)</f>
        <v>0</v>
      </c>
      <c r="G31" s="53" cm="1">
        <f t="array" ref="G31">[1]!volume(B31, Pressure, 3, C31)</f>
        <v>17.921507014428748</v>
      </c>
      <c r="H31" s="53" cm="1">
        <f t="array" ref="H31">[1]!enthalpy(B31, Pressure, 3, C31)</f>
        <v>26.4</v>
      </c>
      <c r="I31" s="55" t="s">
        <v>57</v>
      </c>
    </row>
    <row r="32" spans="2:9" x14ac:dyDescent="0.2">
      <c r="B32" s="56">
        <f t="shared" si="1"/>
        <v>115</v>
      </c>
      <c r="C32" s="57">
        <f t="shared" si="0"/>
        <v>0</v>
      </c>
      <c r="D32" s="53" cm="1">
        <f t="array" ref="D32">[1]!wetbulb(B32,Pressure,3,C32)</f>
        <v>58.048098691834234</v>
      </c>
      <c r="E32" s="53" cm="1">
        <f t="array" ref="E32">[1]!humidratio(B32, Pressure, 3, C32)</f>
        <v>0</v>
      </c>
      <c r="F32" s="53" cm="1">
        <f t="array" ref="F32">[1]!Grains(B32, Pressure, 3, C32)</f>
        <v>0</v>
      </c>
      <c r="G32" s="53" cm="1">
        <f t="array" ref="G32">[1]!volume(B32, Pressure, 3, C32)</f>
        <v>18.078804283149488</v>
      </c>
      <c r="H32" s="53" cm="1">
        <f t="array" ref="H32">[1]!enthalpy(B32, Pressure, 3, C32)</f>
        <v>27.599999999999998</v>
      </c>
      <c r="I32" s="55" t="s">
        <v>57</v>
      </c>
    </row>
    <row r="33" spans="2:9" x14ac:dyDescent="0.2">
      <c r="B33" s="56">
        <f t="shared" si="1"/>
        <v>120</v>
      </c>
      <c r="C33" s="57">
        <f t="shared" si="0"/>
        <v>0</v>
      </c>
      <c r="D33" s="53" cm="1">
        <f t="array" ref="D33">[1]!wetbulb(B33,Pressure,3,C33)</f>
        <v>59.654140005058792</v>
      </c>
      <c r="E33" s="53" cm="1">
        <f t="array" ref="E33">[1]!humidratio(B33, Pressure, 3, C33)</f>
        <v>0</v>
      </c>
      <c r="F33" s="53" cm="1">
        <f t="array" ref="F33">[1]!Grains(B33, Pressure, 3, C33)</f>
        <v>0</v>
      </c>
      <c r="G33" s="53" cm="1">
        <f t="array" ref="G33">[1]!volume(B33, Pressure, 3, C33)</f>
        <v>18.236101551870227</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-3.302939739333695</v>
      </c>
      <c r="E37" s="53" cm="1">
        <f t="array" ref="E37">[1]!humidratio(B37, Pressure, 3, C37)</f>
        <v>9.7725050786447696E-5</v>
      </c>
      <c r="F37" s="53" cm="1">
        <f t="array" ref="F37">[1]!Grains(B37, Pressure, 3, C37)</f>
        <v>0.68407535550513388</v>
      </c>
      <c r="G37" s="53" cm="1">
        <f t="array" ref="G37">[1]!volume(B37, Pressure, 3, C37)</f>
        <v>14.463239243513915</v>
      </c>
      <c r="H37" s="53" cm="1">
        <f t="array" ref="H37">[1]!enthalpy(B37, Pressure, 3, C37)</f>
        <v>0.103686278884421</v>
      </c>
      <c r="I37" s="55" cm="1">
        <f t="array" ref="I37">[1]!dewpoint(B37, Pressure, 3, C37)</f>
        <v>-39.030811772522696</v>
      </c>
    </row>
    <row r="38" spans="2:9" x14ac:dyDescent="0.2">
      <c r="B38" s="56">
        <f>B37+5</f>
        <v>5</v>
      </c>
      <c r="C38" s="57">
        <f t="shared" si="2"/>
        <v>0.1</v>
      </c>
      <c r="D38" s="53" cm="1">
        <f t="array" ref="D38">[1]!wetbulb(B38,Pressure,3,C38)</f>
        <v>0.90611297498785182</v>
      </c>
      <c r="E38" s="53" cm="1">
        <f t="array" ref="E38">[1]!humidratio(B38, Pressure, 3, C38)</f>
        <v>1.2663580106166543E-4</v>
      </c>
      <c r="F38" s="53" cm="1">
        <f t="array" ref="F38">[1]!Grains(B38, Pressure, 3, C38)</f>
        <v>0.88645060743165804</v>
      </c>
      <c r="G38" s="53" cm="1">
        <f t="array" ref="G38">[1]!volume(B38, Pressure, 3, C38)</f>
        <v>14.621240723609105</v>
      </c>
      <c r="H38" s="53" cm="1">
        <f t="array" ref="H38">[1]!enthalpy(B38, Pressure, 3, C38)</f>
        <v>1.3346417164047839</v>
      </c>
      <c r="I38" s="55" cm="1">
        <f t="array" ref="I38">[1]!dewpoint(B38, Pressure, 3, C38)</f>
        <v>-35.108191934668902</v>
      </c>
    </row>
    <row r="39" spans="2:9" x14ac:dyDescent="0.2">
      <c r="B39" s="56">
        <f t="shared" ref="B39:B61" si="3">B38+5</f>
        <v>10</v>
      </c>
      <c r="C39" s="57">
        <f t="shared" si="2"/>
        <v>0.1</v>
      </c>
      <c r="D39" s="53" cm="1">
        <f t="array" ref="D39">[1]!wetbulb(B39,Pressure,3,C39)</f>
        <v>4.9843349938677131</v>
      </c>
      <c r="E39" s="53" cm="1">
        <f t="array" ref="E39">[1]!humidratio(B39, Pressure, 3, C39)</f>
        <v>1.6319413217764773E-4</v>
      </c>
      <c r="F39" s="53" cm="1">
        <f t="array" ref="F39">[1]!Grains(B39, Pressure, 3, C39)</f>
        <v>1.1423589252435342</v>
      </c>
      <c r="G39" s="53" cm="1">
        <f t="array" ref="G39">[1]!volume(B39, Pressure, 3, C39)</f>
        <v>14.779438503971484</v>
      </c>
      <c r="H39" s="53" cm="1">
        <f t="array" ref="H39">[1]!enthalpy(B39, Pressure, 3, C39)</f>
        <v>2.5738735561873529</v>
      </c>
      <c r="I39" s="55" cm="1">
        <f t="array" ref="I39">[1]!dewpoint(B39, Pressure, 3, C39)</f>
        <v>-31.153458328985657</v>
      </c>
    </row>
    <row r="40" spans="2:9" x14ac:dyDescent="0.2">
      <c r="B40" s="56">
        <f t="shared" si="3"/>
        <v>15</v>
      </c>
      <c r="C40" s="57">
        <f t="shared" si="2"/>
        <v>0.1</v>
      </c>
      <c r="D40" s="53" cm="1">
        <f t="array" ref="D40">[1]!wetbulb(B40,Pressure,3,C40)</f>
        <v>8.9257325747468936</v>
      </c>
      <c r="E40" s="53" cm="1">
        <f t="array" ref="E40">[1]!humidratio(B40, Pressure, 3, C40)</f>
        <v>2.0918263161478676E-4</v>
      </c>
      <c r="F40" s="53" cm="1">
        <f t="array" ref="F40">[1]!Grains(B40, Pressure, 3, C40)</f>
        <v>1.4642784213035074</v>
      </c>
      <c r="G40" s="53" cm="1">
        <f t="array" ref="G40">[1]!volume(B40, Pressure, 3, C40)</f>
        <v>14.93788118511204</v>
      </c>
      <c r="H40" s="53" cm="1">
        <f t="array" ref="H40">[1]!enthalpy(B40, Pressure, 3, C40)</f>
        <v>3.8233359284698429</v>
      </c>
      <c r="I40" s="55" cm="1">
        <f t="array" ref="I40">[1]!dewpoint(B40, Pressure, 3, C40)</f>
        <v>-27.17135596378791</v>
      </c>
    </row>
    <row r="41" spans="2:9" x14ac:dyDescent="0.2">
      <c r="B41" s="56">
        <f t="shared" si="3"/>
        <v>20</v>
      </c>
      <c r="C41" s="57">
        <f t="shared" si="2"/>
        <v>0.1</v>
      </c>
      <c r="D41" s="53" cm="1">
        <f t="array" ref="D41">[1]!wetbulb(B41,Pressure,3,C41)</f>
        <v>12.72723596306475</v>
      </c>
      <c r="E41" s="53" cm="1">
        <f t="array" ref="E41">[1]!humidratio(B41, Pressure, 3, C41)</f>
        <v>2.6674270679790443E-4</v>
      </c>
      <c r="F41" s="53" cm="1">
        <f t="array" ref="F41">[1]!Grains(B41, Pressure, 3, C41)</f>
        <v>1.867198947585331</v>
      </c>
      <c r="G41" s="53" cm="1">
        <f t="array" ref="G41">[1]!volume(B41, Pressure, 3, C41)</f>
        <v>15.096627876498095</v>
      </c>
      <c r="H41" s="53" cm="1">
        <f t="array" ref="H41">[1]!enthalpy(B41, Pressure, 3, C41)</f>
        <v>5.0853826871489414</v>
      </c>
      <c r="I41" s="55" cm="1">
        <f t="array" ref="I41">[1]!dewpoint(B41, Pressure, 3, C41)</f>
        <v>-23.166285774865962</v>
      </c>
    </row>
    <row r="42" spans="2:9" x14ac:dyDescent="0.2">
      <c r="B42" s="56">
        <f t="shared" si="3"/>
        <v>25</v>
      </c>
      <c r="C42" s="57">
        <f t="shared" si="2"/>
        <v>0.1</v>
      </c>
      <c r="D42" s="53" cm="1">
        <f t="array" ref="D42">[1]!wetbulb(B42,Pressure,3,C42)</f>
        <v>16.38879804251388</v>
      </c>
      <c r="E42" s="53" cm="1">
        <f t="array" ref="E42">[1]!humidratio(B42, Pressure, 3, C42)</f>
        <v>3.3843520332311111E-4</v>
      </c>
      <c r="F42" s="53" cm="1">
        <f t="array" ref="F42">[1]!Grains(B42, Pressure, 3, C42)</f>
        <v>2.3690464232617776</v>
      </c>
      <c r="G42" s="53" cm="1">
        <f t="array" ref="G42">[1]!volume(B42, Pressure, 3, C42)</f>
        <v>15.255750136332775</v>
      </c>
      <c r="H42" s="53" cm="1">
        <f t="array" ref="H42">[1]!enthalpy(B42, Pressure, 3, C42)</f>
        <v>6.3628363814827074</v>
      </c>
      <c r="I42" s="55" cm="1">
        <f t="array" ref="I42">[1]!dewpoint(B42, Pressure, 3, C42)</f>
        <v>-19.142329569788284</v>
      </c>
    </row>
    <row r="43" spans="2:9" x14ac:dyDescent="0.2">
      <c r="B43" s="56">
        <f t="shared" si="3"/>
        <v>30</v>
      </c>
      <c r="C43" s="57">
        <f t="shared" si="2"/>
        <v>0.1</v>
      </c>
      <c r="D43" s="53" cm="1">
        <f t="array" ref="D43">[1]!wetbulb(B43,Pressure,3,C43)</f>
        <v>19.913298605273614</v>
      </c>
      <c r="E43" s="53" cm="1">
        <f t="array" ref="E43">[1]!humidratio(B43, Pressure, 3, C43)</f>
        <v>4.2730929511778336E-4</v>
      </c>
      <c r="F43" s="53" cm="1">
        <f t="array" ref="F43">[1]!Grains(B43, Pressure, 3, C43)</f>
        <v>2.9911650658244837</v>
      </c>
      <c r="G43" s="53" cm="1">
        <f t="array" ref="G43">[1]!volume(B43, Pressure, 3, C43)</f>
        <v>15.415334208194752</v>
      </c>
      <c r="H43" s="53" cm="1">
        <f t="array" ref="H43">[1]!enthalpy(B43, Pressure, 3, C43)</f>
        <v>7.6590669219309371</v>
      </c>
      <c r="I43" s="55" cm="1">
        <f t="array" ref="I43">[1]!dewpoint(B43, Pressure, 3, C43)</f>
        <v>-15.103273016726773</v>
      </c>
    </row>
    <row r="44" spans="2:9" x14ac:dyDescent="0.2">
      <c r="B44" s="56">
        <f t="shared" si="3"/>
        <v>35</v>
      </c>
      <c r="C44" s="57">
        <f t="shared" si="2"/>
        <v>0.1</v>
      </c>
      <c r="D44" s="53" cm="1">
        <f t="array" ref="D44">[1]!wetbulb(B44,Pressure,3,C44)</f>
        <v>23.283049681674278</v>
      </c>
      <c r="E44" s="53" cm="1">
        <f t="array" ref="E44">[1]!humidratio(B44, Pressure, 3, C44)</f>
        <v>5.2842086533933289E-4</v>
      </c>
      <c r="F44" s="53" cm="1">
        <f t="array" ref="F44">[1]!Grains(B44, Pressure, 3, C44)</f>
        <v>3.6989460573753301</v>
      </c>
      <c r="G44" s="53" cm="1">
        <f t="array" ref="G44">[1]!volume(B44, Pressure, 3, C44)</f>
        <v>15.575269422821505</v>
      </c>
      <c r="H44" s="53" cm="1">
        <f t="array" ref="H44">[1]!enthalpy(B44, Pressure, 3, C44)</f>
        <v>8.968866198372405</v>
      </c>
      <c r="I44" s="55" cm="1">
        <f t="array" ref="I44">[1]!dewpoint(B44, Pressure, 3, C44)</f>
        <v>-19.425828270040416</v>
      </c>
    </row>
    <row r="45" spans="2:9" x14ac:dyDescent="0.2">
      <c r="B45" s="56">
        <f t="shared" si="3"/>
        <v>40</v>
      </c>
      <c r="C45" s="57">
        <f t="shared" si="2"/>
        <v>0.1</v>
      </c>
      <c r="D45" s="53" cm="1">
        <f t="array" ref="D45">[1]!wetbulb(B45,Pressure,3,C45)</f>
        <v>26.503294456319541</v>
      </c>
      <c r="E45" s="53" cm="1">
        <f t="array" ref="E45">[1]!humidratio(B45, Pressure, 3, C45)</f>
        <v>6.4348275324555275E-4</v>
      </c>
      <c r="F45" s="53" cm="1">
        <f t="array" ref="F45">[1]!Grains(B45, Pressure, 3, C45)</f>
        <v>4.504379272718869</v>
      </c>
      <c r="G45" s="53" cm="1">
        <f t="array" ref="G45">[1]!volume(B45, Pressure, 3, C45)</f>
        <v>15.735608354432884</v>
      </c>
      <c r="H45" s="53" cm="1">
        <f t="array" ref="H45">[1]!enthalpy(B45, Pressure, 3, C45)</f>
        <v>10.294163454891173</v>
      </c>
      <c r="I45" s="55" cm="1">
        <f t="array" ref="I45">[1]!dewpoint(B45, Pressure, 3, C45)</f>
        <v>-14.939610279327333</v>
      </c>
    </row>
    <row r="46" spans="2:9" x14ac:dyDescent="0.2">
      <c r="B46" s="56">
        <f t="shared" si="3"/>
        <v>45</v>
      </c>
      <c r="C46" s="57">
        <f t="shared" si="2"/>
        <v>0.1</v>
      </c>
      <c r="D46" s="53" cm="1">
        <f t="array" ref="D46">[1]!wetbulb(B46,Pressure,3,C46)</f>
        <v>29.594952619258066</v>
      </c>
      <c r="E46" s="53" cm="1">
        <f t="array" ref="E46">[1]!humidratio(B46, Pressure, 3, C46)</f>
        <v>7.8020020997425553E-4</v>
      </c>
      <c r="F46" s="53" cm="1">
        <f t="array" ref="F46">[1]!Grains(B46, Pressure, 3, C46)</f>
        <v>5.4614014698197888</v>
      </c>
      <c r="G46" s="53" cm="1">
        <f t="array" ref="G46">[1]!volume(B46, Pressure, 3, C46)</f>
        <v>15.896558275071582</v>
      </c>
      <c r="H46" s="53" cm="1">
        <f t="array" ref="H46">[1]!enthalpy(B46, Pressure, 3, C46)</f>
        <v>11.643380822977971</v>
      </c>
      <c r="I46" s="55" cm="1">
        <f t="array" ref="I46">[1]!dewpoint(B46, Pressure, 3, C46)</f>
        <v>-10.548022700707016</v>
      </c>
    </row>
    <row r="47" spans="2:9" x14ac:dyDescent="0.2">
      <c r="B47" s="56">
        <f t="shared" si="3"/>
        <v>50</v>
      </c>
      <c r="C47" s="57">
        <f t="shared" si="2"/>
        <v>0.1</v>
      </c>
      <c r="D47" s="53" cm="1">
        <f t="array" ref="D47">[1]!wetbulb(B47,Pressure,3,C47)</f>
        <v>32.601178407865987</v>
      </c>
      <c r="E47" s="53" cm="1">
        <f t="array" ref="E47">[1]!humidratio(B47, Pressure, 3, C47)</f>
        <v>9.4199388349667341E-4</v>
      </c>
      <c r="F47" s="53" cm="1">
        <f t="array" ref="F47">[1]!Grains(B47, Pressure, 3, C47)</f>
        <v>6.5939571844767135</v>
      </c>
      <c r="G47" s="53" cm="1">
        <f t="array" ref="G47">[1]!volume(B47, Pressure, 3, C47)</f>
        <v>16.058223797127436</v>
      </c>
      <c r="H47" s="53" cm="1">
        <f t="array" ref="H47">[1]!enthalpy(B47, Pressure, 3, C47)</f>
        <v>13.020367774603596</v>
      </c>
      <c r="I47" s="55" cm="1">
        <f t="array" ref="I47">[1]!dewpoint(B47, Pressure, 3, C47)</f>
        <v>-6.2412612925756159</v>
      </c>
    </row>
    <row r="48" spans="2:9" x14ac:dyDescent="0.2">
      <c r="B48" s="56">
        <f t="shared" si="3"/>
        <v>55</v>
      </c>
      <c r="C48" s="57">
        <f t="shared" si="2"/>
        <v>0.1</v>
      </c>
      <c r="D48" s="53" cm="1">
        <f t="array" ref="D48">[1]!wetbulb(B48,Pressure,3,C48)</f>
        <v>35.658129775623408</v>
      </c>
      <c r="E48" s="53" cm="1">
        <f t="array" ref="E48">[1]!humidratio(B48, Pressure, 3, C48)</f>
        <v>1.1327177247973748E-3</v>
      </c>
      <c r="F48" s="53" cm="1">
        <f t="array" ref="F48">[1]!Grains(B48, Pressure, 3, C48)</f>
        <v>7.9290240735816235</v>
      </c>
      <c r="G48" s="53" cm="1">
        <f t="array" ref="G48">[1]!volume(B48, Pressure, 3, C48)</f>
        <v>16.220724273214088</v>
      </c>
      <c r="H48" s="53" cm="1">
        <f t="array" ref="H48">[1]!enthalpy(B48, Pressure, 3, C48)</f>
        <v>14.429474472849567</v>
      </c>
      <c r="I48" s="55" cm="1">
        <f t="array" ref="I48">[1]!dewpoint(B48, Pressure, 3, C48)</f>
        <v>-2.010537128492067</v>
      </c>
    </row>
    <row r="49" spans="2:9" x14ac:dyDescent="0.2">
      <c r="B49" s="56">
        <f t="shared" si="3"/>
        <v>60</v>
      </c>
      <c r="C49" s="57">
        <f t="shared" si="2"/>
        <v>0.1</v>
      </c>
      <c r="D49" s="53" cm="1">
        <f t="array" ref="D49">[1]!wetbulb(B49,Pressure,3,C49)</f>
        <v>38.633217921434294</v>
      </c>
      <c r="E49" s="53" cm="1">
        <f t="array" ref="E49">[1]!humidratio(B49, Pressure, 3, C49)</f>
        <v>1.3566999735630219E-3</v>
      </c>
      <c r="F49" s="53" cm="1">
        <f t="array" ref="F49">[1]!Grains(B49, Pressure, 3, C49)</f>
        <v>9.4968998149411537</v>
      </c>
      <c r="G49" s="53" cm="1">
        <f t="array" ref="G49">[1]!volume(B49, Pressure, 3, C49)</f>
        <v>16.384195421402108</v>
      </c>
      <c r="H49" s="53" cm="1">
        <f t="array" ref="H49">[1]!enthalpy(B49, Pressure, 3, C49)</f>
        <v>15.875601159246084</v>
      </c>
      <c r="I49" s="55" cm="1">
        <f t="array" ref="I49">[1]!dewpoint(B49, Pressure, 3, C49)</f>
        <v>2.1520223838883745</v>
      </c>
    </row>
    <row r="50" spans="2:9" x14ac:dyDescent="0.2">
      <c r="B50" s="56">
        <f t="shared" si="3"/>
        <v>65</v>
      </c>
      <c r="C50" s="57">
        <f t="shared" si="2"/>
        <v>0.1</v>
      </c>
      <c r="D50" s="53" cm="1">
        <f t="array" ref="D50">[1]!wetbulb(B50,Pressure,3,C50)</f>
        <v>41.534999263296243</v>
      </c>
      <c r="E50" s="53" cm="1">
        <f t="array" ref="E50">[1]!humidratio(B50, Pressure, 3, C50)</f>
        <v>1.6187868694313985E-3</v>
      </c>
      <c r="F50" s="53" cm="1">
        <f t="array" ref="F50">[1]!Grains(B50, Pressure, 3, C50)</f>
        <v>11.33150808601979</v>
      </c>
      <c r="G50" s="53" cm="1">
        <f t="array" ref="G50">[1]!volume(B50, Pressure, 3, C50)</f>
        <v>16.548791084975544</v>
      </c>
      <c r="H50" s="53" cm="1">
        <f t="array" ref="H50">[1]!enthalpy(B50, Pressure, 3, C50)</f>
        <v>17.364251057518505</v>
      </c>
      <c r="I50" s="55" cm="1">
        <f t="array" ref="I50">[1]!dewpoint(B50, Pressure, 3, C50)</f>
        <v>6.2534628601519291</v>
      </c>
    </row>
    <row r="51" spans="2:9" x14ac:dyDescent="0.2">
      <c r="B51" s="56">
        <f t="shared" si="3"/>
        <v>70</v>
      </c>
      <c r="C51" s="57">
        <f t="shared" si="2"/>
        <v>0.1</v>
      </c>
      <c r="D51" s="53" cm="1">
        <f t="array" ref="D51">[1]!wetbulb(B51,Pressure,3,C51)</f>
        <v>44.372103695257735</v>
      </c>
      <c r="E51" s="53" cm="1">
        <f t="array" ref="E51">[1]!humidratio(B51, Pressure, 3, C51)</f>
        <v>1.9243893156117597E-3</v>
      </c>
      <c r="F51" s="53" cm="1">
        <f t="array" ref="F51">[1]!Grains(B51, Pressure, 3, C51)</f>
        <v>13.470725209282318</v>
      </c>
      <c r="G51" s="53" cm="1">
        <f t="array" ref="G51">[1]!volume(B51, Pressure, 3, C51)</f>
        <v>16.714685137613525</v>
      </c>
      <c r="H51" s="53" cm="1">
        <f t="array" ref="H51">[1]!enthalpy(B51, Pressure, 3, C51)</f>
        <v>18.901587083793292</v>
      </c>
      <c r="I51" s="55" cm="1">
        <f t="array" ref="I51">[1]!dewpoint(B51, Pressure, 3, C51)</f>
        <v>10.300083638771289</v>
      </c>
    </row>
    <row r="52" spans="2:9" x14ac:dyDescent="0.2">
      <c r="B52" s="56">
        <f t="shared" si="3"/>
        <v>75</v>
      </c>
      <c r="C52" s="57">
        <f t="shared" si="2"/>
        <v>0.1</v>
      </c>
      <c r="D52" s="53" cm="1">
        <f t="array" ref="D52">[1]!wetbulb(B52,Pressure,3,C52)</f>
        <v>47.153095092599571</v>
      </c>
      <c r="E52" s="53" cm="1">
        <f t="array" ref="E52">[1]!humidratio(B52, Pressure, 3, C52)</f>
        <v>2.2795327804757529E-3</v>
      </c>
      <c r="F52" s="53" cm="1">
        <f t="array" ref="F52">[1]!Grains(B52, Pressure, 3, C52)</f>
        <v>15.956729463330271</v>
      </c>
      <c r="G52" s="53" cm="1">
        <f t="array" ref="G52">[1]!volume(B52, Pressure, 3, C52)</f>
        <v>16.882073546947233</v>
      </c>
      <c r="H52" s="53" cm="1">
        <f t="array" ref="H52">[1]!enthalpy(B52, Pressure, 3, C52)</f>
        <v>20.494492721674614</v>
      </c>
      <c r="I52" s="55" cm="1">
        <f t="array" ref="I52">[1]!dewpoint(B52, Pressure, 3, C52)</f>
        <v>14.297510687337756</v>
      </c>
    </row>
    <row r="53" spans="2:9" x14ac:dyDescent="0.2">
      <c r="B53" s="56">
        <f t="shared" si="3"/>
        <v>80</v>
      </c>
      <c r="C53" s="57">
        <f t="shared" si="2"/>
        <v>0.1</v>
      </c>
      <c r="D53" s="53" cm="1">
        <f t="array" ref="D53">[1]!wetbulb(B53,Pressure,3,C53)</f>
        <v>49.886358359154386</v>
      </c>
      <c r="E53" s="53" cm="1">
        <f t="array" ref="E53">[1]!humidratio(B53, Pressure, 3, C53)</f>
        <v>2.6909107950736609E-3</v>
      </c>
      <c r="F53" s="53" cm="1">
        <f t="array" ref="F53">[1]!Grains(B53, Pressure, 3, C53)</f>
        <v>18.836375565515628</v>
      </c>
      <c r="G53" s="53" cm="1">
        <f t="array" ref="G53">[1]!volume(B53, Pressure, 3, C53)</f>
        <v>17.051176611995498</v>
      </c>
      <c r="H53" s="53" cm="1">
        <f t="array" ref="H53">[1]!enthalpy(B53, Pressure, 3, C53)</f>
        <v>22.150637505014171</v>
      </c>
      <c r="I53" s="55" cm="1">
        <f t="array" ref="I53">[1]!dewpoint(B53, Pressure, 3, C53)</f>
        <v>18.250762489223536</v>
      </c>
    </row>
    <row r="54" spans="2:9" x14ac:dyDescent="0.2">
      <c r="B54" s="56">
        <f t="shared" si="3"/>
        <v>85</v>
      </c>
      <c r="C54" s="57">
        <f t="shared" si="2"/>
        <v>0.1</v>
      </c>
      <c r="D54" s="53" cm="1">
        <f t="array" ref="D54">[1]!wetbulb(B54,Pressure,3,C54)</f>
        <v>52.580003954389454</v>
      </c>
      <c r="E54" s="53" cm="1">
        <f t="array" ref="E54">[1]!humidratio(B54, Pressure, 3, C54)</f>
        <v>3.1659424925971737E-3</v>
      </c>
      <c r="F54" s="53" cm="1">
        <f t="array" ref="F54">[1]!Grains(B54, Pressure, 3, C54)</f>
        <v>22.161597448180217</v>
      </c>
      <c r="G54" s="53" cm="1">
        <f t="array" ref="G54">[1]!volume(B54, Pressure, 3, C54)</f>
        <v>17.222241393132741</v>
      </c>
      <c r="H54" s="53" cm="1">
        <f t="array" ref="H54">[1]!enthalpy(B54, Pressure, 3, C54)</f>
        <v>23.878547654316218</v>
      </c>
      <c r="I54" s="55" cm="1">
        <f t="array" ref="I54">[1]!dewpoint(B54, Pressure, 3, C54)</f>
        <v>22.164309604068681</v>
      </c>
    </row>
    <row r="55" spans="2:9" x14ac:dyDescent="0.2">
      <c r="B55" s="56">
        <f t="shared" si="3"/>
        <v>90</v>
      </c>
      <c r="C55" s="57">
        <f t="shared" si="2"/>
        <v>0.1</v>
      </c>
      <c r="D55" s="53" cm="1">
        <f t="array" ref="D55">[1]!wetbulb(B55,Pressure,3,C55)</f>
        <v>55.241804341946597</v>
      </c>
      <c r="E55" s="53" cm="1">
        <f t="array" ref="E55">[1]!humidratio(B55, Pressure, 3, C55)</f>
        <v>3.7128347420984525E-3</v>
      </c>
      <c r="F55" s="53" cm="1">
        <f t="array" ref="F55">[1]!Grains(B55, Pressure, 3, C55)</f>
        <v>25.989843194689168</v>
      </c>
      <c r="G55" s="53" cm="1">
        <f t="array" ref="G55">[1]!volume(B55, Pressure, 3, C55)</f>
        <v>17.395544357100338</v>
      </c>
      <c r="H55" s="53" cm="1">
        <f t="array" ref="H55">[1]!enthalpy(B55, Pressure, 3, C55)</f>
        <v>25.687682537660713</v>
      </c>
      <c r="I55" s="55" cm="1">
        <f t="array" ref="I55">[1]!dewpoint(B55, Pressure, 3, C55)</f>
        <v>26.042128523863116</v>
      </c>
    </row>
    <row r="56" spans="2:9" x14ac:dyDescent="0.2">
      <c r="B56" s="56">
        <f t="shared" si="3"/>
        <v>95</v>
      </c>
      <c r="C56" s="57">
        <f t="shared" si="2"/>
        <v>0.1</v>
      </c>
      <c r="D56" s="53" cm="1">
        <f t="array" ref="D56">[1]!wetbulb(B56,Pressure,3,C56)</f>
        <v>57.879123846264633</v>
      </c>
      <c r="E56" s="53" cm="1">
        <f t="array" ref="E56">[1]!humidratio(B56, Pressure, 3, C56)</f>
        <v>4.3406495562680987E-3</v>
      </c>
      <c r="F56" s="53" cm="1">
        <f t="array" ref="F56">[1]!Grains(B56, Pressure, 3, C56)</f>
        <v>30.384546893876692</v>
      </c>
      <c r="G56" s="53" cm="1">
        <f t="array" ref="G56">[1]!volume(B56, Pressure, 3, C56)</f>
        <v>17.571394264267013</v>
      </c>
      <c r="H56" s="53" cm="1">
        <f t="array" ref="H56">[1]!enthalpy(B56, Pressure, 3, C56)</f>
        <v>27.58851777748384</v>
      </c>
      <c r="I56" s="55" cm="1">
        <f t="array" ref="I56">[1]!dewpoint(B56, Pressure, 3, C56)</f>
        <v>29.887750382564846</v>
      </c>
    </row>
    <row r="57" spans="2:9" x14ac:dyDescent="0.2">
      <c r="B57" s="56">
        <f t="shared" si="3"/>
        <v>100</v>
      </c>
      <c r="C57" s="57">
        <f t="shared" si="2"/>
        <v>0.1</v>
      </c>
      <c r="D57" s="53" cm="1">
        <f t="array" ref="D57">[1]!wetbulb(B57,Pressure,3,C57)</f>
        <v>60.49887779425034</v>
      </c>
      <c r="E57" s="53" cm="1">
        <f t="array" ref="E57">[1]!humidratio(B57, Pressure, 3, C57)</f>
        <v>5.0593776053649772E-3</v>
      </c>
      <c r="F57" s="53" cm="1">
        <f t="array" ref="F57">[1]!Grains(B57, Pressure, 3, C57)</f>
        <v>35.415643237554839</v>
      </c>
      <c r="G57" s="53" cm="1">
        <f t="array" ref="G57">[1]!volume(B57, Pressure, 3, C57)</f>
        <v>17.750135331030123</v>
      </c>
      <c r="H57" s="53" cm="1">
        <f t="array" ref="H57">[1]!enthalpy(B57, Pressure, 3, C57)</f>
        <v>29.592636004970444</v>
      </c>
      <c r="I57" s="55" cm="1">
        <f t="array" ref="I57">[1]!dewpoint(B57, Pressure, 3, C57)</f>
        <v>33.704305020272294</v>
      </c>
    </row>
    <row r="58" spans="2:9" x14ac:dyDescent="0.2">
      <c r="B58" s="56">
        <f t="shared" si="3"/>
        <v>105</v>
      </c>
      <c r="C58" s="57">
        <f t="shared" si="2"/>
        <v>0.1</v>
      </c>
      <c r="D58" s="53" cm="1">
        <f t="array" ref="D58">[1]!wetbulb(B58,Pressure,3,C58)</f>
        <v>63.107494465224541</v>
      </c>
      <c r="E58" s="53" cm="1">
        <f t="array" ref="E58">[1]!humidratio(B58, Pressure, 3, C58)</f>
        <v>5.8800188508585241E-3</v>
      </c>
      <c r="F58" s="53" cm="1">
        <f t="array" ref="F58">[1]!Grains(B58, Pressure, 3, C58)</f>
        <v>41.160131956009671</v>
      </c>
      <c r="G58" s="53" cm="1">
        <f t="array" ref="G58">[1]!volume(B58, Pressure, 3, C58)</f>
        <v>17.932150707116364</v>
      </c>
      <c r="H58" s="53" cm="1">
        <f t="array" ref="H58">[1]!enthalpy(B58, Pressure, 3, C58)</f>
        <v>31.712826479587918</v>
      </c>
      <c r="I58" s="55" cm="1">
        <f t="array" ref="I58">[1]!dewpoint(B58, Pressure, 3, C58)</f>
        <v>37.494560852153803</v>
      </c>
    </row>
    <row r="59" spans="2:9" x14ac:dyDescent="0.2">
      <c r="B59" s="56">
        <f t="shared" si="3"/>
        <v>110</v>
      </c>
      <c r="C59" s="57">
        <f t="shared" si="2"/>
        <v>0.1</v>
      </c>
      <c r="D59" s="53" cm="1">
        <f t="array" ref="D59">[1]!wetbulb(B59,Pressure,3,C59)</f>
        <v>65.710887101630647</v>
      </c>
      <c r="E59" s="53" cm="1">
        <f t="array" ref="E59">[1]!humidratio(B59, Pressure, 3, C59)</f>
        <v>6.8146715283932307E-3</v>
      </c>
      <c r="F59" s="53" cm="1">
        <f t="array" ref="F59">[1]!Grains(B59, Pressure, 3, C59)</f>
        <v>47.702700698752615</v>
      </c>
      <c r="G59" s="53" cm="1">
        <f t="array" ref="G59">[1]!volume(B59, Pressure, 3, C59)</f>
        <v>18.117866315816208</v>
      </c>
      <c r="H59" s="53" cm="1">
        <f t="array" ref="H59">[1]!enthalpy(B59, Pressure, 3, C59)</f>
        <v>33.963195049071942</v>
      </c>
      <c r="I59" s="55" cm="1">
        <f t="array" ref="I59">[1]!dewpoint(B59, Pressure, 3, C59)</f>
        <v>41.260960946949517</v>
      </c>
    </row>
    <row r="60" spans="2:9" x14ac:dyDescent="0.2">
      <c r="B60" s="56">
        <f t="shared" si="3"/>
        <v>115</v>
      </c>
      <c r="C60" s="57">
        <f t="shared" si="2"/>
        <v>0.1</v>
      </c>
      <c r="D60" s="53" cm="1">
        <f t="array" ref="D60">[1]!wetbulb(B60,Pressure,3,C60)</f>
        <v>68.314431670972695</v>
      </c>
      <c r="E60" s="53" cm="1">
        <f t="array" ref="E60">[1]!humidratio(B60, Pressure, 3, C60)</f>
        <v>7.8766309670386201E-3</v>
      </c>
      <c r="F60" s="53" cm="1">
        <f t="array" ref="F60">[1]!Grains(B60, Pressure, 3, C60)</f>
        <v>55.13641676927034</v>
      </c>
      <c r="G60" s="53" cm="1">
        <f t="array" ref="G60">[1]!volume(B60, Pressure, 3, C60)</f>
        <v>18.307755115154762</v>
      </c>
      <c r="H60" s="53" cm="1">
        <f t="array" ref="H60">[1]!enthalpy(B60, Pressure, 3, C60)</f>
        <v>36.359286233204969</v>
      </c>
      <c r="I60" s="55" cm="1">
        <f t="array" ref="I60">[1]!dewpoint(B60, Pressure, 3, C60)</f>
        <v>45.005655679274582</v>
      </c>
    </row>
    <row r="61" spans="2:9" x14ac:dyDescent="0.2">
      <c r="B61" s="56">
        <f t="shared" si="3"/>
        <v>120</v>
      </c>
      <c r="C61" s="57">
        <f t="shared" si="2"/>
        <v>0.1</v>
      </c>
      <c r="D61" s="53" cm="1">
        <f t="array" ref="D61">[1]!wetbulb(B61,Pressure,3,C61)</f>
        <v>70.922959021626042</v>
      </c>
      <c r="E61" s="53" cm="1">
        <f t="array" ref="E61">[1]!humidratio(B61, Pressure, 3, C61)</f>
        <v>9.0805000388912392E-3</v>
      </c>
      <c r="F61" s="53" cm="1">
        <f t="array" ref="F61">[1]!Grains(B61, Pressure, 3, C61)</f>
        <v>63.563500272238677</v>
      </c>
      <c r="G61" s="53" cm="1">
        <f t="array" ref="G61">[1]!volume(B61, Pressure, 3, C61)</f>
        <v>18.502341850014435</v>
      </c>
      <c r="H61" s="53" cm="1">
        <f t="array" ref="H61">[1]!enthalpy(B61, Pressure, 3, C61)</f>
        <v>38.918219583335727</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-2.9308985212853109</v>
      </c>
      <c r="E65" s="53" cm="1">
        <f t="array" ref="E65">[1]!humidratio(B65, Pressure, 3, C65)</f>
        <v>1.9548081710687274E-4</v>
      </c>
      <c r="F65" s="53" cm="1">
        <f t="array" ref="F65">[1]!Grains(B65, Pressure, 3, C65)</f>
        <v>1.3683657197481092</v>
      </c>
      <c r="G65" s="53" cm="1">
        <f t="array" ref="G65">[1]!volume(B65, Pressure, 3, C65)</f>
        <v>14.465512098602051</v>
      </c>
      <c r="H65" s="53" cm="1">
        <f t="array" ref="H65">[1]!enthalpy(B65, Pressure, 3, C65)</f>
        <v>0.20740514695039197</v>
      </c>
      <c r="I65" s="55" cm="1">
        <f t="array" ref="I65">[1]!dewpoint(B65, Pressure, 3, C65)</f>
        <v>-28.268845599971588</v>
      </c>
    </row>
    <row r="66" spans="2:9" x14ac:dyDescent="0.2">
      <c r="B66" s="56">
        <f>B65+5</f>
        <v>5</v>
      </c>
      <c r="C66" s="57">
        <f t="shared" si="4"/>
        <v>0.2</v>
      </c>
      <c r="D66" s="53" cm="1">
        <f t="array" ref="D66">[1]!wetbulb(B66,Pressure,3,C66)</f>
        <v>1.3698967419633505</v>
      </c>
      <c r="E66" s="53" cm="1">
        <f t="array" ref="E66">[1]!humidratio(B66, Pressure, 3, C66)</f>
        <v>2.5332318189978599E-4</v>
      </c>
      <c r="F66" s="53" cm="1">
        <f t="array" ref="F66">[1]!Grains(B66, Pressure, 3, C66)</f>
        <v>1.7732622732985019</v>
      </c>
      <c r="G66" s="53" cm="1">
        <f t="array" ref="G66">[1]!volume(B66, Pressure, 3, C66)</f>
        <v>14.624218288217142</v>
      </c>
      <c r="H66" s="53" cm="1">
        <f t="array" ref="H66">[1]!enthalpy(B66, Pressure, 3, C66)</f>
        <v>1.4693382734594904</v>
      </c>
      <c r="I66" s="55" cm="1">
        <f t="array" ref="I66">[1]!dewpoint(B66, Pressure, 3, C66)</f>
        <v>-24.025564430030325</v>
      </c>
    </row>
    <row r="67" spans="2:9" x14ac:dyDescent="0.2">
      <c r="B67" s="56">
        <f t="shared" ref="B67:B89" si="5">B66+5</f>
        <v>10</v>
      </c>
      <c r="C67" s="57">
        <f t="shared" si="4"/>
        <v>0.2</v>
      </c>
      <c r="D67" s="53" cm="1">
        <f t="array" ref="D67">[1]!wetbulb(B67,Pressure,3,C67)</f>
        <v>5.5568564148175543</v>
      </c>
      <c r="E67" s="53" cm="1">
        <f t="array" ref="E67">[1]!humidratio(B67, Pressure, 3, C67)</f>
        <v>3.2647392889075108E-4</v>
      </c>
      <c r="F67" s="53" cm="1">
        <f t="array" ref="F67">[1]!Grains(B67, Pressure, 3, C67)</f>
        <v>2.2853175022352574</v>
      </c>
      <c r="G67" s="53" cm="1">
        <f t="array" ref="G67">[1]!volume(B67, Pressure, 3, C67)</f>
        <v>14.783317402988397</v>
      </c>
      <c r="H67" s="53" cm="1">
        <f t="array" ref="H67">[1]!enthalpy(B67, Pressure, 3, C67)</f>
        <v>2.7478383827973616</v>
      </c>
      <c r="I67" s="55" cm="1">
        <f t="array" ref="I67">[1]!dewpoint(B67, Pressure, 3, C67)</f>
        <v>-19.757030923664075</v>
      </c>
    </row>
    <row r="68" spans="2:9" x14ac:dyDescent="0.2">
      <c r="B68" s="56">
        <f t="shared" si="5"/>
        <v>15</v>
      </c>
      <c r="C68" s="57">
        <f t="shared" si="4"/>
        <v>0.2</v>
      </c>
      <c r="D68" s="53" cm="1">
        <f t="array" ref="D68">[1]!wetbulb(B68,Pressure,3,C68)</f>
        <v>9.6258504991081395</v>
      </c>
      <c r="E68" s="53" cm="1">
        <f t="array" ref="E68">[1]!humidratio(B68, Pressure, 3, C68)</f>
        <v>4.1850602196390055E-4</v>
      </c>
      <c r="F68" s="53" cm="1">
        <f t="array" ref="F68">[1]!Grains(B68, Pressure, 3, C68)</f>
        <v>2.9295421537473039</v>
      </c>
      <c r="G68" s="53" cm="1">
        <f t="array" ref="G68">[1]!volume(B68, Pressure, 3, C68)</f>
        <v>14.942906840972954</v>
      </c>
      <c r="H68" s="53" cm="1">
        <f t="array" ref="H68">[1]!enthalpy(B68, Pressure, 3, C68)</f>
        <v>4.0468221394099784</v>
      </c>
      <c r="I68" s="55" cm="1">
        <f t="array" ref="I68">[1]!dewpoint(B68, Pressure, 3, C68)</f>
        <v>-15.467778189558976</v>
      </c>
    </row>
    <row r="69" spans="2:9" x14ac:dyDescent="0.2">
      <c r="B69" s="56">
        <f t="shared" si="5"/>
        <v>20</v>
      </c>
      <c r="C69" s="57">
        <f t="shared" si="4"/>
        <v>0.2</v>
      </c>
      <c r="D69" s="53" cm="1">
        <f t="array" ref="D69">[1]!wetbulb(B69,Pressure,3,C69)</f>
        <v>13.575719169538155</v>
      </c>
      <c r="E69" s="53" cm="1">
        <f t="array" ref="E69">[1]!humidratio(B69, Pressure, 3, C69)</f>
        <v>5.3371431551024826E-4</v>
      </c>
      <c r="F69" s="53" cm="1">
        <f t="array" ref="F69">[1]!Grains(B69, Pressure, 3, C69)</f>
        <v>3.7360002085717379</v>
      </c>
      <c r="G69" s="53" cm="1">
        <f t="array" ref="G69">[1]!volume(B69, Pressure, 3, C69)</f>
        <v>15.10310512914827</v>
      </c>
      <c r="H69" s="53" cm="1">
        <f t="array" ref="H69">[1]!enthalpy(B69, Pressure, 3, C69)</f>
        <v>5.3710102718781041</v>
      </c>
      <c r="I69" s="55" cm="1">
        <f t="array" ref="I69">[1]!dewpoint(B69, Pressure, 3, C69)</f>
        <v>-11.16200396391419</v>
      </c>
    </row>
    <row r="70" spans="2:9" x14ac:dyDescent="0.2">
      <c r="B70" s="56">
        <f t="shared" si="5"/>
        <v>25</v>
      </c>
      <c r="C70" s="57">
        <f t="shared" si="4"/>
        <v>0.2</v>
      </c>
      <c r="D70" s="53" cm="1">
        <f t="array" ref="D70">[1]!wetbulb(B70,Pressure,3,C70)</f>
        <v>17.408378770688664</v>
      </c>
      <c r="E70" s="53" cm="1">
        <f t="array" ref="E70">[1]!humidratio(B70, Pressure, 3, C70)</f>
        <v>6.772389303824083E-4</v>
      </c>
      <c r="F70" s="53" cm="1">
        <f t="array" ref="F70">[1]!Grains(B70, Pressure, 3, C70)</f>
        <v>4.7406725126768583</v>
      </c>
      <c r="G70" s="53" cm="1">
        <f t="array" ref="G70">[1]!volume(B70, Pressure, 3, C70)</f>
        <v>15.264055860795574</v>
      </c>
      <c r="H70" s="53" cm="1">
        <f t="array" ref="H70">[1]!enthalpy(B70, Pressure, 3, C70)</f>
        <v>6.7260678572629793</v>
      </c>
      <c r="I70" s="55" cm="1">
        <f t="array" ref="I70">[1]!dewpoint(B70, Pressure, 3, C70)</f>
        <v>-6.8435951100826289</v>
      </c>
    </row>
    <row r="71" spans="2:9" x14ac:dyDescent="0.2">
      <c r="B71" s="56">
        <f t="shared" si="5"/>
        <v>30</v>
      </c>
      <c r="C71" s="57">
        <f t="shared" si="4"/>
        <v>0.2</v>
      </c>
      <c r="D71" s="53" cm="1">
        <f t="array" ref="D71">[1]!wetbulb(B71,Pressure,3,C71)</f>
        <v>21.128720668325236</v>
      </c>
      <c r="E71" s="53" cm="1">
        <f t="array" ref="E71">[1]!humidratio(B71, Pressure, 3, C71)</f>
        <v>8.5520616235595795E-4</v>
      </c>
      <c r="F71" s="53" cm="1">
        <f t="array" ref="F71">[1]!Grains(B71, Pressure, 3, C71)</f>
        <v>5.9864431364917055</v>
      </c>
      <c r="G71" s="53" cm="1">
        <f t="array" ref="G71">[1]!volume(B71, Pressure, 3, C71)</f>
        <v>15.425932254336791</v>
      </c>
      <c r="H71" s="53" cm="1">
        <f t="array" ref="H71">[1]!enthalpy(B71, Pressure, 3, C71)</f>
        <v>8.1187650843422521</v>
      </c>
      <c r="I71" s="55" cm="1">
        <f t="array" ref="I71">[1]!dewpoint(B71, Pressure, 3, C71)</f>
        <v>-2.5161501898126537</v>
      </c>
    </row>
    <row r="72" spans="2:9" x14ac:dyDescent="0.2">
      <c r="B72" s="56">
        <f t="shared" si="5"/>
        <v>35</v>
      </c>
      <c r="C72" s="57">
        <f t="shared" si="4"/>
        <v>0.2</v>
      </c>
      <c r="D72" s="53" cm="1">
        <f t="array" ref="D72">[1]!wetbulb(B72,Pressure,3,C72)</f>
        <v>24.69909334790837</v>
      </c>
      <c r="E72" s="53" cm="1">
        <f t="array" ref="E72">[1]!humidratio(B72, Pressure, 3, C72)</f>
        <v>1.0577404148152069E-3</v>
      </c>
      <c r="F72" s="53" cm="1">
        <f t="array" ref="F72">[1]!Grains(B72, Pressure, 3, C72)</f>
        <v>7.4041829037064479</v>
      </c>
      <c r="G72" s="53" cm="1">
        <f t="array" ref="G72">[1]!volume(B72, Pressure, 3, C72)</f>
        <v>15.588513347696257</v>
      </c>
      <c r="H72" s="53" cm="1">
        <f t="array" ref="H72">[1]!enthalpy(B72, Pressure, 3, C72)</f>
        <v>9.5386998661651621</v>
      </c>
      <c r="I72" s="55" cm="1">
        <f t="array" ref="I72">[1]!dewpoint(B72, Pressure, 3, C72)</f>
        <v>-3.5843623360401859</v>
      </c>
    </row>
    <row r="73" spans="2:9" x14ac:dyDescent="0.2">
      <c r="B73" s="56">
        <f t="shared" si="5"/>
        <v>40</v>
      </c>
      <c r="C73" s="57">
        <f t="shared" si="4"/>
        <v>0.2</v>
      </c>
      <c r="D73" s="53" cm="1">
        <f t="array" ref="D73">[1]!wetbulb(B73,Pressure,3,C73)</f>
        <v>28.125243736597554</v>
      </c>
      <c r="E73" s="53" cm="1">
        <f t="array" ref="E73">[1]!humidratio(B73, Pressure, 3, C73)</f>
        <v>1.2882984182649552E-3</v>
      </c>
      <c r="F73" s="53" cm="1">
        <f t="array" ref="F73">[1]!Grains(B73, Pressure, 3, C73)</f>
        <v>9.0180889278546861</v>
      </c>
      <c r="G73" s="53" cm="1">
        <f t="array" ref="G73">[1]!volume(B73, Pressure, 3, C73)</f>
        <v>15.751905143957462</v>
      </c>
      <c r="H73" s="53" cm="1">
        <f t="array" ref="H73">[1]!enthalpy(B73, Pressure, 3, C73)</f>
        <v>10.989764801687503</v>
      </c>
      <c r="I73" s="55" cm="1">
        <f t="array" ref="I73">[1]!dewpoint(B73, Pressure, 3, C73)</f>
        <v>0.9559766805475246</v>
      </c>
    </row>
    <row r="74" spans="2:9" x14ac:dyDescent="0.2">
      <c r="B74" s="56">
        <f t="shared" si="5"/>
        <v>45</v>
      </c>
      <c r="C74" s="57">
        <f t="shared" si="4"/>
        <v>0.2</v>
      </c>
      <c r="D74" s="53" cm="1">
        <f t="array" ref="D74">[1]!wetbulb(B74,Pressure,3,C74)</f>
        <v>31.441726186110269</v>
      </c>
      <c r="E74" s="53" cm="1">
        <f t="array" ref="E74">[1]!humidratio(B74, Pressure, 3, C74)</f>
        <v>1.5623603261371735E-3</v>
      </c>
      <c r="F74" s="53" cm="1">
        <f t="array" ref="F74">[1]!Grains(B74, Pressure, 3, C74)</f>
        <v>10.936522282960215</v>
      </c>
      <c r="G74" s="53" cm="1">
        <f t="array" ref="G74">[1]!volume(B74, Pressure, 3, C74)</f>
        <v>15.916524058562416</v>
      </c>
      <c r="H74" s="53" cm="1">
        <f t="array" ref="H74">[1]!enthalpy(B74, Pressure, 3, C74)</f>
        <v>12.488880265347762</v>
      </c>
      <c r="I74" s="55" cm="1">
        <f t="array" ref="I74">[1]!dewpoint(B74, Pressure, 3, C74)</f>
        <v>5.4271847417770136</v>
      </c>
    </row>
    <row r="75" spans="2:9" x14ac:dyDescent="0.2">
      <c r="B75" s="56">
        <f t="shared" si="5"/>
        <v>50</v>
      </c>
      <c r="C75" s="57">
        <f t="shared" si="4"/>
        <v>0.2</v>
      </c>
      <c r="D75" s="53" cm="1">
        <f t="array" ref="D75">[1]!wetbulb(B75,Pressure,3,C75)</f>
        <v>34.832506329936699</v>
      </c>
      <c r="E75" s="53" cm="1">
        <f t="array" ref="E75">[1]!humidratio(B75, Pressure, 3, C75)</f>
        <v>1.8868455711192698E-3</v>
      </c>
      <c r="F75" s="53" cm="1">
        <f t="array" ref="F75">[1]!Grains(B75, Pressure, 3, C75)</f>
        <v>13.207918997834888</v>
      </c>
      <c r="G75" s="53" cm="1">
        <f t="array" ref="G75">[1]!volume(B75, Pressure, 3, C75)</f>
        <v>16.082581476860359</v>
      </c>
      <c r="H75" s="53" cm="1">
        <f t="array" ref="H75">[1]!enthalpy(B75, Pressure, 3, C75)</f>
        <v>14.043831122636393</v>
      </c>
      <c r="I75" s="55" cm="1">
        <f t="array" ref="I75">[1]!dewpoint(B75, Pressure, 3, C75)</f>
        <v>9.8373493518032937</v>
      </c>
    </row>
    <row r="76" spans="2:9" x14ac:dyDescent="0.2">
      <c r="B76" s="56">
        <f t="shared" si="5"/>
        <v>55</v>
      </c>
      <c r="C76" s="57">
        <f t="shared" si="4"/>
        <v>0.2</v>
      </c>
      <c r="D76" s="53" cm="1">
        <f t="array" ref="D76">[1]!wetbulb(B76,Pressure,3,C76)</f>
        <v>38.194759967939817</v>
      </c>
      <c r="E76" s="53" cm="1">
        <f t="array" ref="E76">[1]!humidratio(B76, Pressure, 3, C76)</f>
        <v>2.2695689033961721E-3</v>
      </c>
      <c r="F76" s="53" cm="1">
        <f t="array" ref="F76">[1]!Grains(B76, Pressure, 3, C76)</f>
        <v>15.886982323773205</v>
      </c>
      <c r="G76" s="53" cm="1">
        <f t="array" ref="G76">[1]!volume(B76, Pressure, 3, C76)</f>
        <v>16.25031909111685</v>
      </c>
      <c r="H76" s="53" cm="1">
        <f t="array" ref="H76">[1]!enthalpy(B76, Pressure, 3, C76)</f>
        <v>15.663435479124272</v>
      </c>
      <c r="I76" s="55" cm="1">
        <f t="array" ref="I76">[1]!dewpoint(B76, Pressure, 3, C76)</f>
        <v>14.193649913300675</v>
      </c>
    </row>
    <row r="77" spans="2:9" x14ac:dyDescent="0.2">
      <c r="B77" s="56">
        <f t="shared" si="5"/>
        <v>60</v>
      </c>
      <c r="C77" s="57">
        <f t="shared" si="4"/>
        <v>0.2</v>
      </c>
      <c r="D77" s="53" cm="1">
        <f t="array" ref="D77">[1]!wetbulb(B77,Pressure,3,C77)</f>
        <v>41.502579289969923</v>
      </c>
      <c r="E77" s="53" cm="1">
        <f t="array" ref="E77">[1]!humidratio(B77, Pressure, 3, C77)</f>
        <v>2.7193318501870182E-3</v>
      </c>
      <c r="F77" s="53" cm="1">
        <f t="array" ref="F77">[1]!Grains(B77, Pressure, 3, C77)</f>
        <v>19.035322951309126</v>
      </c>
      <c r="G77" s="53" cm="1">
        <f t="array" ref="G77">[1]!volume(B77, Pressure, 3, C77)</f>
        <v>16.420012436683955</v>
      </c>
      <c r="H77" s="53" cm="1">
        <f t="array" ref="H77">[1]!enthalpy(B77, Pressure, 3, C77)</f>
        <v>17.357654093537409</v>
      </c>
      <c r="I77" s="55" cm="1">
        <f t="array" ref="I77">[1]!dewpoint(B77, Pressure, 3, C77)</f>
        <v>18.502449634927952</v>
      </c>
    </row>
    <row r="78" spans="2:9" x14ac:dyDescent="0.2">
      <c r="B78" s="56">
        <f t="shared" si="5"/>
        <v>65</v>
      </c>
      <c r="C78" s="57">
        <f t="shared" si="4"/>
        <v>0.2</v>
      </c>
      <c r="D78" s="53" cm="1">
        <f t="array" ref="D78">[1]!wetbulb(B78,Pressure,3,C78)</f>
        <v>44.765254951361918</v>
      </c>
      <c r="E78" s="53" cm="1">
        <f t="array" ref="E78">[1]!humidratio(B78, Pressure, 3, C78)</f>
        <v>3.2460224256123664E-3</v>
      </c>
      <c r="F78" s="53" cm="1">
        <f t="array" ref="F78">[1]!Grains(B78, Pressure, 3, C78)</f>
        <v>22.722156979286567</v>
      </c>
      <c r="G78" s="53" cm="1">
        <f t="array" ref="G78">[1]!volume(B78, Pressure, 3, C78)</f>
        <v>16.591974785900394</v>
      </c>
      <c r="H78" s="53" cm="1">
        <f t="array" ref="H78">[1]!enthalpy(B78, Pressure, 3, C78)</f>
        <v>19.137710000777894</v>
      </c>
      <c r="I78" s="55" cm="1">
        <f t="array" ref="I78">[1]!dewpoint(B78, Pressure, 3, C78)</f>
        <v>22.769378325413918</v>
      </c>
    </row>
    <row r="79" spans="2:9" x14ac:dyDescent="0.2">
      <c r="B79" s="56">
        <f t="shared" si="5"/>
        <v>70</v>
      </c>
      <c r="C79" s="57">
        <f t="shared" si="4"/>
        <v>0.2</v>
      </c>
      <c r="D79" s="53" cm="1">
        <f t="array" ref="D79">[1]!wetbulb(B79,Pressure,3,C79)</f>
        <v>47.991922355586212</v>
      </c>
      <c r="E79" s="53" cm="1">
        <f t="array" ref="E79">[1]!humidratio(B79, Pressure, 3, C79)</f>
        <v>3.8607242800430095E-3</v>
      </c>
      <c r="F79" s="53" cm="1">
        <f t="array" ref="F79">[1]!Grains(B79, Pressure, 3, C79)</f>
        <v>27.025069960301067</v>
      </c>
      <c r="G79" s="53" cm="1">
        <f t="array" ref="G79">[1]!volume(B79, Pressure, 3, C79)</f>
        <v>16.766561446185971</v>
      </c>
      <c r="H79" s="53" cm="1">
        <f t="array" ref="H79">[1]!enthalpy(B79, Pressure, 3, C79)</f>
        <v>21.01621977174937</v>
      </c>
      <c r="I79" s="55" cm="1">
        <f t="array" ref="I79">[1]!dewpoint(B79, Pressure, 3, C79)</f>
        <v>26.999406999784302</v>
      </c>
    </row>
    <row r="80" spans="2:9" x14ac:dyDescent="0.2">
      <c r="B80" s="56">
        <f t="shared" si="5"/>
        <v>75</v>
      </c>
      <c r="C80" s="57">
        <f t="shared" si="4"/>
        <v>0.2</v>
      </c>
      <c r="D80" s="53" cm="1">
        <f t="array" ref="D80">[1]!wetbulb(B80,Pressure,3,C80)</f>
        <v>51.191389100246276</v>
      </c>
      <c r="E80" s="53" cm="1">
        <f t="array" ref="E80">[1]!humidratio(B80, Pressure, 3, C80)</f>
        <v>4.5758367704900318E-3</v>
      </c>
      <c r="F80" s="53" cm="1">
        <f t="array" ref="F80">[1]!Grains(B80, Pressure, 3, C80)</f>
        <v>32.030857393430225</v>
      </c>
      <c r="G80" s="53" cm="1">
        <f t="array" ref="G80">[1]!volume(B80, Pressure, 3, C80)</f>
        <v>16.944174519108181</v>
      </c>
      <c r="H80" s="53" cm="1">
        <f t="array" ref="H80">[1]!enthalpy(B80, Pressure, 3, C80)</f>
        <v>23.00733817794724</v>
      </c>
      <c r="I80" s="55" cm="1">
        <f t="array" ref="I80">[1]!dewpoint(B80, Pressure, 3, C80)</f>
        <v>31.196915125022286</v>
      </c>
    </row>
    <row r="81" spans="2:9" x14ac:dyDescent="0.2">
      <c r="B81" s="56">
        <f t="shared" si="5"/>
        <v>80</v>
      </c>
      <c r="C81" s="57">
        <f t="shared" si="4"/>
        <v>0.2</v>
      </c>
      <c r="D81" s="53" cm="1">
        <f t="array" ref="D81">[1]!wetbulb(B81,Pressure,3,C81)</f>
        <v>54.371989966364104</v>
      </c>
      <c r="E81" s="53" cm="1">
        <f t="array" ref="E81">[1]!humidratio(B81, Pressure, 3, C81)</f>
        <v>5.4052077931075349E-3</v>
      </c>
      <c r="F81" s="53" cm="1">
        <f t="array" ref="F81">[1]!Grains(B81, Pressure, 3, C81)</f>
        <v>37.836454551752745</v>
      </c>
      <c r="G81" s="53" cm="1">
        <f t="array" ref="G81">[1]!volume(B81, Pressure, 3, C81)</f>
        <v>17.125268190010125</v>
      </c>
      <c r="H81" s="53" cm="1">
        <f t="array" ref="H81">[1]!enthalpy(B81, Pressure, 3, C81)</f>
        <v>25.126918449298273</v>
      </c>
      <c r="I81" s="55" cm="1">
        <f t="array" ref="I81">[1]!dewpoint(B81, Pressure, 3, C81)</f>
        <v>35.365751245209523</v>
      </c>
    </row>
    <row r="82" spans="2:9" x14ac:dyDescent="0.2">
      <c r="B82" s="56">
        <f t="shared" si="5"/>
        <v>85</v>
      </c>
      <c r="C82" s="57">
        <f t="shared" si="4"/>
        <v>0.2</v>
      </c>
      <c r="D82" s="53" cm="1">
        <f t="array" ref="D82">[1]!wetbulb(B82,Pressure,3,C82)</f>
        <v>57.541472017593669</v>
      </c>
      <c r="E82" s="53" cm="1">
        <f t="array" ref="E82">[1]!humidratio(B82, Pressure, 3, C82)</f>
        <v>6.3642816597256685E-3</v>
      </c>
      <c r="F82" s="53" cm="1">
        <f t="array" ref="F82">[1]!Grains(B82, Pressure, 3, C82)</f>
        <v>44.549971618079681</v>
      </c>
      <c r="G82" s="53" cm="1">
        <f t="array" ref="G82">[1]!volume(B82, Pressure, 3, C82)</f>
        <v>17.310354633658811</v>
      </c>
      <c r="H82" s="53" cm="1">
        <f t="array" ref="H82">[1]!enthalpy(B82, Pressure, 3, C82)</f>
        <v>27.392690830806981</v>
      </c>
      <c r="I82" s="55" cm="1">
        <f t="array" ref="I82">[1]!dewpoint(B82, Pressure, 3, C82)</f>
        <v>39.509287648637539</v>
      </c>
    </row>
    <row r="83" spans="2:9" x14ac:dyDescent="0.2">
      <c r="B83" s="56">
        <f t="shared" si="5"/>
        <v>90</v>
      </c>
      <c r="C83" s="57">
        <f t="shared" si="4"/>
        <v>0.2</v>
      </c>
      <c r="D83" s="53" cm="1">
        <f t="array" ref="D83">[1]!wetbulb(B83,Pressure,3,C83)</f>
        <v>60.706905788557343</v>
      </c>
      <c r="E83" s="53" cm="1">
        <f t="array" ref="E83">[1]!humidratio(B83, Pressure, 3, C83)</f>
        <v>7.4702648404297292E-3</v>
      </c>
      <c r="F83" s="53" cm="1">
        <f t="array" ref="F83">[1]!Grains(B83, Pressure, 3, C83)</f>
        <v>52.291853883008102</v>
      </c>
      <c r="G83" s="53" cm="1">
        <f t="array" ref="G83">[1]!volume(B83, Pressure, 3, C83)</f>
        <v>17.500010641005868</v>
      </c>
      <c r="H83" s="53" cm="1">
        <f t="array" ref="H83">[1]!enthalpy(B83, Pressure, 3, C83)</f>
        <v>29.824462778719514</v>
      </c>
      <c r="I83" s="55" cm="1">
        <f t="array" ref="I83">[1]!dewpoint(B83, Pressure, 3, C83)</f>
        <v>43.630469670377913</v>
      </c>
    </row>
    <row r="84" spans="2:9" x14ac:dyDescent="0.2">
      <c r="B84" s="56">
        <f t="shared" si="5"/>
        <v>95</v>
      </c>
      <c r="C84" s="57">
        <f t="shared" si="4"/>
        <v>0.2</v>
      </c>
      <c r="D84" s="53" cm="1">
        <f t="array" ref="D84">[1]!wetbulb(B84,Pressure,3,C84)</f>
        <v>63.874627012205416</v>
      </c>
      <c r="E84" s="53" cm="1">
        <f t="array" ref="E84">[1]!humidratio(B84, Pressure, 3, C84)</f>
        <v>8.7423130563557116E-3</v>
      </c>
      <c r="F84" s="53" cm="1">
        <f t="array" ref="F84">[1]!Grains(B84, Pressure, 3, C84)</f>
        <v>61.196191394489979</v>
      </c>
      <c r="G84" s="53" cm="1">
        <f t="array" ref="G84">[1]!volume(B84, Pressure, 3, C84)</f>
        <v>17.694885096439446</v>
      </c>
      <c r="H84" s="53" cm="1">
        <f t="array" ref="H84">[1]!enthalpy(B84, Pressure, 3, C84)</f>
        <v>32.444344917510492</v>
      </c>
      <c r="I84" s="55" cm="1">
        <f t="array" ref="I84">[1]!dewpoint(B84, Pressure, 3, C84)</f>
        <v>47.731860162349868</v>
      </c>
    </row>
    <row r="85" spans="2:9" x14ac:dyDescent="0.2">
      <c r="B85" s="56">
        <f t="shared" si="5"/>
        <v>100</v>
      </c>
      <c r="C85" s="57">
        <f t="shared" si="4"/>
        <v>0.2</v>
      </c>
      <c r="D85" s="53" cm="1">
        <f t="array" ref="D85">[1]!wetbulb(B85,Pressure,3,C85)</f>
        <v>67.050194546619451</v>
      </c>
      <c r="E85" s="53" cm="1">
        <f t="array" ref="E85">[1]!humidratio(B85, Pressure, 3, C85)</f>
        <v>1.0201744020403632E-2</v>
      </c>
      <c r="F85" s="53" cm="1">
        <f t="array" ref="F85">[1]!Grains(B85, Pressure, 3, C85)</f>
        <v>71.412208142825421</v>
      </c>
      <c r="G85" s="53" cm="1">
        <f t="array" ref="G85">[1]!volume(B85, Pressure, 3, C85)</f>
        <v>17.895707464984891</v>
      </c>
      <c r="H85" s="53" cm="1">
        <f t="array" ref="H85">[1]!enthalpy(B85, Pressure, 3, C85)</f>
        <v>35.277007840154177</v>
      </c>
      <c r="I85" s="55" cm="1">
        <f t="array" ref="I85">[1]!dewpoint(B85, Pressure, 3, C85)</f>
        <v>51.815679608162554</v>
      </c>
    </row>
    <row r="86" spans="2:9" x14ac:dyDescent="0.2">
      <c r="B86" s="56">
        <f t="shared" si="5"/>
        <v>105</v>
      </c>
      <c r="C86" s="57">
        <f t="shared" si="4"/>
        <v>0.2</v>
      </c>
      <c r="D86" s="53" cm="1">
        <f t="array" ref="D86">[1]!wetbulb(B86,Pressure,3,C86)</f>
        <v>70.238376400819433</v>
      </c>
      <c r="E86" s="53" cm="1">
        <f t="array" ref="E86">[1]!humidratio(B86, Pressure, 3, C86)</f>
        <v>1.1872281126499804E-2</v>
      </c>
      <c r="F86" s="53" cm="1">
        <f t="array" ref="F86">[1]!Grains(B86, Pressure, 3, C86)</f>
        <v>83.105967885498629</v>
      </c>
      <c r="G86" s="53" cm="1">
        <f t="array" ref="G86">[1]!volume(B86, Pressure, 3, C86)</f>
        <v>18.103297486252163</v>
      </c>
      <c r="H86" s="53" cm="1">
        <f t="array" ref="H86">[1]!enthalpy(B86, Pressure, 3, C86)</f>
        <v>38.34997602133371</v>
      </c>
      <c r="I86" s="55" cm="1">
        <f t="array" ref="I86">[1]!dewpoint(B86, Pressure, 3, C86)</f>
        <v>55.883842311159498</v>
      </c>
    </row>
    <row r="87" spans="2:9" x14ac:dyDescent="0.2">
      <c r="B87" s="56">
        <f t="shared" si="5"/>
        <v>110</v>
      </c>
      <c r="C87" s="57">
        <f t="shared" si="4"/>
        <v>0.2</v>
      </c>
      <c r="D87" s="53" cm="1">
        <f t="array" ref="D87">[1]!wetbulb(B87,Pressure,3,C87)</f>
        <v>73.443152981960054</v>
      </c>
      <c r="E87" s="53" cm="1">
        <f t="array" ref="E87">[1]!humidratio(B87, Pressure, 3, C87)</f>
        <v>1.3780334630085343E-2</v>
      </c>
      <c r="F87" s="53" cm="1">
        <f t="array" ref="F87">[1]!Grains(B87, Pressure, 3, C87)</f>
        <v>96.462342410597401</v>
      </c>
      <c r="G87" s="53" cm="1">
        <f t="array" ref="G87">[1]!volume(B87, Pressure, 3, C87)</f>
        <v>18.318576318440677</v>
      </c>
      <c r="H87" s="53" cm="1">
        <f t="array" ref="H87">[1]!enthalpy(B87, Pressure, 3, C87)</f>
        <v>41.693966585853914</v>
      </c>
      <c r="I87" s="55" cm="1">
        <f t="array" ref="I87">[1]!dewpoint(B87, Pressure, 3, C87)</f>
        <v>59.937989040493285</v>
      </c>
    </row>
    <row r="88" spans="2:9" x14ac:dyDescent="0.2">
      <c r="B88" s="56">
        <f t="shared" si="5"/>
        <v>115</v>
      </c>
      <c r="C88" s="57">
        <f t="shared" si="4"/>
        <v>0.2</v>
      </c>
      <c r="D88" s="53" cm="1">
        <f t="array" ref="D88">[1]!wetbulb(B88,Pressure,3,C88)</f>
        <v>76.667738417727634</v>
      </c>
      <c r="E88" s="53" cm="1">
        <f t="array" ref="E88">[1]!humidratio(B88, Pressure, 3, C88)</f>
        <v>1.595532840914618E-2</v>
      </c>
      <c r="F88" s="53" cm="1">
        <f t="array" ref="F88">[1]!Grains(B88, Pressure, 3, C88)</f>
        <v>111.68729886402326</v>
      </c>
      <c r="G88" s="53" cm="1">
        <f t="array" ref="G88">[1]!volume(B88, Pressure, 3, C88)</f>
        <v>18.542579433905956</v>
      </c>
      <c r="H88" s="53" cm="1">
        <f t="array" ref="H88">[1]!enthalpy(B88, Pressure, 3, C88)</f>
        <v>45.343282510675103</v>
      </c>
      <c r="I88" s="55" cm="1">
        <f t="array" ref="I88">[1]!dewpoint(B88, Pressure, 3, C88)</f>
        <v>63.979516481099942</v>
      </c>
    </row>
    <row r="89" spans="2:9" x14ac:dyDescent="0.2">
      <c r="B89" s="56">
        <f t="shared" si="5"/>
        <v>120</v>
      </c>
      <c r="C89" s="57">
        <f t="shared" si="4"/>
        <v>0.2</v>
      </c>
      <c r="D89" s="53" cm="1">
        <f t="array" ref="D89">[1]!wetbulb(B89,Pressure,3,C89)</f>
        <v>79.914617001171152</v>
      </c>
      <c r="E89" s="53" cm="1">
        <f t="array" ref="E89">[1]!humidratio(B89, Pressure, 3, C89)</f>
        <v>1.8430082333196311E-2</v>
      </c>
      <c r="F89" s="53" cm="1">
        <f t="array" ref="F89">[1]!Grains(B89, Pressure, 3, C89)</f>
        <v>129.01057633237417</v>
      </c>
      <c r="G89" s="53" cm="1">
        <f t="array" ref="G89">[1]!volume(B89, Pressure, 3, C89)</f>
        <v>18.776471640983917</v>
      </c>
      <c r="H89" s="53" cm="1">
        <f t="array" ref="H89">[1]!enthalpy(B89, Pressure, 3, C89)</f>
        <v>49.336272142233987</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-2.5601067311079233</v>
      </c>
      <c r="E93" s="53" cm="1">
        <f t="array" ref="E93">[1]!humidratio(B93, Pressure, 3, C93)</f>
        <v>2.9326731344464936E-4</v>
      </c>
      <c r="F93" s="53" cm="1">
        <f t="array" ref="F93">[1]!Grains(B93, Pressure, 3, C93)</f>
        <v>2.0528711941125457</v>
      </c>
      <c r="G93" s="53" cm="1">
        <f t="array" ref="G93">[1]!volume(B93, Pressure, 3, C93)</f>
        <v>14.467785668173629</v>
      </c>
      <c r="H93" s="53" cm="1">
        <f t="array" ref="H93">[1]!enthalpy(B93, Pressure, 3, C93)</f>
        <v>0.31115661956477297</v>
      </c>
      <c r="I93" s="55" cm="1">
        <f t="array" ref="I93">[1]!dewpoint(B93, Pressure, 3, C93)</f>
        <v>-21.575846676983073</v>
      </c>
    </row>
    <row r="94" spans="2:9" x14ac:dyDescent="0.2">
      <c r="B94" s="56">
        <f>B93+5</f>
        <v>5</v>
      </c>
      <c r="C94" s="57">
        <f t="shared" si="6"/>
        <v>0.30000000000000004</v>
      </c>
      <c r="D94" s="53" cm="1">
        <f t="array" ref="D94">[1]!wetbulb(B94,Pressure,3,C94)</f>
        <v>1.8314711420181455</v>
      </c>
      <c r="E94" s="53" cm="1">
        <f t="array" ref="E94">[1]!humidratio(B94, Pressure, 3, C94)</f>
        <v>3.8006217403406512E-4</v>
      </c>
      <c r="F94" s="53" cm="1">
        <f t="array" ref="F94">[1]!Grains(B94, Pressure, 3, C94)</f>
        <v>2.6604352182384559</v>
      </c>
      <c r="G94" s="53" cm="1">
        <f t="array" ref="G94">[1]!volume(B94, Pressure, 3, C94)</f>
        <v>14.627197065858141</v>
      </c>
      <c r="H94" s="53" cm="1">
        <f t="array" ref="H94">[1]!enthalpy(B94, Pressure, 3, C94)</f>
        <v>1.6040897046764986</v>
      </c>
      <c r="I94" s="55" cm="1">
        <f t="array" ref="I94">[1]!dewpoint(B94, Pressure, 3, C94)</f>
        <v>-17.144990652339349</v>
      </c>
    </row>
    <row r="95" spans="2:9" x14ac:dyDescent="0.2">
      <c r="B95" s="56">
        <f t="shared" ref="B95:B117" si="7">B94+5</f>
        <v>10</v>
      </c>
      <c r="C95" s="57">
        <f t="shared" si="6"/>
        <v>0.30000000000000004</v>
      </c>
      <c r="D95" s="53" cm="1">
        <f t="array" ref="D95">[1]!wetbulb(B95,Pressure,3,C95)</f>
        <v>6.125585498887105</v>
      </c>
      <c r="E95" s="53" cm="1">
        <f t="array" ref="E95">[1]!humidratio(B95, Pressure, 3, C95)</f>
        <v>4.8983945760808884E-4</v>
      </c>
      <c r="F95" s="53" cm="1">
        <f t="array" ref="F95">[1]!Grains(B95, Pressure, 3, C95)</f>
        <v>3.428876203256622</v>
      </c>
      <c r="G95" s="53" cm="1">
        <f t="array" ref="G95">[1]!volume(B95, Pressure, 3, C95)</f>
        <v>14.787198338667491</v>
      </c>
      <c r="H95" s="53" cm="1">
        <f t="array" ref="H95">[1]!enthalpy(B95, Pressure, 3, C95)</f>
        <v>2.9218945517139621</v>
      </c>
      <c r="I95" s="55" cm="1">
        <f t="array" ref="I95">[1]!dewpoint(B95, Pressure, 3, C95)</f>
        <v>-12.692895971343525</v>
      </c>
    </row>
    <row r="96" spans="2:9" x14ac:dyDescent="0.2">
      <c r="B96" s="56">
        <f t="shared" si="7"/>
        <v>15</v>
      </c>
      <c r="C96" s="57">
        <f t="shared" si="6"/>
        <v>0.30000000000000004</v>
      </c>
      <c r="D96" s="53" cm="1">
        <f t="array" ref="D96">[1]!wetbulb(B96,Pressure,3,C96)</f>
        <v>10.319648907110917</v>
      </c>
      <c r="E96" s="53" cm="1">
        <f t="array" ref="E96">[1]!humidratio(B96, Pressure, 3, C96)</f>
        <v>6.279703131697262E-4</v>
      </c>
      <c r="F96" s="53" cm="1">
        <f t="array" ref="F96">[1]!Grains(B96, Pressure, 3, C96)</f>
        <v>4.3957921921880834</v>
      </c>
      <c r="G96" s="53" cm="1">
        <f t="array" ref="G96">[1]!volume(B96, Pressure, 3, C96)</f>
        <v>14.947935879729661</v>
      </c>
      <c r="H96" s="53" cm="1">
        <f t="array" ref="H96">[1]!enthalpy(B96, Pressure, 3, C96)</f>
        <v>4.27045878455879</v>
      </c>
      <c r="I96" s="55" cm="1">
        <f t="array" ref="I96">[1]!dewpoint(B96, Pressure, 3, C96)</f>
        <v>-8.2239717893449509</v>
      </c>
    </row>
    <row r="97" spans="2:9" x14ac:dyDescent="0.2">
      <c r="B97" s="56">
        <f t="shared" si="7"/>
        <v>20</v>
      </c>
      <c r="C97" s="57">
        <f t="shared" si="6"/>
        <v>0.30000000000000004</v>
      </c>
      <c r="D97" s="53" cm="1">
        <f t="array" ref="D97">[1]!wetbulb(B97,Pressure,3,C97)</f>
        <v>14.413970129791133</v>
      </c>
      <c r="E97" s="53" cm="1">
        <f t="array" ref="E97">[1]!humidratio(B97, Pressure, 3, C97)</f>
        <v>8.0091512090747666E-4</v>
      </c>
      <c r="F97" s="53" cm="1">
        <f t="array" ref="F97">[1]!Grains(B97, Pressure, 3, C97)</f>
        <v>5.6064058463523363</v>
      </c>
      <c r="G97" s="53" cm="1">
        <f t="array" ref="G97">[1]!volume(B97, Pressure, 3, C97)</f>
        <v>15.109587942557663</v>
      </c>
      <c r="H97" s="53" cm="1">
        <f t="array" ref="H97">[1]!enthalpy(B97, Pressure, 3, C97)</f>
        <v>5.6568830695564909</v>
      </c>
      <c r="I97" s="55" cm="1">
        <f t="array" ref="I97">[1]!dewpoint(B97, Pressure, 3, C97)</f>
        <v>-3.7422969784018281</v>
      </c>
    </row>
    <row r="98" spans="2:9" x14ac:dyDescent="0.2">
      <c r="B98" s="56">
        <f t="shared" si="7"/>
        <v>25</v>
      </c>
      <c r="C98" s="57">
        <f t="shared" si="6"/>
        <v>0.30000000000000004</v>
      </c>
      <c r="D98" s="53" cm="1">
        <f t="array" ref="D98">[1]!wetbulb(B98,Pressure,3,C98)</f>
        <v>18.411841699681432</v>
      </c>
      <c r="E98" s="53" cm="1">
        <f t="array" ref="E98">[1]!humidratio(B98, Pressure, 3, C98)</f>
        <v>1.0164117834367216E-3</v>
      </c>
      <c r="F98" s="53" cm="1">
        <f t="array" ref="F98">[1]!Grains(B98, Pressure, 3, C98)</f>
        <v>7.114882484057051</v>
      </c>
      <c r="G98" s="53" cm="1">
        <f t="array" ref="G98">[1]!volume(B98, Pressure, 3, C98)</f>
        <v>15.272370634328858</v>
      </c>
      <c r="H98" s="53" cm="1">
        <f t="array" ref="H98">[1]!enthalpy(B98, Pressure, 3, C98)</f>
        <v>7.0896950730225088</v>
      </c>
      <c r="I98" s="55" cm="1">
        <f t="array" ref="I98">[1]!dewpoint(B98, Pressure, 3, C98)</f>
        <v>0.74835563318877441</v>
      </c>
    </row>
    <row r="99" spans="2:9" x14ac:dyDescent="0.2">
      <c r="B99" s="56">
        <f t="shared" si="7"/>
        <v>30</v>
      </c>
      <c r="C99" s="57">
        <f t="shared" si="6"/>
        <v>0.30000000000000004</v>
      </c>
      <c r="D99" s="53" cm="1">
        <f t="array" ref="D99">[1]!wetbulb(B99,Pressure,3,C99)</f>
        <v>22.31941398775998</v>
      </c>
      <c r="E99" s="53" cm="1">
        <f t="array" ref="E99">[1]!humidratio(B99, Pressure, 3, C99)</f>
        <v>1.283691814460862E-3</v>
      </c>
      <c r="F99" s="53" cm="1">
        <f t="array" ref="F99">[1]!Grains(B99, Pressure, 3, C99)</f>
        <v>8.9858427012260336</v>
      </c>
      <c r="G99" s="53" cm="1">
        <f t="array" ref="G99">[1]!volume(B99, Pressure, 3, C99)</f>
        <v>15.436544883360042</v>
      </c>
      <c r="H99" s="53" cm="1">
        <f t="array" ref="H99">[1]!enthalpy(B99, Pressure, 3, C99)</f>
        <v>8.5790957901115927</v>
      </c>
      <c r="I99" s="55" cm="1">
        <f t="array" ref="I99">[1]!dewpoint(B99, Pressure, 3, C99)</f>
        <v>5.2444969339199021</v>
      </c>
    </row>
    <row r="100" spans="2:9" x14ac:dyDescent="0.2">
      <c r="B100" s="56">
        <f t="shared" si="7"/>
        <v>35</v>
      </c>
      <c r="C100" s="57">
        <f t="shared" si="6"/>
        <v>0.30000000000000004</v>
      </c>
      <c r="D100" s="53" cm="1">
        <f t="array" ref="D100">[1]!wetbulb(B100,Pressure,3,C100)</f>
        <v>26.079251553144701</v>
      </c>
      <c r="E100" s="53" cm="1">
        <f t="array" ref="E100">[1]!humidratio(B100, Pressure, 3, C100)</f>
        <v>1.5879609429638091E-3</v>
      </c>
      <c r="F100" s="53" cm="1">
        <f t="array" ref="F100">[1]!Grains(B100, Pressure, 3, C100)</f>
        <v>11.115726600746664</v>
      </c>
      <c r="G100" s="53" cm="1">
        <f t="array" ref="G100">[1]!volume(B100, Pressure, 3, C100)</f>
        <v>15.601779815652721</v>
      </c>
      <c r="H100" s="53" cm="1">
        <f t="array" ref="H100">[1]!enthalpy(B100, Pressure, 3, C100)</f>
        <v>10.109503473538259</v>
      </c>
      <c r="I100" s="55" cm="1">
        <f t="array" ref="I100">[1]!dewpoint(B100, Pressure, 3, C100)</f>
        <v>5.8055453316156056</v>
      </c>
    </row>
    <row r="101" spans="2:9" x14ac:dyDescent="0.2">
      <c r="B101" s="56">
        <f t="shared" si="7"/>
        <v>40</v>
      </c>
      <c r="C101" s="57">
        <f t="shared" si="6"/>
        <v>0.30000000000000004</v>
      </c>
      <c r="D101" s="53" cm="1">
        <f t="array" ref="D101">[1]!wetbulb(B101,Pressure,3,C101)</f>
        <v>29.697322463588765</v>
      </c>
      <c r="E101" s="53" cm="1">
        <f t="array" ref="E101">[1]!humidratio(B101, Pressure, 3, C101)</f>
        <v>1.9344511408471469E-3</v>
      </c>
      <c r="F101" s="53" cm="1">
        <f t="array" ref="F101">[1]!Grains(B101, Pressure, 3, C101)</f>
        <v>13.541157985930028</v>
      </c>
      <c r="G101" s="53" cm="1">
        <f t="array" ref="G101">[1]!volume(B101, Pressure, 3, C101)</f>
        <v>15.768235725690985</v>
      </c>
      <c r="H101" s="53" cm="1">
        <f t="array" ref="H101">[1]!enthalpy(B101, Pressure, 3, C101)</f>
        <v>11.686808512700267</v>
      </c>
      <c r="I101" s="55" cm="1">
        <f t="array" ref="I101">[1]!dewpoint(B101, Pressure, 3, C101)</f>
        <v>10.422640835500083</v>
      </c>
    </row>
    <row r="102" spans="2:9" x14ac:dyDescent="0.2">
      <c r="B102" s="56">
        <f t="shared" si="7"/>
        <v>45</v>
      </c>
      <c r="C102" s="57">
        <f t="shared" si="6"/>
        <v>0.30000000000000004</v>
      </c>
      <c r="D102" s="53" cm="1">
        <f t="array" ref="D102">[1]!wetbulb(B102,Pressure,3,C102)</f>
        <v>33.297192812373183</v>
      </c>
      <c r="E102" s="53" cm="1">
        <f t="array" ref="E102">[1]!humidratio(B102, Pressure, 3, C102)</f>
        <v>2.3464877428658274E-3</v>
      </c>
      <c r="F102" s="53" cm="1">
        <f t="array" ref="F102">[1]!Grains(B102, Pressure, 3, C102)</f>
        <v>16.425414200060793</v>
      </c>
      <c r="G102" s="53" cm="1">
        <f t="array" ref="G102">[1]!volume(B102, Pressure, 3, C102)</f>
        <v>15.936540060283949</v>
      </c>
      <c r="H102" s="53" cm="1">
        <f t="array" ref="H102">[1]!enthalpy(B102, Pressure, 3, C102)</f>
        <v>13.336506320283101</v>
      </c>
      <c r="I102" s="55" cm="1">
        <f t="array" ref="I102">[1]!dewpoint(B102, Pressure, 3, C102)</f>
        <v>14.984524965911813</v>
      </c>
    </row>
    <row r="103" spans="2:9" x14ac:dyDescent="0.2">
      <c r="B103" s="56">
        <f t="shared" si="7"/>
        <v>50</v>
      </c>
      <c r="C103" s="57">
        <f t="shared" si="6"/>
        <v>0.30000000000000004</v>
      </c>
      <c r="D103" s="53" cm="1">
        <f t="array" ref="D103">[1]!wetbulb(B103,Pressure,3,C103)</f>
        <v>36.979849424301392</v>
      </c>
      <c r="E103" s="53" cm="1">
        <f t="array" ref="E103">[1]!humidratio(B103, Pressure, 3, C103)</f>
        <v>2.8345680875570718E-3</v>
      </c>
      <c r="F103" s="53" cm="1">
        <f t="array" ref="F103">[1]!Grains(B103, Pressure, 3, C103)</f>
        <v>19.841976612899504</v>
      </c>
      <c r="G103" s="53" cm="1">
        <f t="array" ref="G103">[1]!volume(B103, Pressure, 3, C103)</f>
        <v>16.107013164746903</v>
      </c>
      <c r="H103" s="53" cm="1">
        <f t="array" ref="H103">[1]!enthalpy(B103, Pressure, 3, C103)</f>
        <v>15.070404152441819</v>
      </c>
      <c r="I103" s="55" cm="1">
        <f t="array" ref="I103">[1]!dewpoint(B103, Pressure, 3, C103)</f>
        <v>19.498311547226372</v>
      </c>
    </row>
    <row r="104" spans="2:9" x14ac:dyDescent="0.2">
      <c r="B104" s="56">
        <f t="shared" si="7"/>
        <v>55</v>
      </c>
      <c r="C104" s="57">
        <f t="shared" si="6"/>
        <v>0.30000000000000004</v>
      </c>
      <c r="D104" s="53" cm="1">
        <f t="array" ref="D104">[1]!wetbulb(B104,Pressure,3,C104)</f>
        <v>40.619306408946194</v>
      </c>
      <c r="E104" s="53" cm="1">
        <f t="array" ref="E104">[1]!humidratio(B104, Pressure, 3, C104)</f>
        <v>3.4105762025260374E-3</v>
      </c>
      <c r="F104" s="53" cm="1">
        <f t="array" ref="F104">[1]!Grains(B104, Pressure, 3, C104)</f>
        <v>23.874033417682263</v>
      </c>
      <c r="G104" s="53" cm="1">
        <f t="array" ref="G104">[1]!volume(B104, Pressure, 3, C104)</f>
        <v>16.28002210227535</v>
      </c>
      <c r="H104" s="53" cm="1">
        <f t="array" ref="H104">[1]!enthalpy(B104, Pressure, 3, C104)</f>
        <v>16.90190762174581</v>
      </c>
      <c r="I104" s="55" cm="1">
        <f t="array" ref="I104">[1]!dewpoint(B104, Pressure, 3, C104)</f>
        <v>23.97026783925801</v>
      </c>
    </row>
    <row r="105" spans="2:9" x14ac:dyDescent="0.2">
      <c r="B105" s="56">
        <f t="shared" si="7"/>
        <v>60</v>
      </c>
      <c r="C105" s="57">
        <f t="shared" si="6"/>
        <v>0.30000000000000004</v>
      </c>
      <c r="D105" s="53" cm="1">
        <f t="array" ref="D105">[1]!wetbulb(B105,Pressure,3,C105)</f>
        <v>44.22459709666505</v>
      </c>
      <c r="E105" s="53" cm="1">
        <f t="array" ref="E105">[1]!humidratio(B105, Pressure, 3, C105)</f>
        <v>4.0879346192229469E-3</v>
      </c>
      <c r="F105" s="53" cm="1">
        <f t="array" ref="F105">[1]!Grains(B105, Pressure, 3, C105)</f>
        <v>28.615542334560629</v>
      </c>
      <c r="G105" s="53" cm="1">
        <f t="array" ref="G105">[1]!volume(B105, Pressure, 3, C105)</f>
        <v>16.455986397908745</v>
      </c>
      <c r="H105" s="53" cm="1">
        <f t="array" ref="H105">[1]!enthalpy(B105, Pressure, 3, C105)</f>
        <v>18.846201209251646</v>
      </c>
      <c r="I105" s="55" cm="1">
        <f t="array" ref="I105">[1]!dewpoint(B105, Pressure, 3, C105)</f>
        <v>28.40590236298085</v>
      </c>
    </row>
    <row r="106" spans="2:9" x14ac:dyDescent="0.2">
      <c r="B106" s="56">
        <f t="shared" si="7"/>
        <v>65</v>
      </c>
      <c r="C106" s="57">
        <f t="shared" si="6"/>
        <v>0.30000000000000004</v>
      </c>
      <c r="D106" s="53" cm="1">
        <f t="array" ref="D106">[1]!wetbulb(B106,Pressure,3,C106)</f>
        <v>47.804551495200123</v>
      </c>
      <c r="E106" s="53" cm="1">
        <f t="array" ref="E106">[1]!humidratio(B106, Pressure, 3, C106)</f>
        <v>4.881772984006048E-3</v>
      </c>
      <c r="F106" s="53" cm="1">
        <f t="array" ref="F106">[1]!Grains(B106, Pressure, 3, C106)</f>
        <v>34.172410888042336</v>
      </c>
      <c r="G106" s="53" cm="1">
        <f t="array" ref="G106">[1]!volume(B106, Pressure, 3, C106)</f>
        <v>16.635384458601447</v>
      </c>
      <c r="H106" s="53" cm="1">
        <f t="array" ref="H106">[1]!enthalpy(B106, Pressure, 3, C106)</f>
        <v>20.92044910434883</v>
      </c>
      <c r="I106" s="55" cm="1">
        <f t="array" ref="I106">[1]!dewpoint(B106, Pressure, 3, C106)</f>
        <v>32.81004390823265</v>
      </c>
    </row>
    <row r="107" spans="2:9" x14ac:dyDescent="0.2">
      <c r="B107" s="56">
        <f t="shared" si="7"/>
        <v>70</v>
      </c>
      <c r="C107" s="57">
        <f t="shared" si="6"/>
        <v>0.30000000000000004</v>
      </c>
      <c r="D107" s="53" cm="1">
        <f t="array" ref="D107">[1]!wetbulb(B107,Pressure,3,C107)</f>
        <v>51.367571801499309</v>
      </c>
      <c r="E107" s="53" cm="1">
        <f t="array" ref="E107">[1]!humidratio(B107, Pressure, 3, C107)</f>
        <v>5.8091164685379997E-3</v>
      </c>
      <c r="F107" s="53" cm="1">
        <f t="array" ref="F107">[1]!Grains(B107, Pressure, 3, C107)</f>
        <v>40.663815279765998</v>
      </c>
      <c r="G107" s="53" cm="1">
        <f t="array" ref="G107">[1]!volume(B107, Pressure, 3, C107)</f>
        <v>16.818760779590146</v>
      </c>
      <c r="H107" s="53" cm="1">
        <f t="array" ref="H107">[1]!enthalpy(B107, Pressure, 3, C107)</f>
        <v>23.144019912960978</v>
      </c>
      <c r="I107" s="55" cm="1">
        <f t="array" ref="I107">[1]!dewpoint(B107, Pressure, 3, C107)</f>
        <v>37.186912625430637</v>
      </c>
    </row>
    <row r="108" spans="2:9" x14ac:dyDescent="0.2">
      <c r="B108" s="56">
        <f t="shared" si="7"/>
        <v>75</v>
      </c>
      <c r="C108" s="57">
        <f t="shared" si="6"/>
        <v>0.30000000000000004</v>
      </c>
      <c r="D108" s="53" cm="1">
        <f t="array" ref="D108">[1]!wetbulb(B108,Pressure,3,C108)</f>
        <v>54.921468115959208</v>
      </c>
      <c r="E108" s="53" cm="1">
        <f t="array" ref="E108">[1]!humidratio(B108, Pressure, 3, C108)</f>
        <v>6.8890977396876179E-3</v>
      </c>
      <c r="F108" s="53" cm="1">
        <f t="array" ref="F108">[1]!Grains(B108, Pressure, 3, C108)</f>
        <v>48.223684177813325</v>
      </c>
      <c r="G108" s="53" cm="1">
        <f t="array" ref="G108">[1]!volume(B108, Pressure, 3, C108)</f>
        <v>17.006734073798608</v>
      </c>
      <c r="H108" s="53" cm="1">
        <f t="array" ref="H108">[1]!enthalpy(B108, Pressure, 3, C108)</f>
        <v>25.538739656540159</v>
      </c>
      <c r="I108" s="55" cm="1">
        <f t="array" ref="I108">[1]!dewpoint(B108, Pressure, 3, C108)</f>
        <v>41.540184007147225</v>
      </c>
    </row>
    <row r="109" spans="2:9" x14ac:dyDescent="0.2">
      <c r="B109" s="56">
        <f t="shared" si="7"/>
        <v>80</v>
      </c>
      <c r="C109" s="57">
        <f t="shared" si="6"/>
        <v>0.30000000000000004</v>
      </c>
      <c r="D109" s="53" cm="1">
        <f t="array" ref="D109">[1]!wetbulb(B109,Pressure,3,C109)</f>
        <v>58.473310932872948</v>
      </c>
      <c r="E109" s="53" cm="1">
        <f t="array" ref="E109">[1]!humidratio(B109, Pressure, 3, C109)</f>
        <v>8.1431971923382595E-3</v>
      </c>
      <c r="F109" s="53" cm="1">
        <f t="array" ref="F109">[1]!Grains(B109, Pressure, 3, C109)</f>
        <v>57.002380346367815</v>
      </c>
      <c r="G109" s="53" cm="1">
        <f t="array" ref="G109">[1]!volume(B109, Pressure, 3, C109)</f>
        <v>17.200006494375224</v>
      </c>
      <c r="H109" s="53" cm="1">
        <f t="array" ref="H109">[1]!enthalpy(B109, Pressure, 3, C109)</f>
        <v>28.129178585342746</v>
      </c>
      <c r="I109" s="55" cm="1">
        <f t="array" ref="I109">[1]!dewpoint(B109, Pressure, 3, C109)</f>
        <v>45.873046480001051</v>
      </c>
    </row>
    <row r="110" spans="2:9" x14ac:dyDescent="0.2">
      <c r="B110" s="56">
        <f t="shared" si="7"/>
        <v>85</v>
      </c>
      <c r="C110" s="57">
        <f t="shared" si="6"/>
        <v>0.30000000000000004</v>
      </c>
      <c r="D110" s="53" cm="1">
        <f t="array" ref="D110">[1]!wetbulb(B110,Pressure,3,C110)</f>
        <v>62.029346736492087</v>
      </c>
      <c r="E110" s="53" cm="1">
        <f t="array" ref="E110">[1]!humidratio(B110, Pressure, 3, C110)</f>
        <v>9.5955173250865198E-3</v>
      </c>
      <c r="F110" s="53" cm="1">
        <f t="array" ref="F110">[1]!Grains(B110, Pressure, 3, C110)</f>
        <v>67.168621275605645</v>
      </c>
      <c r="G110" s="53" cm="1">
        <f t="array" ref="G110">[1]!volume(B110, Pressure, 3, C110)</f>
        <v>17.399374162389396</v>
      </c>
      <c r="H110" s="53" cm="1">
        <f t="array" ref="H110">[1]!enthalpy(B110, Pressure, 3, C110)</f>
        <v>30.942978705765562</v>
      </c>
      <c r="I110" s="55" cm="1">
        <f t="array" ref="I110">[1]!dewpoint(B110, Pressure, 3, C110)</f>
        <v>50.188253251440564</v>
      </c>
    </row>
    <row r="111" spans="2:9" x14ac:dyDescent="0.2">
      <c r="B111" s="56">
        <f t="shared" si="7"/>
        <v>90</v>
      </c>
      <c r="C111" s="57">
        <f t="shared" si="6"/>
        <v>0.30000000000000004</v>
      </c>
      <c r="D111" s="53" cm="1">
        <f t="array" ref="D111">[1]!wetbulb(B111,Pressure,3,C111)</f>
        <v>65.594943672832699</v>
      </c>
      <c r="E111" s="53" cm="1">
        <f t="array" ref="E111">[1]!humidratio(B111, Pressure, 3, C111)</f>
        <v>1.1273098610597925E-2</v>
      </c>
      <c r="F111" s="53" cm="1">
        <f t="array" ref="F111">[1]!Grains(B111, Pressure, 3, C111)</f>
        <v>78.911690274185474</v>
      </c>
      <c r="G111" s="53" cm="1">
        <f t="array" ref="G111">[1]!volume(B111, Pressure, 3, C111)</f>
        <v>17.605739264528726</v>
      </c>
      <c r="H111" s="53" cm="1">
        <f t="array" ref="H111">[1]!enthalpy(B111, Pressure, 3, C111)</f>
        <v>34.011230646323888</v>
      </c>
      <c r="I111" s="55" cm="1">
        <f t="array" ref="I111">[1]!dewpoint(B111, Pressure, 3, C111)</f>
        <v>54.488168988517778</v>
      </c>
    </row>
    <row r="112" spans="2:9" x14ac:dyDescent="0.2">
      <c r="B112" s="56">
        <f t="shared" si="7"/>
        <v>95</v>
      </c>
      <c r="C112" s="57">
        <f t="shared" si="6"/>
        <v>0.30000000000000004</v>
      </c>
      <c r="D112" s="53" cm="1">
        <f t="array" ref="D112">[1]!wetbulb(B112,Pressure,3,C112)</f>
        <v>69.174574114832964</v>
      </c>
      <c r="E112" s="53" cm="1">
        <f t="array" ref="E112">[1]!humidratio(B112, Pressure, 3, C112)</f>
        <v>1.3206286061117572E-2</v>
      </c>
      <c r="F112" s="53" cm="1">
        <f t="array" ref="F112">[1]!Grains(B112, Pressure, 3, C112)</f>
        <v>92.444002427823008</v>
      </c>
      <c r="G112" s="53" cm="1">
        <f t="array" ref="G112">[1]!volume(B112, Pressure, 3, C112)</f>
        <v>17.820124052380159</v>
      </c>
      <c r="H112" s="53" cm="1">
        <f t="array" ref="H112">[1]!enthalpy(B112, Pressure, 3, C112)</f>
        <v>37.36891065690368</v>
      </c>
      <c r="I112" s="55" cm="1">
        <f t="array" ref="I112">[1]!dewpoint(B112, Pressure, 3, C112)</f>
        <v>58.774811845681</v>
      </c>
    </row>
    <row r="113" spans="2:9" x14ac:dyDescent="0.2">
      <c r="B113" s="56">
        <f t="shared" si="7"/>
        <v>100</v>
      </c>
      <c r="C113" s="57">
        <f t="shared" si="6"/>
        <v>0.30000000000000004</v>
      </c>
      <c r="D113" s="53" cm="1">
        <f t="array" ref="D113">[1]!wetbulb(B113,Pressure,3,C113)</f>
        <v>72.771828052582521</v>
      </c>
      <c r="E113" s="53" cm="1">
        <f t="array" ref="E113">[1]!humidratio(B113, Pressure, 3, C113)</f>
        <v>1.5429158024362864E-2</v>
      </c>
      <c r="F113" s="53" cm="1">
        <f t="array" ref="F113">[1]!Grains(B113, Pressure, 3, C113)</f>
        <v>108.00410617054006</v>
      </c>
      <c r="G113" s="53" cm="1">
        <f t="array" ref="G113">[1]!volume(B113, Pressure, 3, C113)</f>
        <v>18.043687159585414</v>
      </c>
      <c r="H113" s="53" cm="1">
        <f t="array" ref="H113">[1]!enthalpy(B113, Pressure, 3, C113)</f>
        <v>41.055391280130706</v>
      </c>
      <c r="I113" s="55" cm="1">
        <f t="array" ref="I113">[1]!dewpoint(B113, Pressure, 3, C113)</f>
        <v>63.049891305108723</v>
      </c>
    </row>
    <row r="114" spans="2:9" x14ac:dyDescent="0.2">
      <c r="B114" s="56">
        <f t="shared" si="7"/>
        <v>105</v>
      </c>
      <c r="C114" s="57">
        <f t="shared" si="6"/>
        <v>0.30000000000000004</v>
      </c>
      <c r="D114" s="53" cm="1">
        <f t="array" ref="D114">[1]!wetbulb(B114,Pressure,3,C114)</f>
        <v>76.389449948016193</v>
      </c>
      <c r="E114" s="53" cm="1">
        <f t="array" ref="E114">[1]!humidratio(B114, Pressure, 3, C114)</f>
        <v>1.7980031712463734E-2</v>
      </c>
      <c r="F114" s="53" cm="1">
        <f t="array" ref="F114">[1]!Grains(B114, Pressure, 3, C114)</f>
        <v>125.86022198724613</v>
      </c>
      <c r="G114" s="53" cm="1">
        <f t="array" ref="G114">[1]!volume(B114, Pressure, 3, C114)</f>
        <v>18.27774276125319</v>
      </c>
      <c r="H114" s="53" cm="1">
        <f t="array" ref="H114">[1]!enthalpy(B114, Pressure, 3, C114)</f>
        <v>45.115042725359082</v>
      </c>
      <c r="I114" s="55" cm="1">
        <f t="array" ref="I114">[1]!dewpoint(B114, Pressure, 3, C114)</f>
        <v>67.314842245397145</v>
      </c>
    </row>
    <row r="115" spans="2:9" x14ac:dyDescent="0.2">
      <c r="B115" s="56">
        <f t="shared" si="7"/>
        <v>110</v>
      </c>
      <c r="C115" s="57">
        <f t="shared" si="6"/>
        <v>0.30000000000000004</v>
      </c>
      <c r="D115" s="53" cm="1">
        <f t="array" ref="D115">[1]!wetbulb(B115,Pressure,3,C115)</f>
        <v>80.029404009197037</v>
      </c>
      <c r="E115" s="53" cm="1">
        <f t="array" ref="E115">[1]!humidratio(B115, Pressure, 3, C115)</f>
        <v>2.0902063765829617E-2</v>
      </c>
      <c r="F115" s="53" cm="1">
        <f t="array" ref="F115">[1]!Grains(B115, Pressure, 3, C115)</f>
        <v>146.31444636080732</v>
      </c>
      <c r="G115" s="53" cm="1">
        <f t="array" ref="G115">[1]!volume(B115, Pressure, 3, C115)</f>
        <v>18.523783238823995</v>
      </c>
      <c r="H115" s="53" cm="1">
        <f t="array" ref="H115">[1]!enthalpy(B115, Pressure, 3, C115)</f>
        <v>49.597946449868338</v>
      </c>
      <c r="I115" s="55" cm="1">
        <f t="array" ref="I115">[1]!dewpoint(B115, Pressure, 3, C115)</f>
        <v>71.570855611851954</v>
      </c>
    </row>
    <row r="116" spans="2:9" x14ac:dyDescent="0.2">
      <c r="B116" s="56">
        <f t="shared" si="7"/>
        <v>115</v>
      </c>
      <c r="C116" s="57">
        <f t="shared" si="6"/>
        <v>0.30000000000000004</v>
      </c>
      <c r="D116" s="53" cm="1">
        <f t="array" ref="D116">[1]!wetbulb(B116,Pressure,3,C116)</f>
        <v>83.692940767719946</v>
      </c>
      <c r="E116" s="53" cm="1">
        <f t="array" ref="E116">[1]!humidratio(B116, Pressure, 3, C116)</f>
        <v>2.4243969057173582E-2</v>
      </c>
      <c r="F116" s="53" cm="1">
        <f t="array" ref="F116">[1]!Grains(B116, Pressure, 3, C116)</f>
        <v>169.70778340021508</v>
      </c>
      <c r="G116" s="53" cm="1">
        <f t="array" ref="G116">[1]!volume(B116, Pressure, 3, C116)</f>
        <v>18.783506193138411</v>
      </c>
      <c r="H116" s="53" cm="1">
        <f t="array" ref="H116">[1]!enthalpy(B116, Pressure, 3, C116)</f>
        <v>54.560748229720453</v>
      </c>
      <c r="I116" s="55" cm="1">
        <f t="array" ref="I116">[1]!dewpoint(B116, Pressure, 3, C116)</f>
        <v>75.818906023620883</v>
      </c>
    </row>
    <row r="117" spans="2:9" x14ac:dyDescent="0.2">
      <c r="B117" s="56">
        <f t="shared" si="7"/>
        <v>120</v>
      </c>
      <c r="C117" s="57">
        <f t="shared" si="6"/>
        <v>0.30000000000000004</v>
      </c>
      <c r="D117" s="53" cm="1">
        <f t="array" ref="D117">[1]!wetbulb(B117,Pressure,3,C117)</f>
        <v>87.380684271044998</v>
      </c>
      <c r="E117" s="53" cm="1">
        <f t="array" ref="E117">[1]!humidratio(B117, Pressure, 3, C117)</f>
        <v>2.8060887324353218E-2</v>
      </c>
      <c r="F117" s="53" cm="1">
        <f t="array" ref="F117">[1]!Grains(B117, Pressure, 3, C117)</f>
        <v>196.42621127047252</v>
      </c>
      <c r="G117" s="53" cm="1">
        <f t="array" ref="G117">[1]!volume(B117, Pressure, 3, C117)</f>
        <v>19.0588468825711</v>
      </c>
      <c r="H117" s="53" cm="1">
        <f t="array" ref="H117">[1]!enthalpy(B117, Pressure, 3, C117)</f>
        <v>60.067685527780306</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-2.1905699558623559</v>
      </c>
      <c r="E121" s="53" cm="1">
        <f t="array" ref="E121">[1]!humidratio(B121, Pressure, 3, C121)</f>
        <v>3.9108455429225878E-4</v>
      </c>
      <c r="F121" s="53" cm="1">
        <f t="array" ref="F121">[1]!Grains(B121, Pressure, 3, C121)</f>
        <v>2.7375918800458114</v>
      </c>
      <c r="G121" s="53" cm="1">
        <f t="array" ref="G121">[1]!volume(B121, Pressure, 3, C121)</f>
        <v>14.470059952565604</v>
      </c>
      <c r="H121" s="53" cm="1">
        <f t="array" ref="H121">[1]!enthalpy(B121, Pressure, 3, C121)</f>
        <v>0.41494071210408656</v>
      </c>
      <c r="I121" s="55" cm="1">
        <f t="array" ref="I121">[1]!dewpoint(B121, Pressure, 3, C121)</f>
        <v>-16.649078616370915</v>
      </c>
    </row>
    <row r="122" spans="2:9" x14ac:dyDescent="0.2">
      <c r="B122" s="56">
        <f>B121+5</f>
        <v>5</v>
      </c>
      <c r="C122" s="57">
        <f t="shared" si="8"/>
        <v>0.4</v>
      </c>
      <c r="D122" s="53" cm="1">
        <f t="array" ref="D122">[1]!wetbulb(B122,Pressure,3,C122)</f>
        <v>2.29082801259614</v>
      </c>
      <c r="E122" s="53" cm="1">
        <f t="array" ref="E122">[1]!humidratio(B122, Pressure, 3, C122)</f>
        <v>5.0685280900989317E-4</v>
      </c>
      <c r="F122" s="53" cm="1">
        <f t="array" ref="F122">[1]!Grains(B122, Pressure, 3, C122)</f>
        <v>3.5479696630692521</v>
      </c>
      <c r="G122" s="53" cm="1">
        <f t="array" ref="G122">[1]!volume(B122, Pressure, 3, C122)</f>
        <v>14.630177057273521</v>
      </c>
      <c r="H122" s="53" cm="1">
        <f t="array" ref="H122">[1]!enthalpy(B122, Pressure, 3, C122)</f>
        <v>1.7388960435954985</v>
      </c>
      <c r="I122" s="55" cm="1">
        <f t="array" ref="I122">[1]!dewpoint(B122, Pressure, 3, C122)</f>
        <v>-12.085136114342193</v>
      </c>
    </row>
    <row r="123" spans="2:9" x14ac:dyDescent="0.2">
      <c r="B123" s="56">
        <f t="shared" ref="B123:B145" si="9">B122+5</f>
        <v>10</v>
      </c>
      <c r="C123" s="57">
        <f t="shared" si="8"/>
        <v>0.4</v>
      </c>
      <c r="D123" s="53" cm="1">
        <f t="array" ref="D123">[1]!wetbulb(B123,Pressure,3,C123)</f>
        <v>6.6905143068478266</v>
      </c>
      <c r="E123" s="53" cm="1">
        <f t="array" ref="E123">[1]!humidratio(B123, Pressure, 3, C123)</f>
        <v>6.5329078586930881E-4</v>
      </c>
      <c r="F123" s="53" cm="1">
        <f t="array" ref="F123">[1]!Grains(B123, Pressure, 3, C123)</f>
        <v>4.5730355010851618</v>
      </c>
      <c r="G123" s="53" cm="1">
        <f t="array" ref="G123">[1]!volume(B123, Pressure, 3, C123)</f>
        <v>14.791081312613247</v>
      </c>
      <c r="H123" s="53" cm="1">
        <f t="array" ref="H123">[1]!enthalpy(B123, Pressure, 3, C123)</f>
        <v>3.0960421348965963</v>
      </c>
      <c r="I123" s="55" cm="1">
        <f t="array" ref="I123">[1]!dewpoint(B123, Pressure, 3, C123)</f>
        <v>-7.5028027072929424</v>
      </c>
    </row>
    <row r="124" spans="2:9" x14ac:dyDescent="0.2">
      <c r="B124" s="56">
        <f t="shared" si="9"/>
        <v>15</v>
      </c>
      <c r="C124" s="57">
        <f t="shared" si="8"/>
        <v>0.4</v>
      </c>
      <c r="D124" s="53" cm="1">
        <f t="array" ref="D124">[1]!wetbulb(B124,Pressure,3,C124)</f>
        <v>11.007131466714416</v>
      </c>
      <c r="E124" s="53" cm="1">
        <f t="array" ref="E124">[1]!humidratio(B124, Pressure, 3, C124)</f>
        <v>8.3757564754604447E-4</v>
      </c>
      <c r="F124" s="53" cm="1">
        <f t="array" ref="F124">[1]!Grains(B124, Pressure, 3, C124)</f>
        <v>5.8630295328223117</v>
      </c>
      <c r="G124" s="53" cm="1">
        <f t="array" ref="G124">[1]!volume(B124, Pressure, 3, C124)</f>
        <v>14.952968304798977</v>
      </c>
      <c r="H124" s="53" cm="1">
        <f t="array" ref="H124">[1]!enthalpy(B124, Pressure, 3, C124)</f>
        <v>4.4942460158590096</v>
      </c>
      <c r="I124" s="55" cm="1">
        <f t="array" ref="I124">[1]!dewpoint(B124, Pressure, 3, C124)</f>
        <v>-2.9063996042804825</v>
      </c>
    </row>
    <row r="125" spans="2:9" x14ac:dyDescent="0.2">
      <c r="B125" s="56">
        <f t="shared" si="9"/>
        <v>20</v>
      </c>
      <c r="C125" s="57">
        <f t="shared" si="8"/>
        <v>0.4</v>
      </c>
      <c r="D125" s="53" cm="1">
        <f t="array" ref="D125">[1]!wetbulb(B125,Pressure,3,C125)</f>
        <v>15.242035465541822</v>
      </c>
      <c r="E125" s="53" cm="1">
        <f t="array" ref="E125">[1]!humidratio(B125, Pressure, 3, C125)</f>
        <v>1.068345418266376E-3</v>
      </c>
      <c r="F125" s="53" cm="1">
        <f t="array" ref="F125">[1]!Grains(B125, Pressure, 3, C125)</f>
        <v>7.4784179278646326</v>
      </c>
      <c r="G125" s="53" cm="1">
        <f t="array" ref="G125">[1]!volume(B125, Pressure, 3, C125)</f>
        <v>15.116076323890269</v>
      </c>
      <c r="H125" s="53" cm="1">
        <f t="array" ref="H125">[1]!enthalpy(B125, Pressure, 3, C125)</f>
        <v>5.9430013960948305</v>
      </c>
      <c r="I125" s="55" cm="1">
        <f t="array" ref="I125">[1]!dewpoint(B125, Pressure, 3, C125)</f>
        <v>1.7000786580871394</v>
      </c>
    </row>
    <row r="126" spans="2:9" x14ac:dyDescent="0.2">
      <c r="B126" s="56">
        <f t="shared" si="9"/>
        <v>25</v>
      </c>
      <c r="C126" s="57">
        <f t="shared" si="8"/>
        <v>0.4</v>
      </c>
      <c r="D126" s="53" cm="1">
        <f t="array" ref="D126">[1]!wetbulb(B126,Pressure,3,C126)</f>
        <v>19.399349796395651</v>
      </c>
      <c r="E126" s="53" cm="1">
        <f t="array" ref="E126">[1]!humidratio(B126, Pressure, 3, C126)</f>
        <v>1.3559543660579157E-3</v>
      </c>
      <c r="F126" s="53" cm="1">
        <f t="array" ref="F126">[1]!Grains(B126, Pressure, 3, C126)</f>
        <v>9.4916805624054099</v>
      </c>
      <c r="G126" s="53" cm="1">
        <f t="array" ref="G126">[1]!volume(B126, Pressure, 3, C126)</f>
        <v>15.280694471729104</v>
      </c>
      <c r="H126" s="53" cm="1">
        <f t="array" ref="H126">[1]!enthalpy(B126, Pressure, 3, C126)</f>
        <v>7.4537186758506913</v>
      </c>
      <c r="I126" s="55" cm="1">
        <f t="array" ref="I126">[1]!dewpoint(B126, Pressure, 3, C126)</f>
        <v>6.3129401606725848</v>
      </c>
    </row>
    <row r="127" spans="2:9" x14ac:dyDescent="0.2">
      <c r="B127" s="56">
        <f t="shared" si="9"/>
        <v>30</v>
      </c>
      <c r="C127" s="57">
        <f t="shared" si="8"/>
        <v>0.4</v>
      </c>
      <c r="D127" s="53" cm="1">
        <f t="array" ref="D127">[1]!wetbulb(B127,Pressure,3,C127)</f>
        <v>23.485802878588931</v>
      </c>
      <c r="E127" s="53" cm="1">
        <f t="array" ref="E127">[1]!humidratio(B127, Pressure, 3, C127)</f>
        <v>1.7127674675186024E-3</v>
      </c>
      <c r="F127" s="53" cm="1">
        <f t="array" ref="F127">[1]!Grains(B127, Pressure, 3, C127)</f>
        <v>11.989372272630217</v>
      </c>
      <c r="G127" s="53" cm="1">
        <f t="array" ref="G127">[1]!volume(B127, Pressure, 3, C127)</f>
        <v>15.447172125384231</v>
      </c>
      <c r="H127" s="53" cm="1">
        <f t="array" ref="H127">[1]!enthalpy(B127, Pressure, 3, C127)</f>
        <v>9.0400603457045854</v>
      </c>
      <c r="I127" s="55" cm="1">
        <f t="array" ref="I127">[1]!dewpoint(B127, Pressure, 3, C127)</f>
        <v>10.928773448151022</v>
      </c>
    </row>
    <row r="128" spans="2:9" x14ac:dyDescent="0.2">
      <c r="B128" s="56">
        <f t="shared" si="9"/>
        <v>35</v>
      </c>
      <c r="C128" s="57">
        <f t="shared" si="8"/>
        <v>0.4</v>
      </c>
      <c r="D128" s="53" cm="1">
        <f t="array" ref="D128">[1]!wetbulb(B128,Pressure,3,C128)</f>
        <v>27.424454038106511</v>
      </c>
      <c r="E128" s="53" cm="1">
        <f t="array" ref="E128">[1]!humidratio(B128, Pressure, 3, C128)</f>
        <v>2.119084752139247E-3</v>
      </c>
      <c r="F128" s="53" cm="1">
        <f t="array" ref="F128">[1]!Grains(B128, Pressure, 3, C128)</f>
        <v>14.833593264974729</v>
      </c>
      <c r="G128" s="53" cm="1">
        <f t="array" ref="G128">[1]!volume(B128, Pressure, 3, C128)</f>
        <v>15.615068884297317</v>
      </c>
      <c r="H128" s="53" cm="1">
        <f t="array" ref="H128">[1]!enthalpy(B128, Pressure, 3, C128)</f>
        <v>10.681279499067985</v>
      </c>
      <c r="I128" s="55" cm="1">
        <f t="array" ref="I128">[1]!dewpoint(B128, Pressure, 3, C128)</f>
        <v>12.570363888333205</v>
      </c>
    </row>
    <row r="129" spans="2:9" x14ac:dyDescent="0.2">
      <c r="B129" s="56">
        <f t="shared" si="9"/>
        <v>40</v>
      </c>
      <c r="C129" s="57">
        <f t="shared" si="8"/>
        <v>0.4</v>
      </c>
      <c r="D129" s="53" cm="1">
        <f t="array" ref="D129">[1]!wetbulb(B129,Pressure,3,C129)</f>
        <v>31.221308412211108</v>
      </c>
      <c r="E129" s="53" cm="1">
        <f t="array" ref="E129">[1]!humidratio(B129, Pressure, 3, C129)</f>
        <v>2.5819450839919111E-3</v>
      </c>
      <c r="F129" s="53" cm="1">
        <f t="array" ref="F129">[1]!Grains(B129, Pressure, 3, C129)</f>
        <v>18.073615587943376</v>
      </c>
      <c r="G129" s="53" cm="1">
        <f t="array" ref="G129">[1]!volume(B129, Pressure, 3, C129)</f>
        <v>15.78460020484729</v>
      </c>
      <c r="H129" s="53" cm="1">
        <f t="array" ref="H129">[1]!enthalpy(B129, Pressure, 3, C129)</f>
        <v>12.385299078807114</v>
      </c>
      <c r="I129" s="55" cm="1">
        <f t="array" ref="I129">[1]!dewpoint(B129, Pressure, 3, C129)</f>
        <v>17.262115183288717</v>
      </c>
    </row>
    <row r="130" spans="2:9" x14ac:dyDescent="0.2">
      <c r="B130" s="56">
        <f t="shared" si="9"/>
        <v>45</v>
      </c>
      <c r="C130" s="57">
        <f t="shared" si="8"/>
        <v>0.4</v>
      </c>
      <c r="D130" s="53" cm="1">
        <f t="array" ref="D130">[1]!wetbulb(B130,Pressure,3,C130)</f>
        <v>35.12834074389945</v>
      </c>
      <c r="E130" s="53" cm="1">
        <f t="array" ref="E130">[1]!humidratio(B130, Pressure, 3, C130)</f>
        <v>3.1325898917810187E-3</v>
      </c>
      <c r="F130" s="53" cm="1">
        <f t="array" ref="F130">[1]!Grains(B130, Pressure, 3, C130)</f>
        <v>21.928129242467129</v>
      </c>
      <c r="G130" s="53" cm="1">
        <f t="array" ref="G130">[1]!volume(B130, Pressure, 3, C130)</f>
        <v>15.956606469939196</v>
      </c>
      <c r="H130" s="53" cm="1">
        <f t="array" ref="H130">[1]!enthalpy(B130, Pressure, 3, C130)</f>
        <v>14.186267021217445</v>
      </c>
      <c r="I130" s="55" cm="1">
        <f t="array" ref="I130">[1]!dewpoint(B130, Pressure, 3, C130)</f>
        <v>21.908085187606833</v>
      </c>
    </row>
    <row r="131" spans="2:9" x14ac:dyDescent="0.2">
      <c r="B131" s="56">
        <f t="shared" si="9"/>
        <v>50</v>
      </c>
      <c r="C131" s="57">
        <f t="shared" si="8"/>
        <v>0.4</v>
      </c>
      <c r="D131" s="53" cm="1">
        <f t="array" ref="D131">[1]!wetbulb(B131,Pressure,3,C131)</f>
        <v>39.047483978532092</v>
      </c>
      <c r="E131" s="53" cm="1">
        <f t="array" ref="E131">[1]!humidratio(B131, Pressure, 3, C131)</f>
        <v>3.7851745367679817E-3</v>
      </c>
      <c r="F131" s="53" cm="1">
        <f t="array" ref="F131">[1]!Grains(B131, Pressure, 3, C131)</f>
        <v>26.496221757375871</v>
      </c>
      <c r="G131" s="53" cm="1">
        <f t="array" ref="G131">[1]!volume(B131, Pressure, 3, C131)</f>
        <v>16.131519198598831</v>
      </c>
      <c r="H131" s="53" cm="1">
        <f t="array" ref="H131">[1]!enthalpy(B131, Pressure, 3, C131)</f>
        <v>16.100101058227079</v>
      </c>
      <c r="I131" s="55" cm="1">
        <f t="array" ref="I131">[1]!dewpoint(B131, Pressure, 3, C131)</f>
        <v>26.514710559994054</v>
      </c>
    </row>
    <row r="132" spans="2:9" x14ac:dyDescent="0.2">
      <c r="B132" s="56">
        <f t="shared" si="9"/>
        <v>55</v>
      </c>
      <c r="C132" s="57">
        <f t="shared" si="8"/>
        <v>0.4</v>
      </c>
      <c r="D132" s="53" cm="1">
        <f t="array" ref="D132">[1]!wetbulb(B132,Pressure,3,C132)</f>
        <v>42.938853175471536</v>
      </c>
      <c r="E132" s="53" cm="1">
        <f t="array" ref="E132">[1]!humidratio(B132, Pressure, 3, C132)</f>
        <v>4.5557624549509698E-3</v>
      </c>
      <c r="F132" s="53" cm="1">
        <f t="array" ref="F132">[1]!Grains(B132, Pressure, 3, C132)</f>
        <v>31.89033718465679</v>
      </c>
      <c r="G132" s="53" cm="1">
        <f t="array" ref="G132">[1]!volume(B132, Pressure, 3, C132)</f>
        <v>16.309833901078282</v>
      </c>
      <c r="H132" s="53" cm="1">
        <f t="array" ref="H132">[1]!enthalpy(B132, Pressure, 3, C132)</f>
        <v>18.144915683852883</v>
      </c>
      <c r="I132" s="55" cm="1">
        <f t="array" ref="I132">[1]!dewpoint(B132, Pressure, 3, C132)</f>
        <v>31.08762452789669</v>
      </c>
    </row>
    <row r="133" spans="2:9" x14ac:dyDescent="0.2">
      <c r="B133" s="56">
        <f t="shared" si="9"/>
        <v>60</v>
      </c>
      <c r="C133" s="57">
        <f t="shared" si="8"/>
        <v>0.4</v>
      </c>
      <c r="D133" s="53" cm="1">
        <f t="array" ref="D133">[1]!wetbulb(B133,Pressure,3,C133)</f>
        <v>46.810576666324764</v>
      </c>
      <c r="E133" s="53" cm="1">
        <f t="array" ref="E133">[1]!humidratio(B133, Pressure, 3, C133)</f>
        <v>5.4625476124655244E-3</v>
      </c>
      <c r="F133" s="53" cm="1">
        <f t="array" ref="F133">[1]!Grains(B133, Pressure, 3, C133)</f>
        <v>38.237833287258674</v>
      </c>
      <c r="G133" s="53" cm="1">
        <f t="array" ref="G133">[1]!volume(B133, Pressure, 3, C133)</f>
        <v>16.492118338919532</v>
      </c>
      <c r="H133" s="53" cm="1">
        <f t="array" ref="H133">[1]!enthalpy(B133, Pressure, 3, C133)</f>
        <v>20.341285285222003</v>
      </c>
      <c r="I133" s="55" cm="1">
        <f t="array" ref="I133">[1]!dewpoint(B133, Pressure, 3, C133)</f>
        <v>35.631741842275574</v>
      </c>
    </row>
    <row r="134" spans="2:9" x14ac:dyDescent="0.2">
      <c r="B134" s="56">
        <f t="shared" si="9"/>
        <v>65</v>
      </c>
      <c r="C134" s="57">
        <f t="shared" si="8"/>
        <v>0.4</v>
      </c>
      <c r="D134" s="53" cm="1">
        <f t="array" ref="D134">[1]!wetbulb(B134,Pressure,3,C134)</f>
        <v>50.670349833017056</v>
      </c>
      <c r="E134" s="53" cm="1">
        <f t="array" ref="E134">[1]!humidratio(B134, Pressure, 3, C134)</f>
        <v>6.5261055559276485E-3</v>
      </c>
      <c r="F134" s="53" cm="1">
        <f t="array" ref="F134">[1]!Grains(B134, Pressure, 3, C134)</f>
        <v>45.682738891493543</v>
      </c>
      <c r="G134" s="53" cm="1">
        <f t="array" ref="G134">[1]!volume(B134, Pressure, 3, C134)</f>
        <v>16.679021881430078</v>
      </c>
      <c r="H134" s="53" cm="1">
        <f t="array" ref="H134">[1]!enthalpy(B134, Pressure, 3, C134)</f>
        <v>22.712541401183305</v>
      </c>
      <c r="I134" s="55" cm="1">
        <f t="array" ref="I134">[1]!dewpoint(B134, Pressure, 3, C134)</f>
        <v>40.151335122505841</v>
      </c>
    </row>
    <row r="135" spans="2:9" x14ac:dyDescent="0.2">
      <c r="B135" s="56">
        <f t="shared" si="9"/>
        <v>70</v>
      </c>
      <c r="C135" s="57">
        <f t="shared" si="8"/>
        <v>0.4</v>
      </c>
      <c r="D135" s="53" cm="1">
        <f t="array" ref="D135">[1]!wetbulb(B135,Pressure,3,C135)</f>
        <v>54.525242035295285</v>
      </c>
      <c r="E135" s="53" cm="1">
        <f t="array" ref="E135">[1]!humidratio(B135, Pressure, 3, C135)</f>
        <v>7.7696788502002647E-3</v>
      </c>
      <c r="F135" s="53" cm="1">
        <f t="array" ref="F135">[1]!Grains(B135, Pressure, 3, C135)</f>
        <v>54.387751951401853</v>
      </c>
      <c r="G135" s="53" cm="1">
        <f t="array" ref="G135">[1]!volume(B135, Pressure, 3, C135)</f>
        <v>16.871286164378883</v>
      </c>
      <c r="H135" s="53" cm="1">
        <f t="array" ref="H135">[1]!enthalpy(B135, Pressure, 3, C135)</f>
        <v>25.285110878726705</v>
      </c>
      <c r="I135" s="55" cm="1">
        <f t="array" ref="I135">[1]!dewpoint(B135, Pressure, 3, C135)</f>
        <v>44.650103476856152</v>
      </c>
    </row>
    <row r="136" spans="2:9" x14ac:dyDescent="0.2">
      <c r="B136" s="56">
        <f t="shared" si="9"/>
        <v>75</v>
      </c>
      <c r="C136" s="57">
        <f t="shared" si="8"/>
        <v>0.4</v>
      </c>
      <c r="D136" s="53" cm="1">
        <f t="array" ref="D136">[1]!wetbulb(B136,Pressure,3,C136)</f>
        <v>58.381549917605795</v>
      </c>
      <c r="E136" s="53" cm="1">
        <f t="array" ref="E136">[1]!humidratio(B136, Pressure, 3, C136)</f>
        <v>9.2195042115002391E-3</v>
      </c>
      <c r="F136" s="53" cm="1">
        <f t="array" ref="F136">[1]!Grains(B136, Pressure, 3, C136)</f>
        <v>64.53652948050167</v>
      </c>
      <c r="G136" s="53" cm="1">
        <f t="array" ref="G136">[1]!volume(B136, Pressure, 3, C136)</f>
        <v>17.069757309423796</v>
      </c>
      <c r="H136" s="53" cm="1">
        <f t="array" ref="H136">[1]!enthalpy(B136, Pressure, 3, C136)</f>
        <v>28.088903458644712</v>
      </c>
      <c r="I136" s="55" cm="1">
        <f t="array" ref="I136">[1]!dewpoint(B136, Pressure, 3, C136)</f>
        <v>49.131234189266777</v>
      </c>
    </row>
    <row r="137" spans="2:9" x14ac:dyDescent="0.2">
      <c r="B137" s="56">
        <f t="shared" si="9"/>
        <v>80</v>
      </c>
      <c r="C137" s="57">
        <f t="shared" si="8"/>
        <v>0.4</v>
      </c>
      <c r="D137" s="53" cm="1">
        <f t="array" ref="D137">[1]!wetbulb(B137,Pressure,3,C137)</f>
        <v>62.244709021417037</v>
      </c>
      <c r="E137" s="53" cm="1">
        <f t="array" ref="E137">[1]!humidratio(B137, Pressure, 3, C137)</f>
        <v>1.090519055988576E-2</v>
      </c>
      <c r="F137" s="53" cm="1">
        <f t="array" ref="F137">[1]!Grains(B137, Pressure, 3, C137)</f>
        <v>76.336333919200314</v>
      </c>
      <c r="G137" s="53" cm="1">
        <f t="array" ref="G137">[1]!volume(B137, Pressure, 3, C137)</f>
        <v>17.275400029871069</v>
      </c>
      <c r="H137" s="53" cm="1">
        <f t="array" ref="H137">[1]!enthalpy(B137, Pressure, 3, C137)</f>
        <v>31.157759552725931</v>
      </c>
      <c r="I137" s="55" cm="1">
        <f t="array" ref="I137">[1]!dewpoint(B137, Pressure, 3, C137)</f>
        <v>53.597458179061015</v>
      </c>
    </row>
    <row r="138" spans="2:9" x14ac:dyDescent="0.2">
      <c r="B138" s="56">
        <f t="shared" si="9"/>
        <v>85</v>
      </c>
      <c r="C138" s="57">
        <f t="shared" si="8"/>
        <v>0.4</v>
      </c>
      <c r="D138" s="53" cm="1">
        <f t="array" ref="D138">[1]!wetbulb(B138,Pressure,3,C138)</f>
        <v>66.119247162378798</v>
      </c>
      <c r="E138" s="53" cm="1">
        <f t="array" ref="E138">[1]!humidratio(B138, Pressure, 3, C138)</f>
        <v>1.2860159647398473E-2</v>
      </c>
      <c r="F138" s="53" cm="1">
        <f t="array" ref="F138">[1]!Grains(B138, Pressure, 3, C138)</f>
        <v>90.021117531789315</v>
      </c>
      <c r="G138" s="53" cm="1">
        <f t="array" ref="G138">[1]!volume(B138, Pressure, 3, C138)</f>
        <v>17.489314034037132</v>
      </c>
      <c r="H138" s="53" cm="1">
        <f t="array" ref="H138">[1]!enthalpy(B138, Pressure, 3, C138)</f>
        <v>34.529971810982595</v>
      </c>
      <c r="I138" s="55" cm="1">
        <f t="array" ref="I138">[1]!dewpoint(B138, Pressure, 3, C138)</f>
        <v>58.051099865532017</v>
      </c>
    </row>
    <row r="139" spans="2:9" x14ac:dyDescent="0.2">
      <c r="B139" s="56">
        <f t="shared" si="9"/>
        <v>90</v>
      </c>
      <c r="C139" s="57">
        <f t="shared" si="8"/>
        <v>0.4</v>
      </c>
      <c r="D139" s="53" cm="1">
        <f t="array" ref="D139">[1]!wetbulb(B139,Pressure,3,C139)</f>
        <v>70.008786103686475</v>
      </c>
      <c r="E139" s="53" cm="1">
        <f t="array" ref="E139">[1]!humidratio(B139, Pressure, 3, C139)</f>
        <v>1.5122164021843939E-2</v>
      </c>
      <c r="F139" s="53" cm="1">
        <f t="array" ref="F139">[1]!Grains(B139, Pressure, 3, C139)</f>
        <v>105.85514815290757</v>
      </c>
      <c r="G139" s="53" cm="1">
        <f t="array" ref="G139">[1]!volume(B139, Pressure, 3, C139)</f>
        <v>17.712753247357245</v>
      </c>
      <c r="H139" s="53" cm="1">
        <f t="array" ref="H139">[1]!enthalpy(B139, Pressure, 3, C139)</f>
        <v>38.248897701489305</v>
      </c>
      <c r="I139" s="55" cm="1">
        <f t="array" ref="I139">[1]!dewpoint(B139, Pressure, 3, C139)</f>
        <v>62.49412200294163</v>
      </c>
    </row>
    <row r="140" spans="2:9" x14ac:dyDescent="0.2">
      <c r="B140" s="56">
        <f t="shared" si="9"/>
        <v>95</v>
      </c>
      <c r="C140" s="57">
        <f t="shared" si="8"/>
        <v>0.4</v>
      </c>
      <c r="D140" s="53" cm="1">
        <f t="array" ref="D140">[1]!wetbulb(B140,Pressure,3,C140)</f>
        <v>73.916076114416896</v>
      </c>
      <c r="E140" s="53" cm="1">
        <f t="array" ref="E140">[1]!humidratio(B140, Pressure, 3, C140)</f>
        <v>1.7733901072533479E-2</v>
      </c>
      <c r="F140" s="53" cm="1">
        <f t="array" ref="F140">[1]!Grains(B140, Pressure, 3, C140)</f>
        <v>124.13730750773435</v>
      </c>
      <c r="G140" s="53" cm="1">
        <f t="array" ref="G140">[1]!volume(B140, Pressure, 3, C140)</f>
        <v>17.947148516086894</v>
      </c>
      <c r="H140" s="53" cm="1">
        <f t="array" ref="H140">[1]!enthalpy(B140, Pressure, 3, C140)</f>
        <v>42.36368498519748</v>
      </c>
      <c r="I140" s="55" cm="1">
        <f t="array" ref="I140">[1]!dewpoint(B140, Pressure, 3, C140)</f>
        <v>66.928165992374375</v>
      </c>
    </row>
    <row r="141" spans="2:9" x14ac:dyDescent="0.2">
      <c r="B141" s="56">
        <f t="shared" si="9"/>
        <v>100</v>
      </c>
      <c r="C141" s="57">
        <f t="shared" si="8"/>
        <v>0.4</v>
      </c>
      <c r="D141" s="53" cm="1">
        <f t="array" ref="D141">[1]!wetbulb(B141,Pressure,3,C141)</f>
        <v>77.843058103132691</v>
      </c>
      <c r="E141" s="53" cm="1">
        <f t="array" ref="E141">[1]!humidratio(B141, Pressure, 3, C141)</f>
        <v>2.0743747063005011E-2</v>
      </c>
      <c r="F141" s="53" cm="1">
        <f t="array" ref="F141">[1]!Grains(B141, Pressure, 3, C141)</f>
        <v>145.20622944103508</v>
      </c>
      <c r="G141" s="53" cm="1">
        <f t="array" ref="G141">[1]!volume(B141, Pressure, 3, C141)</f>
        <v>18.194134639404282</v>
      </c>
      <c r="H141" s="53" cm="1">
        <f t="array" ref="H141">[1]!enthalpy(B141, Pressure, 3, C141)</f>
        <v>46.930138003445741</v>
      </c>
      <c r="I141" s="55" cm="1">
        <f t="array" ref="I141">[1]!dewpoint(B141, Pressure, 3, C141)</f>
        <v>71.354588124268403</v>
      </c>
    </row>
    <row r="142" spans="2:9" x14ac:dyDescent="0.2">
      <c r="B142" s="56">
        <f t="shared" si="9"/>
        <v>105</v>
      </c>
      <c r="C142" s="57">
        <f t="shared" si="8"/>
        <v>0.4</v>
      </c>
      <c r="D142" s="53" cm="1">
        <f t="array" ref="D142">[1]!wetbulb(B142,Pressure,3,C142)</f>
        <v>81.790944802223876</v>
      </c>
      <c r="E142" s="53" cm="1">
        <f t="array" ref="E142">[1]!humidratio(B142, Pressure, 3, C142)</f>
        <v>2.4206641788065229E-2</v>
      </c>
      <c r="F142" s="53" cm="1">
        <f t="array" ref="F142">[1]!Grains(B142, Pressure, 3, C142)</f>
        <v>169.4464925164566</v>
      </c>
      <c r="G142" s="53" cm="1">
        <f t="array" ref="G142">[1]!volume(B142, Pressure, 3, C142)</f>
        <v>18.455582817371173</v>
      </c>
      <c r="H142" s="53" cm="1">
        <f t="array" ref="H142">[1]!enthalpy(B142, Pressure, 3, C142)</f>
        <v>52.011760577296805</v>
      </c>
      <c r="I142" s="55" cm="1">
        <f t="array" ref="I142">[1]!dewpoint(B142, Pressure, 3, C142)</f>
        <v>75.774492158540255</v>
      </c>
    </row>
    <row r="143" spans="2:9" x14ac:dyDescent="0.2">
      <c r="B143" s="56">
        <f t="shared" si="9"/>
        <v>110</v>
      </c>
      <c r="C143" s="57">
        <f t="shared" si="8"/>
        <v>0.4</v>
      </c>
      <c r="D143" s="53" cm="1">
        <f t="array" ref="D143">[1]!wetbulb(B143,Pressure,3,C143)</f>
        <v>85.760313393660027</v>
      </c>
      <c r="E143" s="53" cm="1">
        <f t="array" ref="E143">[1]!humidratio(B143, Pressure, 3, C143)</f>
        <v>2.8185163359648251E-2</v>
      </c>
      <c r="F143" s="53" cm="1">
        <f t="array" ref="F143">[1]!Grains(B143, Pressure, 3, C143)</f>
        <v>197.29614351753776</v>
      </c>
      <c r="G143" s="53" cm="1">
        <f t="array" ref="G143">[1]!volume(B143, Pressure, 3, C143)</f>
        <v>18.73363991969541</v>
      </c>
      <c r="H143" s="53" cm="1">
        <f t="array" ref="H143">[1]!enthalpy(B143, Pressure, 3, C143)</f>
        <v>57.681021703072012</v>
      </c>
      <c r="I143" s="55" cm="1">
        <f t="array" ref="I143">[1]!dewpoint(B143, Pressure, 3, C143)</f>
        <v>80.188758607391335</v>
      </c>
    </row>
    <row r="144" spans="2:9" x14ac:dyDescent="0.2">
      <c r="B144" s="56">
        <f t="shared" si="9"/>
        <v>115</v>
      </c>
      <c r="C144" s="57">
        <f t="shared" si="8"/>
        <v>0.4</v>
      </c>
      <c r="D144" s="53" cm="1">
        <f t="array" ref="D144">[1]!wetbulb(B144,Pressure,3,C144)</f>
        <v>89.751202887932834</v>
      </c>
      <c r="E144" s="53" cm="1">
        <f t="array" ref="E144">[1]!humidratio(B144, Pressure, 3, C144)</f>
        <v>3.2750844420749013E-2</v>
      </c>
      <c r="F144" s="53" cm="1">
        <f t="array" ref="F144">[1]!Grains(B144, Pressure, 3, C144)</f>
        <v>229.2559109452431</v>
      </c>
      <c r="G144" s="53" cm="1">
        <f t="array" ref="G144">[1]!volume(B144, Pressure, 3, C144)</f>
        <v>19.030776403004293</v>
      </c>
      <c r="H144" s="53" cm="1">
        <f t="array" ref="H144">[1]!enthalpy(B144, Pressure, 3, C144)</f>
        <v>64.020904046538149</v>
      </c>
      <c r="I144" s="55" cm="1">
        <f t="array" ref="I144">[1]!dewpoint(B144, Pressure, 3, C144)</f>
        <v>84.598071048535488</v>
      </c>
    </row>
    <row r="145" spans="2:9" x14ac:dyDescent="0.2">
      <c r="B145" s="56">
        <f t="shared" si="9"/>
        <v>120</v>
      </c>
      <c r="C145" s="57">
        <f t="shared" si="8"/>
        <v>0.4</v>
      </c>
      <c r="D145" s="53" cm="1">
        <f t="array" ref="D145">[1]!wetbulb(B145,Pressure,3,C145)</f>
        <v>93.763209562389974</v>
      </c>
      <c r="E145" s="53" cm="1">
        <f t="array" ref="E145">[1]!humidratio(B145, Pressure, 3, C145)</f>
        <v>3.7985796941139224E-2</v>
      </c>
      <c r="F145" s="53" cm="1">
        <f t="array" ref="F145">[1]!Grains(B145, Pressure, 3, C145)</f>
        <v>265.90057858797456</v>
      </c>
      <c r="G145" s="53" cm="1">
        <f t="array" ref="G145">[1]!volume(B145, Pressure, 3, C145)</f>
        <v>19.349845272980236</v>
      </c>
      <c r="H145" s="53" cm="1">
        <f t="array" ref="H145">[1]!enthalpy(B145, Pressure, 3, C145)</f>
        <v>71.126813815572618</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-1.8222936447487625</v>
      </c>
      <c r="E149" s="53" cm="1">
        <f t="array" ref="E149">[1]!humidratio(B149, Pressure, 3, C149)</f>
        <v>4.8893255415129698E-4</v>
      </c>
      <c r="F149" s="53" cm="1">
        <f t="array" ref="F149">[1]!Grains(B149, Pressure, 3, C149)</f>
        <v>3.422527879059079</v>
      </c>
      <c r="G149" s="53" cm="1">
        <f t="array" ref="G149">[1]!volume(B149, Pressure, 3, C149)</f>
        <v>14.472334952115141</v>
      </c>
      <c r="H149" s="53" cm="1">
        <f t="array" ref="H149">[1]!enthalpy(B149, Pressure, 3, C149)</f>
        <v>0.51875743995452606</v>
      </c>
      <c r="I149" s="55" cm="1">
        <f t="array" ref="I149">[1]!dewpoint(B149, Pressure, 3, C149)</f>
        <v>-12.725823827039266</v>
      </c>
    </row>
    <row r="150" spans="2:9" x14ac:dyDescent="0.2">
      <c r="B150" s="56">
        <f>B149+5</f>
        <v>5</v>
      </c>
      <c r="C150" s="57">
        <f t="shared" si="10"/>
        <v>0.5</v>
      </c>
      <c r="D150" s="53" cm="1">
        <f t="array" ref="D150">[1]!wetbulb(B150,Pressure,3,C150)</f>
        <v>2.7479596376446929</v>
      </c>
      <c r="E150" s="53" cm="1">
        <f t="array" ref="E150">[1]!humidratio(B150, Pressure, 3, C150)</f>
        <v>6.3369511839837366E-4</v>
      </c>
      <c r="F150" s="53" cm="1">
        <f t="array" ref="F150">[1]!Grains(B150, Pressure, 3, C150)</f>
        <v>4.4358658287886152</v>
      </c>
      <c r="G150" s="53" cm="1">
        <f t="array" ref="G150">[1]!volume(B150, Pressure, 3, C150)</f>
        <v>14.633158263205306</v>
      </c>
      <c r="H150" s="53" cm="1">
        <f t="array" ref="H150">[1]!enthalpy(B150, Pressure, 3, C150)</f>
        <v>1.8737573237835188</v>
      </c>
      <c r="I150" s="55" cm="1">
        <f t="array" ref="I150">[1]!dewpoint(B150, Pressure, 3, C150)</f>
        <v>-8.0586514332675794</v>
      </c>
    </row>
    <row r="151" spans="2:9" x14ac:dyDescent="0.2">
      <c r="B151" s="56">
        <f t="shared" ref="B151:B173" si="11">B150+5</f>
        <v>10</v>
      </c>
      <c r="C151" s="57">
        <f t="shared" si="10"/>
        <v>0.5</v>
      </c>
      <c r="D151" s="53" cm="1">
        <f t="array" ref="D151">[1]!wetbulb(B151,Pressure,3,C151)</f>
        <v>7.2516362043868829</v>
      </c>
      <c r="E151" s="53" cm="1">
        <f t="array" ref="E151">[1]!humidratio(B151, Pressure, 3, C151)</f>
        <v>8.1682798128502113E-4</v>
      </c>
      <c r="F151" s="53" cm="1">
        <f t="array" ref="F151">[1]!Grains(B151, Pressure, 3, C151)</f>
        <v>5.7177958689951476</v>
      </c>
      <c r="G151" s="53" cm="1">
        <f t="array" ref="G151">[1]!volume(B151, Pressure, 3, C151)</f>
        <v>14.794966326431835</v>
      </c>
      <c r="H151" s="53" cm="1">
        <f t="array" ref="H151">[1]!enthalpy(B151, Pressure, 3, C151)</f>
        <v>3.2702812043803129</v>
      </c>
      <c r="I151" s="55" cm="1">
        <f t="array" ref="I151">[1]!dewpoint(B151, Pressure, 3, C151)</f>
        <v>-3.3752970220156109</v>
      </c>
    </row>
    <row r="152" spans="2:9" x14ac:dyDescent="0.2">
      <c r="B152" s="56">
        <f t="shared" si="11"/>
        <v>15</v>
      </c>
      <c r="C152" s="57">
        <f t="shared" si="10"/>
        <v>0.5</v>
      </c>
      <c r="D152" s="53" cm="1">
        <f t="array" ref="D152">[1]!wetbulb(B152,Pressure,3,C152)</f>
        <v>11.688305107517079</v>
      </c>
      <c r="E152" s="53" cm="1">
        <f t="array" ref="E152">[1]!humidratio(B152, Pressure, 3, C152)</f>
        <v>1.0473221675983563E-3</v>
      </c>
      <c r="F152" s="53" cm="1">
        <f t="array" ref="F152">[1]!Grains(B152, Pressure, 3, C152)</f>
        <v>7.3312551731884934</v>
      </c>
      <c r="G152" s="53" cm="1">
        <f t="array" ref="G152">[1]!volume(B152, Pressure, 3, C152)</f>
        <v>14.958004119602327</v>
      </c>
      <c r="H152" s="53" cm="1">
        <f t="array" ref="H152">[1]!enthalpy(B152, Pressure, 3, C152)</f>
        <v>4.7181839854580607</v>
      </c>
      <c r="I152" s="55" cm="1">
        <f t="array" ref="I152">[1]!dewpoint(B152, Pressure, 3, C152)</f>
        <v>1.3199864141031477</v>
      </c>
    </row>
    <row r="153" spans="2:9" x14ac:dyDescent="0.2">
      <c r="B153" s="56">
        <f t="shared" si="11"/>
        <v>20</v>
      </c>
      <c r="C153" s="57">
        <f t="shared" si="10"/>
        <v>0.5</v>
      </c>
      <c r="D153" s="53" cm="1">
        <f t="array" ref="D153">[1]!wetbulb(B153,Pressure,3,C153)</f>
        <v>16.059968995591277</v>
      </c>
      <c r="E153" s="53" cm="1">
        <f t="array" ref="E153">[1]!humidratio(B153, Pressure, 3, C153)</f>
        <v>1.3360055033711626E-3</v>
      </c>
      <c r="F153" s="53" cm="1">
        <f t="array" ref="F153">[1]!Grains(B153, Pressure, 3, C153)</f>
        <v>9.3520385235981376</v>
      </c>
      <c r="G153" s="53" cm="1">
        <f t="array" ref="G153">[1]!volume(B153, Pressure, 3, C153)</f>
        <v>15.122570280322389</v>
      </c>
      <c r="H153" s="53" cm="1">
        <f t="array" ref="H153">[1]!enthalpy(B153, Pressure, 3, C153)</f>
        <v>6.229365567946739</v>
      </c>
      <c r="I153" s="55" cm="1">
        <f t="array" ref="I153">[1]!dewpoint(B153, Pressure, 3, C153)</f>
        <v>6.0232697541378917</v>
      </c>
    </row>
    <row r="154" spans="2:9" x14ac:dyDescent="0.2">
      <c r="B154" s="56">
        <f t="shared" si="11"/>
        <v>25</v>
      </c>
      <c r="C154" s="57">
        <f t="shared" si="10"/>
        <v>0.5</v>
      </c>
      <c r="D154" s="53" cm="1">
        <f t="array" ref="D154">[1]!wetbulb(B154,Pressure,3,C154)</f>
        <v>20.371078889880046</v>
      </c>
      <c r="E154" s="53" cm="1">
        <f t="array" ref="E154">[1]!humidratio(B154, Pressure, 3, C154)</f>
        <v>1.6958672831344703E-3</v>
      </c>
      <c r="F154" s="53" cm="1">
        <f t="array" ref="F154">[1]!Grains(B154, Pressure, 3, C154)</f>
        <v>11.871070981941292</v>
      </c>
      <c r="G154" s="53" cm="1">
        <f t="array" ref="G154">[1]!volume(B154, Pressure, 3, C154)</f>
        <v>15.289027387825065</v>
      </c>
      <c r="H154" s="53" cm="1">
        <f t="array" ref="H154">[1]!enthalpy(B154, Pressure, 3, C154)</f>
        <v>7.818139314248465</v>
      </c>
      <c r="I154" s="55" cm="1">
        <f t="array" ref="I154">[1]!dewpoint(B154, Pressure, 3, C154)</f>
        <v>10.730923836971213</v>
      </c>
    </row>
    <row r="155" spans="2:9" x14ac:dyDescent="0.2">
      <c r="B155" s="56">
        <f t="shared" si="11"/>
        <v>30</v>
      </c>
      <c r="C155" s="57">
        <f t="shared" si="10"/>
        <v>0.5</v>
      </c>
      <c r="D155" s="53" cm="1">
        <f t="array" ref="D155">[1]!wetbulb(B155,Pressure,3,C155)</f>
        <v>24.628337106066311</v>
      </c>
      <c r="E155" s="53" cm="1">
        <f t="array" ref="E155">[1]!humidratio(B155, Pressure, 3, C155)</f>
        <v>2.1424343409665596E-3</v>
      </c>
      <c r="F155" s="53" cm="1">
        <f t="array" ref="F155">[1]!Grains(B155, Pressure, 3, C155)</f>
        <v>14.997040386765917</v>
      </c>
      <c r="G155" s="53" cm="1">
        <f t="array" ref="G155">[1]!volume(B155, Pressure, 3, C155)</f>
        <v>15.457814010612088</v>
      </c>
      <c r="H155" s="53" cm="1">
        <f t="array" ref="H155">[1]!enthalpy(B155, Pressure, 3, C155)</f>
        <v>9.5016600611871933</v>
      </c>
      <c r="I155" s="55" cm="1">
        <f t="array" ref="I155">[1]!dewpoint(B155, Pressure, 3, C155)</f>
        <v>15.439597442092746</v>
      </c>
    </row>
    <row r="156" spans="2:9" x14ac:dyDescent="0.2">
      <c r="B156" s="56">
        <f t="shared" si="11"/>
        <v>35</v>
      </c>
      <c r="C156" s="57">
        <f t="shared" si="10"/>
        <v>0.5</v>
      </c>
      <c r="D156" s="53" cm="1">
        <f t="array" ref="D156">[1]!wetbulb(B156,Pressure,3,C156)</f>
        <v>28.735651120444484</v>
      </c>
      <c r="E156" s="53" cm="1">
        <f t="array" ref="E156">[1]!humidratio(B156, Pressure, 3, C156)</f>
        <v>2.651114152546874E-3</v>
      </c>
      <c r="F156" s="53" cm="1">
        <f t="array" ref="F156">[1]!Grains(B156, Pressure, 3, C156)</f>
        <v>18.557799067828118</v>
      </c>
      <c r="G156" s="53" cm="1">
        <f t="array" ref="G156">[1]!volume(B156, Pressure, 3, C156)</f>
        <v>15.62838061143291</v>
      </c>
      <c r="H156" s="53" cm="1">
        <f t="array" ref="H156">[1]!enthalpy(B156, Pressure, 3, C156)</f>
        <v>11.254030429782812</v>
      </c>
      <c r="I156" s="55" cm="1">
        <f t="array" ref="I156">[1]!dewpoint(B156, Pressure, 3, C156)</f>
        <v>17.894115625726723</v>
      </c>
    </row>
    <row r="157" spans="2:9" x14ac:dyDescent="0.2">
      <c r="B157" s="56">
        <f t="shared" si="11"/>
        <v>40</v>
      </c>
      <c r="C157" s="57">
        <f t="shared" si="10"/>
        <v>0.5</v>
      </c>
      <c r="D157" s="53" cm="1">
        <f t="array" ref="D157">[1]!wetbulb(B157,Pressure,3,C157)</f>
        <v>32.741722228859757</v>
      </c>
      <c r="E157" s="53" cm="1">
        <f t="array" ref="E157">[1]!humidratio(B157, Pressure, 3, C157)</f>
        <v>3.2307844279992827E-3</v>
      </c>
      <c r="F157" s="53" cm="1">
        <f t="array" ref="F157">[1]!Grains(B157, Pressure, 3, C157)</f>
        <v>22.615490995994978</v>
      </c>
      <c r="G157" s="53" cm="1">
        <f t="array" ref="G157">[1]!volume(B157, Pressure, 3, C157)</f>
        <v>15.800998687077456</v>
      </c>
      <c r="H157" s="53" cm="1">
        <f t="array" ref="H157">[1]!enthalpy(B157, Pressure, 3, C157)</f>
        <v>13.085241009548506</v>
      </c>
      <c r="I157" s="55" cm="1">
        <f t="array" ref="I157">[1]!dewpoint(B157, Pressure, 3, C157)</f>
        <v>22.655322624699213</v>
      </c>
    </row>
    <row r="158" spans="2:9" x14ac:dyDescent="0.2">
      <c r="B158" s="56">
        <f t="shared" si="11"/>
        <v>45</v>
      </c>
      <c r="C158" s="57">
        <f t="shared" si="10"/>
        <v>0.5</v>
      </c>
      <c r="D158" s="53" cm="1">
        <f t="array" ref="D158">[1]!wetbulb(B158,Pressure,3,C158)</f>
        <v>36.902479317963774</v>
      </c>
      <c r="E158" s="53" cm="1">
        <f t="array" ref="E158">[1]!humidratio(B158, Pressure, 3, C158)</f>
        <v>3.9206742419820593E-3</v>
      </c>
      <c r="F158" s="53" cm="1">
        <f t="array" ref="F158">[1]!Grains(B158, Pressure, 3, C158)</f>
        <v>27.444719693874415</v>
      </c>
      <c r="G158" s="53" cm="1">
        <f t="array" ref="G158">[1]!volume(B158, Pressure, 3, C158)</f>
        <v>15.976723478187866</v>
      </c>
      <c r="H158" s="53" cm="1">
        <f t="array" ref="H158">[1]!enthalpy(B158, Pressure, 3, C158)</f>
        <v>15.038170442097766</v>
      </c>
      <c r="I158" s="55" cm="1">
        <f t="array" ref="I158">[1]!dewpoint(B158, Pressure, 3, C158)</f>
        <v>27.37780796817319</v>
      </c>
    </row>
    <row r="159" spans="2:9" x14ac:dyDescent="0.2">
      <c r="B159" s="56">
        <f t="shared" si="11"/>
        <v>50</v>
      </c>
      <c r="C159" s="57">
        <f t="shared" si="10"/>
        <v>0.5</v>
      </c>
      <c r="D159" s="53" cm="1">
        <f t="array" ref="D159">[1]!wetbulb(B159,Pressure,3,C159)</f>
        <v>41.039553780523114</v>
      </c>
      <c r="E159" s="53" cm="1">
        <f t="array" ref="E159">[1]!humidratio(B159, Pressure, 3, C159)</f>
        <v>4.7386781025824821E-3</v>
      </c>
      <c r="F159" s="53" cm="1">
        <f t="array" ref="F159">[1]!Grains(B159, Pressure, 3, C159)</f>
        <v>33.170746718077375</v>
      </c>
      <c r="G159" s="53" cm="1">
        <f t="array" ref="G159">[1]!volume(B159, Pressure, 3, C159)</f>
        <v>16.156099918286966</v>
      </c>
      <c r="H159" s="53" cm="1">
        <f t="array" ref="H159">[1]!enthalpy(B159, Pressure, 3, C159)</f>
        <v>17.132936120717343</v>
      </c>
      <c r="I159" s="55" cm="1">
        <f t="array" ref="I159">[1]!dewpoint(B159, Pressure, 3, C159)</f>
        <v>32.067490877858525</v>
      </c>
    </row>
    <row r="160" spans="2:9" x14ac:dyDescent="0.2">
      <c r="B160" s="56">
        <f t="shared" si="11"/>
        <v>55</v>
      </c>
      <c r="C160" s="57">
        <f t="shared" si="10"/>
        <v>0.5</v>
      </c>
      <c r="D160" s="53" cm="1">
        <f t="array" ref="D160">[1]!wetbulb(B160,Pressure,3,C160)</f>
        <v>45.160121376602035</v>
      </c>
      <c r="E160" s="53" cm="1">
        <f t="array" ref="E160">[1]!humidratio(B160, Pressure, 3, C160)</f>
        <v>5.7051506609923676E-3</v>
      </c>
      <c r="F160" s="53" cm="1">
        <f t="array" ref="F160">[1]!Grains(B160, Pressure, 3, C160)</f>
        <v>39.936054626946571</v>
      </c>
      <c r="G160" s="53" cm="1">
        <f t="array" ref="G160">[1]!volume(B160, Pressure, 3, C160)</f>
        <v>16.339755086276245</v>
      </c>
      <c r="H160" s="53" cm="1">
        <f t="array" ref="H160">[1]!enthalpy(B160, Pressure, 3, C160)</f>
        <v>19.392484630454334</v>
      </c>
      <c r="I160" s="55" cm="1">
        <f t="array" ref="I160">[1]!dewpoint(B160, Pressure, 3, C160)</f>
        <v>36.729520299250439</v>
      </c>
    </row>
    <row r="161" spans="2:9" x14ac:dyDescent="0.2">
      <c r="B161" s="56">
        <f t="shared" si="11"/>
        <v>60</v>
      </c>
      <c r="C161" s="57">
        <f t="shared" si="10"/>
        <v>0.5</v>
      </c>
      <c r="D161" s="53" cm="1">
        <f t="array" ref="D161">[1]!wetbulb(B161,Pressure,3,C161)</f>
        <v>49.270997978467712</v>
      </c>
      <c r="E161" s="53" cm="1">
        <f t="array" ref="E161">[1]!humidratio(B161, Pressure, 3, C161)</f>
        <v>6.8432105079211164E-3</v>
      </c>
      <c r="F161" s="53" cm="1">
        <f t="array" ref="F161">[1]!Grains(B161, Pressure, 3, C161)</f>
        <v>47.902473555447813</v>
      </c>
      <c r="G161" s="53" cm="1">
        <f t="array" ref="G161">[1]!volume(B161, Pressure, 3, C161)</f>
        <v>16.52840930265959</v>
      </c>
      <c r="H161" s="53" cm="1">
        <f t="array" ref="H161">[1]!enthalpy(B161, Pressure, 3, C161)</f>
        <v>21.842949476835322</v>
      </c>
      <c r="I161" s="55" cm="1">
        <f t="array" ref="I161">[1]!dewpoint(B161, Pressure, 3, C161)</f>
        <v>41.368357643874511</v>
      </c>
    </row>
    <row r="162" spans="2:9" x14ac:dyDescent="0.2">
      <c r="B162" s="56">
        <f t="shared" si="11"/>
        <v>65</v>
      </c>
      <c r="C162" s="57">
        <f t="shared" si="10"/>
        <v>0.5</v>
      </c>
      <c r="D162" s="53" cm="1">
        <f t="array" ref="D162">[1]!wetbulb(B162,Pressure,3,C162)</f>
        <v>53.378431105941161</v>
      </c>
      <c r="E162" s="53" cm="1">
        <f t="array" ref="E162">[1]!humidratio(B162, Pressure, 3, C162)</f>
        <v>8.1790878576954683E-3</v>
      </c>
      <c r="F162" s="53" cm="1">
        <f t="array" ref="F162">[1]!Grains(B162, Pressure, 3, C162)</f>
        <v>57.253615003868276</v>
      </c>
      <c r="G162" s="53" cm="1">
        <f t="array" ref="G162">[1]!volume(B162, Pressure, 3, C162)</f>
        <v>16.722888851447092</v>
      </c>
      <c r="H162" s="53" cm="1">
        <f t="array" ref="H162">[1]!enthalpy(B162, Pressure, 3, C162)</f>
        <v>24.514060692587982</v>
      </c>
      <c r="I162" s="55" cm="1">
        <f t="array" ref="I162">[1]!dewpoint(B162, Pressure, 3, C162)</f>
        <v>45.987851082292295</v>
      </c>
    </row>
    <row r="163" spans="2:9" x14ac:dyDescent="0.2">
      <c r="B163" s="56">
        <f t="shared" si="11"/>
        <v>70</v>
      </c>
      <c r="C163" s="57">
        <f t="shared" si="10"/>
        <v>0.5</v>
      </c>
      <c r="D163" s="53" cm="1">
        <f t="array" ref="D163">[1]!wetbulb(B163,Pressure,3,C163)</f>
        <v>57.487947572015834</v>
      </c>
      <c r="E163" s="53" cm="1">
        <f t="array" ref="E163">[1]!humidratio(B163, Pressure, 3, C163)</f>
        <v>9.7425258098268984E-3</v>
      </c>
      <c r="F163" s="53" cm="1">
        <f t="array" ref="F163">[1]!Grains(B163, Pressure, 3, C163)</f>
        <v>68.197680668788294</v>
      </c>
      <c r="G163" s="53" cm="1">
        <f t="array" ref="G163">[1]!volume(B163, Pressure, 3, C163)</f>
        <v>16.924140665032834</v>
      </c>
      <c r="H163" s="53" cm="1">
        <f t="array" ref="H163">[1]!enthalpy(B163, Pressure, 3, C163)</f>
        <v>27.439617586395759</v>
      </c>
      <c r="I163" s="55" cm="1">
        <f t="array" ref="I163">[1]!dewpoint(B163, Pressure, 3, C163)</f>
        <v>50.591302260518731</v>
      </c>
    </row>
    <row r="164" spans="2:9" x14ac:dyDescent="0.2">
      <c r="B164" s="56">
        <f t="shared" si="11"/>
        <v>75</v>
      </c>
      <c r="C164" s="57">
        <f t="shared" si="10"/>
        <v>0.5</v>
      </c>
      <c r="D164" s="53" cm="1">
        <f t="array" ref="D164">[1]!wetbulb(B164,Pressure,3,C164)</f>
        <v>61.604253270161045</v>
      </c>
      <c r="E164" s="53" cm="1">
        <f t="array" ref="E164">[1]!humidratio(B164, Pressure, 3, C164)</f>
        <v>1.156724751436289E-2</v>
      </c>
      <c r="F164" s="53" cm="1">
        <f t="array" ref="F164">[1]!Grains(B164, Pressure, 3, C164)</f>
        <v>80.970732600540231</v>
      </c>
      <c r="G164" s="53" cm="1">
        <f t="array" ref="G164">[1]!volume(B164, Pressure, 3, C164)</f>
        <v>17.133249400247198</v>
      </c>
      <c r="H164" s="53" cm="1">
        <f t="array" ref="H164">[1]!enthalpy(B164, Pressure, 3, C164)</f>
        <v>30.65803895496731</v>
      </c>
      <c r="I164" s="55" cm="1">
        <f t="array" ref="I164">[1]!dewpoint(B164, Pressure, 3, C164)</f>
        <v>55.181526218884954</v>
      </c>
    </row>
    <row r="165" spans="2:9" x14ac:dyDescent="0.2">
      <c r="B165" s="56">
        <f t="shared" si="11"/>
        <v>80</v>
      </c>
      <c r="C165" s="57">
        <f t="shared" si="10"/>
        <v>0.5</v>
      </c>
      <c r="D165" s="53" cm="1">
        <f t="array" ref="D165">[1]!wetbulb(B165,Pressure,3,C165)</f>
        <v>65.731195998310753</v>
      </c>
      <c r="E165" s="53" cm="1">
        <f t="array" ref="E165">[1]!humidratio(B165, Pressure, 3, C165)</f>
        <v>1.3691504949943926E-2</v>
      </c>
      <c r="F165" s="53" cm="1">
        <f t="array" ref="F165">[1]!Grains(B165, Pressure, 3, C165)</f>
        <v>95.840534649607477</v>
      </c>
      <c r="G165" s="53" cm="1">
        <f t="array" ref="G165">[1]!volume(B165, Pressure, 3, C165)</f>
        <v>17.351457451057403</v>
      </c>
      <c r="H165" s="53" cm="1">
        <f t="array" ref="H165">[1]!enthalpy(B165, Pressure, 3, C165)</f>
        <v>34.213009007712515</v>
      </c>
      <c r="I165" s="55" cm="1">
        <f t="array" ref="I165">[1]!dewpoint(B165, Pressure, 3, C165)</f>
        <v>59.760905209306792</v>
      </c>
    </row>
    <row r="166" spans="2:9" x14ac:dyDescent="0.2">
      <c r="B166" s="56">
        <f t="shared" si="11"/>
        <v>85</v>
      </c>
      <c r="C166" s="57">
        <f t="shared" si="10"/>
        <v>0.5</v>
      </c>
      <c r="D166" s="53" cm="1">
        <f t="array" ref="D166">[1]!wetbulb(B166,Pressure,3,C166)</f>
        <v>69.871771419302021</v>
      </c>
      <c r="E166" s="53" cm="1">
        <f t="array" ref="E166">[1]!humidratio(B166, Pressure, 3, C166)</f>
        <v>1.6158729388911695E-2</v>
      </c>
      <c r="F166" s="53" cm="1">
        <f t="array" ref="F166">[1]!Grains(B166, Pressure, 3, C166)</f>
        <v>113.11110572238186</v>
      </c>
      <c r="G166" s="53" cm="1">
        <f t="array" ref="G166">[1]!volume(B166, Pressure, 3, C166)</f>
        <v>17.58018859543861</v>
      </c>
      <c r="H166" s="53" cm="1">
        <f t="array" ref="H166">[1]!enthalpy(B166, Pressure, 3, C166)</f>
        <v>38.154242328772831</v>
      </c>
      <c r="I166" s="55" cm="1">
        <f t="array" ref="I166">[1]!dewpoint(B166, Pressure, 3, C166)</f>
        <v>64.33143703314218</v>
      </c>
    </row>
    <row r="167" spans="2:9" x14ac:dyDescent="0.2">
      <c r="B167" s="56">
        <f t="shared" si="11"/>
        <v>90</v>
      </c>
      <c r="C167" s="57">
        <f t="shared" si="10"/>
        <v>0.5</v>
      </c>
      <c r="D167" s="53" cm="1">
        <f t="array" ref="D167">[1]!wetbulb(B167,Pressure,3,C167)</f>
        <v>74.028165671683851</v>
      </c>
      <c r="E167" s="53" cm="1">
        <f t="array" ref="E167">[1]!humidratio(B167, Pressure, 3, C167)</f>
        <v>1.9018309298029407E-2</v>
      </c>
      <c r="F167" s="53" cm="1">
        <f t="array" ref="F167">[1]!Grains(B167, Pressure, 3, C167)</f>
        <v>133.12816508620585</v>
      </c>
      <c r="G167" s="53" cm="1">
        <f t="array" ref="G167">[1]!volume(B167, Pressure, 3, C167)</f>
        <v>17.821076172310644</v>
      </c>
      <c r="H167" s="53" cm="1">
        <f t="array" ref="H167">[1]!enthalpy(B167, Pressure, 3, C167)</f>
        <v>42.538397804758453</v>
      </c>
      <c r="I167" s="55" cm="1">
        <f t="array" ref="I167">[1]!dewpoint(B167, Pressure, 3, C167)</f>
        <v>68.894778456246328</v>
      </c>
    </row>
    <row r="168" spans="2:9" x14ac:dyDescent="0.2">
      <c r="B168" s="56">
        <f t="shared" si="11"/>
        <v>95</v>
      </c>
      <c r="C168" s="57">
        <f t="shared" si="10"/>
        <v>0.5</v>
      </c>
      <c r="D168" s="53" cm="1">
        <f t="array" ref="D168">[1]!wetbulb(B168,Pressure,3,C168)</f>
        <v>78.201830050744633</v>
      </c>
      <c r="E168" s="53" cm="1">
        <f t="array" ref="E168">[1]!humidratio(B168, Pressure, 3, C168)</f>
        <v>2.2326528859817684E-2</v>
      </c>
      <c r="F168" s="53" cm="1">
        <f t="array" ref="F168">[1]!Grains(B168, Pressure, 3, C168)</f>
        <v>156.28570201872378</v>
      </c>
      <c r="G168" s="53" cm="1">
        <f t="array" ref="G168">[1]!volume(B168, Pressure, 3, C168)</f>
        <v>18.075996945163464</v>
      </c>
      <c r="H168" s="53" cm="1">
        <f t="array" ref="H168">[1]!enthalpy(B168, Pressure, 3, C168)</f>
        <v>47.430180107573669</v>
      </c>
      <c r="I168" s="55" cm="1">
        <f t="array" ref="I168">[1]!dewpoint(B168, Pressure, 3, C168)</f>
        <v>73.45228419949288</v>
      </c>
    </row>
    <row r="169" spans="2:9" x14ac:dyDescent="0.2">
      <c r="B169" s="56">
        <f t="shared" si="11"/>
        <v>100</v>
      </c>
      <c r="C169" s="57">
        <f t="shared" si="10"/>
        <v>0.5</v>
      </c>
      <c r="D169" s="53" cm="1">
        <f t="array" ref="D169">[1]!wetbulb(B169,Pressure,3,C169)</f>
        <v>82.393565290060536</v>
      </c>
      <c r="E169" s="53" cm="1">
        <f t="array" ref="E169">[1]!humidratio(B169, Pressure, 3, C169)</f>
        <v>2.6147710135474324E-2</v>
      </c>
      <c r="F169" s="53" cm="1">
        <f t="array" ref="F169">[1]!Grains(B169, Pressure, 3, C169)</f>
        <v>183.03397094832027</v>
      </c>
      <c r="G169" s="53" cm="1">
        <f t="array" ref="G169">[1]!volume(B169, Pressure, 3, C169)</f>
        <v>18.34711215457542</v>
      </c>
      <c r="H169" s="53" cm="1">
        <f t="array" ref="H169">[1]!enthalpy(B169, Pressure, 3, C169)</f>
        <v>52.903678783753314</v>
      </c>
      <c r="I169" s="55" cm="1">
        <f t="array" ref="I169">[1]!dewpoint(B169, Pressure, 3, C169)</f>
        <v>78.005041951092821</v>
      </c>
    </row>
    <row r="170" spans="2:9" x14ac:dyDescent="0.2">
      <c r="B170" s="56">
        <f t="shared" si="11"/>
        <v>105</v>
      </c>
      <c r="C170" s="57">
        <f t="shared" si="10"/>
        <v>0.5</v>
      </c>
      <c r="D170" s="53" cm="1">
        <f t="array" ref="D170">[1]!wetbulb(B170,Pressure,3,C170)</f>
        <v>86.603620936495162</v>
      </c>
      <c r="E170" s="53" cm="1">
        <f t="array" ref="E170">[1]!humidratio(B170, Pressure, 3, C170)</f>
        <v>3.0555615031097175E-2</v>
      </c>
      <c r="F170" s="53" cm="1">
        <f t="array" ref="F170">[1]!Grains(B170, Pressure, 3, C170)</f>
        <v>213.88930521768023</v>
      </c>
      <c r="G170" s="53" cm="1">
        <f t="array" ref="G170">[1]!volume(B170, Pressure, 3, C170)</f>
        <v>18.636917724186148</v>
      </c>
      <c r="H170" s="53" cm="1">
        <f t="array" ref="H170">[1]!enthalpy(B170, Pressure, 3, C170)</f>
        <v>59.044010320743851</v>
      </c>
      <c r="I170" s="55" cm="1">
        <f t="array" ref="I170">[1]!dewpoint(B170, Pressure, 3, C170)</f>
        <v>82.553903800759514</v>
      </c>
    </row>
    <row r="171" spans="2:9" x14ac:dyDescent="0.2">
      <c r="B171" s="56">
        <f t="shared" si="11"/>
        <v>110</v>
      </c>
      <c r="C171" s="57">
        <f t="shared" si="10"/>
        <v>0.5</v>
      </c>
      <c r="D171" s="53" cm="1">
        <f t="array" ref="D171">[1]!wetbulb(B171,Pressure,3,C171)</f>
        <v>90.831793337390849</v>
      </c>
      <c r="E171" s="53" cm="1">
        <f t="array" ref="E171">[1]!humidratio(B171, Pressure, 3, C171)</f>
        <v>3.5635180974889269E-2</v>
      </c>
      <c r="F171" s="53" cm="1">
        <f t="array" ref="F171">[1]!Grains(B171, Pressure, 3, C171)</f>
        <v>249.44626682422489</v>
      </c>
      <c r="G171" s="53" cm="1">
        <f t="array" ref="G171">[1]!volume(B171, Pressure, 3, C171)</f>
        <v>18.948306209649068</v>
      </c>
      <c r="H171" s="53" cm="1">
        <f t="array" ref="H171">[1]!enthalpy(B171, Pressure, 3, C171)</f>
        <v>65.949349253171107</v>
      </c>
      <c r="I171" s="55" cm="1">
        <f t="array" ref="I171">[1]!dewpoint(B171, Pressure, 3, C171)</f>
        <v>87.09951445450514</v>
      </c>
    </row>
    <row r="172" spans="2:9" x14ac:dyDescent="0.2">
      <c r="B172" s="56">
        <f t="shared" si="11"/>
        <v>115</v>
      </c>
      <c r="C172" s="57">
        <f t="shared" si="10"/>
        <v>0.5</v>
      </c>
      <c r="D172" s="53" cm="1">
        <f t="array" ref="D172">[1]!wetbulb(B172,Pressure,3,C172)</f>
        <v>95.07752000999389</v>
      </c>
      <c r="E172" s="53" cm="1">
        <f t="array" ref="E172">[1]!humidratio(B172, Pressure, 3, C172)</f>
        <v>4.14846884546606E-2</v>
      </c>
      <c r="F172" s="53" cm="1">
        <f t="array" ref="F172">[1]!Grains(B172, Pressure, 3, C172)</f>
        <v>290.39281918262418</v>
      </c>
      <c r="G172" s="53" cm="1">
        <f t="array" ref="G172">[1]!volume(B172, Pressure, 3, C172)</f>
        <v>19.284643934254163</v>
      </c>
      <c r="H172" s="53" cm="1">
        <f t="array" ref="H172">[1]!enthalpy(B172, Pressure, 3, C172)</f>
        <v>73.733462642889862</v>
      </c>
      <c r="I172" s="55" cm="1">
        <f t="array" ref="I172">[1]!dewpoint(B172, Pressure, 3, C172)</f>
        <v>91.642336552020581</v>
      </c>
    </row>
    <row r="173" spans="2:9" x14ac:dyDescent="0.2">
      <c r="B173" s="56">
        <f t="shared" si="11"/>
        <v>120</v>
      </c>
      <c r="C173" s="57">
        <f t="shared" si="10"/>
        <v>0.5</v>
      </c>
      <c r="D173" s="53" cm="1">
        <f t="array" ref="D173">[1]!wetbulb(B173,Pressure,3,C173)</f>
        <v>99.339966106497542</v>
      </c>
      <c r="E173" s="53" cm="1">
        <f t="array" ref="E173">[1]!humidratio(B173, Pressure, 3, C173)</f>
        <v>4.8218492086106873E-2</v>
      </c>
      <c r="F173" s="53" cm="1">
        <f t="array" ref="F173">[1]!Grains(B173, Pressure, 3, C173)</f>
        <v>337.52944460274813</v>
      </c>
      <c r="G173" s="53" cm="1">
        <f t="array" ref="G173">[1]!volume(B173, Pressure, 3, C173)</f>
        <v>19.649867936329912</v>
      </c>
      <c r="H173" s="53" cm="1">
        <f t="array" ref="H173">[1]!enthalpy(B173, Pressure, 3, C173)</f>
        <v>82.52890136170717</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-1.4552831080096225</v>
      </c>
      <c r="E177" s="53" cm="1">
        <f t="array" ref="E177">[1]!humidratio(B177, Pressure, 3, C177)</f>
        <v>5.8681132753248141E-4</v>
      </c>
      <c r="F177" s="53" cm="1">
        <f t="array" ref="F177">[1]!Grains(B177, Pressure, 3, C177)</f>
        <v>4.1076792927273695</v>
      </c>
      <c r="G177" s="53" cm="1">
        <f t="array" ref="G177">[1]!volume(B177, Pressure, 3, C177)</f>
        <v>14.47461066715962</v>
      </c>
      <c r="H177" s="53" cm="1">
        <f t="array" ref="H177">[1]!enthalpy(B177, Pressure, 3, C177)</f>
        <v>0.62260681851196276</v>
      </c>
      <c r="I177" s="55" cm="1">
        <f t="array" ref="I177">[1]!dewpoint(B177, Pressure, 3, C177)</f>
        <v>-9.4542983858302332</v>
      </c>
    </row>
    <row r="178" spans="2:9" x14ac:dyDescent="0.2">
      <c r="B178" s="56">
        <f>B177+5</f>
        <v>5</v>
      </c>
      <c r="C178" s="57">
        <f t="shared" si="12"/>
        <v>0.6</v>
      </c>
      <c r="D178" s="53" cm="1">
        <f t="array" ref="D178">[1]!wetbulb(B178,Pressure,3,C178)</f>
        <v>3.2028587460737312</v>
      </c>
      <c r="E178" s="53" cm="1">
        <f t="array" ref="E178">[1]!humidratio(B178, Pressure, 3, C178)</f>
        <v>7.6058913379634932E-4</v>
      </c>
      <c r="F178" s="53" cm="1">
        <f t="array" ref="F178">[1]!Grains(B178, Pressure, 3, C178)</f>
        <v>5.3241239365744448</v>
      </c>
      <c r="G178" s="53" cm="1">
        <f t="array" ref="G178">[1]!volume(B178, Pressure, 3, C178)</f>
        <v>14.636140684396123</v>
      </c>
      <c r="H178" s="53" cm="1">
        <f t="array" ref="H178">[1]!enthalpy(B178, Pressure, 3, C178)</f>
        <v>2.0086735788349546</v>
      </c>
      <c r="I178" s="55" cm="1">
        <f t="array" ref="I178">[1]!dewpoint(B178, Pressure, 3, C178)</f>
        <v>-4.7027810290990502</v>
      </c>
    </row>
    <row r="179" spans="2:9" x14ac:dyDescent="0.2">
      <c r="B179" s="56">
        <f t="shared" ref="B179:B201" si="13">B178+5</f>
        <v>10</v>
      </c>
      <c r="C179" s="57">
        <f t="shared" si="12"/>
        <v>0.6</v>
      </c>
      <c r="D179" s="53" cm="1">
        <f t="array" ref="D179">[1]!wetbulb(B179,Pressure,3,C179)</f>
        <v>7.8089458541361623</v>
      </c>
      <c r="E179" s="53" cm="1">
        <f t="array" ref="E179">[1]!humidratio(B179, Pressure, 3, C179)</f>
        <v>9.8045111153689151E-4</v>
      </c>
      <c r="F179" s="53" cm="1">
        <f t="array" ref="F179">[1]!Grains(B179, Pressure, 3, C179)</f>
        <v>6.8631577807582405</v>
      </c>
      <c r="G179" s="53" cm="1">
        <f t="array" ref="G179">[1]!volume(B179, Pressure, 3, C179)</f>
        <v>14.79885338173111</v>
      </c>
      <c r="H179" s="53" cm="1">
        <f t="array" ref="H179">[1]!enthalpy(B179, Pressure, 3, C179)</f>
        <v>3.4446118322758656</v>
      </c>
      <c r="I179" s="55" cm="1">
        <f t="array" ref="I179">[1]!dewpoint(B179, Pressure, 3, C179)</f>
        <v>6.3113552579784904E-2</v>
      </c>
    </row>
    <row r="180" spans="2:9" x14ac:dyDescent="0.2">
      <c r="B180" s="56">
        <f t="shared" si="13"/>
        <v>15</v>
      </c>
      <c r="C180" s="57">
        <f t="shared" si="12"/>
        <v>0.6</v>
      </c>
      <c r="D180" s="53" cm="1">
        <f t="array" ref="D180">[1]!wetbulb(B180,Pressure,3,C180)</f>
        <v>12.363179942288172</v>
      </c>
      <c r="E180" s="53" cm="1">
        <f t="array" ref="E180">[1]!humidratio(B180, Pressure, 3, C180)</f>
        <v>1.2572100160242038E-3</v>
      </c>
      <c r="F180" s="53" cm="1">
        <f t="array" ref="F180">[1]!Grains(B180, Pressure, 3, C180)</f>
        <v>8.8004701121694264</v>
      </c>
      <c r="G180" s="53" cm="1">
        <f t="array" ref="G180">[1]!volume(B180, Pressure, 3, C180)</f>
        <v>14.963043327565741</v>
      </c>
      <c r="H180" s="53" cm="1">
        <f t="array" ref="H180">[1]!enthalpy(B180, Pressure, 3, C180)</f>
        <v>4.9422728457084011</v>
      </c>
      <c r="I180" s="55" cm="1">
        <f t="array" ref="I180">[1]!dewpoint(B180, Pressure, 3, C180)</f>
        <v>4.8391881034857303</v>
      </c>
    </row>
    <row r="181" spans="2:9" x14ac:dyDescent="0.2">
      <c r="B181" s="56">
        <f t="shared" si="13"/>
        <v>20</v>
      </c>
      <c r="C181" s="57">
        <f t="shared" si="12"/>
        <v>0.6</v>
      </c>
      <c r="D181" s="53" cm="1">
        <f t="array" ref="D181">[1]!wetbulb(B181,Pressure,3,C181)</f>
        <v>16.867831368337207</v>
      </c>
      <c r="E181" s="53" cm="1">
        <f t="array" ref="E181">[1]!humidratio(B181, Pressure, 3, C181)</f>
        <v>1.6038956725145726E-3</v>
      </c>
      <c r="F181" s="53" cm="1">
        <f t="array" ref="F181">[1]!Grains(B181, Pressure, 3, C181)</f>
        <v>11.227269707602009</v>
      </c>
      <c r="G181" s="53" cm="1">
        <f t="array" ref="G181">[1]!volume(B181, Pressure, 3, C181)</f>
        <v>15.129069819042664</v>
      </c>
      <c r="H181" s="53" cm="1">
        <f t="array" ref="H181">[1]!enthalpy(B181, Pressure, 3, C181)</f>
        <v>6.5159759021098909</v>
      </c>
      <c r="I181" s="55" cm="1">
        <f t="array" ref="I181">[1]!dewpoint(B181, Pressure, 3, C181)</f>
        <v>9.6215669511516797</v>
      </c>
    </row>
    <row r="182" spans="2:9" x14ac:dyDescent="0.2">
      <c r="B182" s="56">
        <f t="shared" si="13"/>
        <v>25</v>
      </c>
      <c r="C182" s="57">
        <f t="shared" si="12"/>
        <v>0.6</v>
      </c>
      <c r="D182" s="53" cm="1">
        <f t="array" ref="D182">[1]!wetbulb(B182,Pressure,3,C182)</f>
        <v>21.327217341021178</v>
      </c>
      <c r="E182" s="53" cm="1">
        <f t="array" ref="E182">[1]!humidratio(B182, Pressure, 3, C182)</f>
        <v>2.0361511408750724E-3</v>
      </c>
      <c r="F182" s="53" cm="1">
        <f t="array" ref="F182">[1]!Grains(B182, Pressure, 3, C182)</f>
        <v>14.253057986125507</v>
      </c>
      <c r="G182" s="53" cm="1">
        <f t="array" ref="G182">[1]!volume(B182, Pressure, 3, C182)</f>
        <v>15.29736939747786</v>
      </c>
      <c r="H182" s="53" cm="1">
        <f t="array" ref="H182">[1]!enthalpy(B182, Pressure, 3, C182)</f>
        <v>8.182957638132164</v>
      </c>
      <c r="I182" s="55" cm="1">
        <f t="array" ref="I182">[1]!dewpoint(B182, Pressure, 3, C182)</f>
        <v>14.406672211496165</v>
      </c>
    </row>
    <row r="183" spans="2:9" x14ac:dyDescent="0.2">
      <c r="B183" s="56">
        <f t="shared" si="13"/>
        <v>30</v>
      </c>
      <c r="C183" s="57">
        <f t="shared" si="12"/>
        <v>0.6</v>
      </c>
      <c r="D183" s="53" cm="1">
        <f t="array" ref="D183">[1]!wetbulb(B183,Pressure,3,C183)</f>
        <v>25.747484039811809</v>
      </c>
      <c r="E183" s="53" cm="1">
        <f t="array" ref="E183">[1]!humidratio(B183, Pressure, 3, C183)</f>
        <v>2.5726936576049397E-3</v>
      </c>
      <c r="F183" s="53" cm="1">
        <f t="array" ref="F183">[1]!Grains(B183, Pressure, 3, C183)</f>
        <v>18.008855603234579</v>
      </c>
      <c r="G183" s="53" cm="1">
        <f t="array" ref="G183">[1]!volume(B183, Pressure, 3, C183)</f>
        <v>15.46847056932963</v>
      </c>
      <c r="H183" s="53" cm="1">
        <f t="array" ref="H183">[1]!enthalpy(B183, Pressure, 3, C183)</f>
        <v>9.9638962502381379</v>
      </c>
      <c r="I183" s="55" cm="1">
        <f t="array" ref="I183">[1]!dewpoint(B183, Pressure, 3, C183)</f>
        <v>19.191201879435763</v>
      </c>
    </row>
    <row r="184" spans="2:9" x14ac:dyDescent="0.2">
      <c r="B184" s="56">
        <f t="shared" si="13"/>
        <v>35</v>
      </c>
      <c r="C184" s="57">
        <f t="shared" si="12"/>
        <v>0.6</v>
      </c>
      <c r="D184" s="53" cm="1">
        <f t="array" ref="D184">[1]!wetbulb(B184,Pressure,3,C184)</f>
        <v>30.013811807184709</v>
      </c>
      <c r="E184" s="53" cm="1">
        <f t="array" ref="E184">[1]!humidratio(B184, Pressure, 3, C184)</f>
        <v>3.1840514622767839E-3</v>
      </c>
      <c r="F184" s="53" cm="1">
        <f t="array" ref="F184">[1]!Grains(B184, Pressure, 3, C184)</f>
        <v>22.288360235937489</v>
      </c>
      <c r="G184" s="53" cm="1">
        <f t="array" ref="G184">[1]!volume(B184, Pressure, 3, C184)</f>
        <v>15.641715055059645</v>
      </c>
      <c r="H184" s="53" cm="1">
        <f t="array" ref="H184">[1]!enthalpy(B184, Pressure, 3, C184)</f>
        <v>11.827758761199449</v>
      </c>
      <c r="I184" s="55" cm="1">
        <f t="array" ref="I184">[1]!dewpoint(B184, Pressure, 3, C184)</f>
        <v>22.302375612832414</v>
      </c>
    </row>
    <row r="185" spans="2:9" x14ac:dyDescent="0.2">
      <c r="B185" s="56">
        <f t="shared" si="13"/>
        <v>40</v>
      </c>
      <c r="C185" s="57">
        <f t="shared" si="12"/>
        <v>0.6</v>
      </c>
      <c r="D185" s="53" cm="1">
        <f t="array" ref="D185">[1]!wetbulb(B185,Pressure,3,C185)</f>
        <v>34.269531878207459</v>
      </c>
      <c r="E185" s="53" cm="1">
        <f t="array" ref="E185">[1]!humidratio(B185, Pressure, 3, C185)</f>
        <v>3.8809733705595082E-3</v>
      </c>
      <c r="F185" s="53" cm="1">
        <f t="array" ref="F185">[1]!Grains(B185, Pressure, 3, C185)</f>
        <v>27.166813593916558</v>
      </c>
      <c r="G185" s="53" cm="1">
        <f t="array" ref="G185">[1]!volume(B185, Pressure, 3, C185)</f>
        <v>15.817431278472073</v>
      </c>
      <c r="H185" s="53" cm="1">
        <f t="array" ref="H185">[1]!enthalpy(B185, Pressure, 3, C185)</f>
        <v>13.786638833224774</v>
      </c>
      <c r="I185" s="55" cm="1">
        <f t="array" ref="I185">[1]!dewpoint(B185, Pressure, 3, C185)</f>
        <v>27.127823188264752</v>
      </c>
    </row>
    <row r="186" spans="2:9" x14ac:dyDescent="0.2">
      <c r="B186" s="56">
        <f t="shared" si="13"/>
        <v>45</v>
      </c>
      <c r="C186" s="57">
        <f t="shared" si="12"/>
        <v>0.6</v>
      </c>
      <c r="D186" s="53" cm="1">
        <f t="array" ref="D186">[1]!wetbulb(B186,Pressure,3,C186)</f>
        <v>38.622014627119768</v>
      </c>
      <c r="E186" s="53" cm="1">
        <f t="array" ref="E186">[1]!humidratio(B186, Pressure, 3, C186)</f>
        <v>4.7107483002833284E-3</v>
      </c>
      <c r="F186" s="53" cm="1">
        <f t="array" ref="F186">[1]!Grains(B186, Pressure, 3, C186)</f>
        <v>32.975238101983301</v>
      </c>
      <c r="G186" s="53" cm="1">
        <f t="array" ref="G186">[1]!volume(B186, Pressure, 3, C186)</f>
        <v>15.996891276652397</v>
      </c>
      <c r="H186" s="53" cm="1">
        <f t="array" ref="H186">[1]!enthalpy(B186, Pressure, 3, C186)</f>
        <v>15.892224697640271</v>
      </c>
      <c r="I186" s="55" cm="1">
        <f t="array" ref="I186">[1]!dewpoint(B186, Pressure, 3, C186)</f>
        <v>31.920151962563995</v>
      </c>
    </row>
    <row r="187" spans="2:9" x14ac:dyDescent="0.2">
      <c r="B187" s="56">
        <f t="shared" si="13"/>
        <v>50</v>
      </c>
      <c r="C187" s="57">
        <f t="shared" si="12"/>
        <v>0.6</v>
      </c>
      <c r="D187" s="53" cm="1">
        <f t="array" ref="D187">[1]!wetbulb(B187,Pressure,3,C187)</f>
        <v>42.960057573274753</v>
      </c>
      <c r="E187" s="53" cm="1">
        <f t="array" ref="E187">[1]!humidratio(B187, Pressure, 3, C187)</f>
        <v>5.6950920493131192E-3</v>
      </c>
      <c r="F187" s="53" cm="1">
        <f t="array" ref="F187">[1]!Grains(B187, Pressure, 3, C187)</f>
        <v>39.865644345191832</v>
      </c>
      <c r="G187" s="53" cm="1">
        <f t="array" ref="G187">[1]!volume(B187, Pressure, 3, C187)</f>
        <v>16.180755665756902</v>
      </c>
      <c r="H187" s="53" cm="1">
        <f t="array" ref="H187">[1]!enthalpy(B187, Pressure, 3, C187)</f>
        <v>18.168923707815971</v>
      </c>
      <c r="I187" s="55" cm="1">
        <f t="array" ref="I187">[1]!dewpoint(B187, Pressure, 3, C187)</f>
        <v>36.684863447251765</v>
      </c>
    </row>
    <row r="188" spans="2:9" x14ac:dyDescent="0.2">
      <c r="B188" s="56">
        <f t="shared" si="13"/>
        <v>55</v>
      </c>
      <c r="C188" s="57">
        <f t="shared" si="12"/>
        <v>0.6</v>
      </c>
      <c r="D188" s="53" cm="1">
        <f t="array" ref="D188">[1]!wetbulb(B188,Pressure,3,C188)</f>
        <v>47.28944332065835</v>
      </c>
      <c r="E188" s="53" cm="1">
        <f t="array" ref="E188">[1]!humidratio(B188, Pressure, 3, C188)</f>
        <v>6.858763990068871E-3</v>
      </c>
      <c r="F188" s="53" cm="1">
        <f t="array" ref="F188">[1]!Grains(B188, Pressure, 3, C188)</f>
        <v>48.011347930482096</v>
      </c>
      <c r="G188" s="53" cm="1">
        <f t="array" ref="G188">[1]!volume(B188, Pressure, 3, C188)</f>
        <v>16.369786261021826</v>
      </c>
      <c r="H188" s="53" cm="1">
        <f t="array" ref="H188">[1]!enthalpy(B188, Pressure, 3, C188)</f>
        <v>20.644639610100555</v>
      </c>
      <c r="I188" s="55" cm="1">
        <f t="array" ref="I188">[1]!dewpoint(B188, Pressure, 3, C188)</f>
        <v>41.426715771583062</v>
      </c>
    </row>
    <row r="189" spans="2:9" x14ac:dyDescent="0.2">
      <c r="B189" s="56">
        <f t="shared" si="13"/>
        <v>60</v>
      </c>
      <c r="C189" s="57">
        <f t="shared" si="12"/>
        <v>0.6</v>
      </c>
      <c r="D189" s="53" cm="1">
        <f t="array" ref="D189">[1]!wetbulb(B189,Pressure,3,C189)</f>
        <v>51.615505185631861</v>
      </c>
      <c r="E189" s="53" cm="1">
        <f t="array" ref="E189">[1]!humidratio(B189, Pressure, 3, C189)</f>
        <v>8.2299633336254709E-3</v>
      </c>
      <c r="F189" s="53" cm="1">
        <f t="array" ref="F189">[1]!Grains(B189, Pressure, 3, C189)</f>
        <v>57.609743335378298</v>
      </c>
      <c r="G189" s="53" cm="1">
        <f t="array" ref="G189">[1]!volume(B189, Pressure, 3, C189)</f>
        <v>16.564860341272787</v>
      </c>
      <c r="H189" s="53" cm="1">
        <f t="array" ref="H189">[1]!enthalpy(B189, Pressure, 3, C189)</f>
        <v>23.351237320184406</v>
      </c>
      <c r="I189" s="55" cm="1">
        <f t="array" ref="I189">[1]!dewpoint(B189, Pressure, 3, C189)</f>
        <v>46.149804626330521</v>
      </c>
    </row>
    <row r="190" spans="2:9" x14ac:dyDescent="0.2">
      <c r="B190" s="56">
        <f t="shared" si="13"/>
        <v>65</v>
      </c>
      <c r="C190" s="57">
        <f t="shared" si="12"/>
        <v>0.6</v>
      </c>
      <c r="D190" s="53" cm="1">
        <f t="array" ref="D190">[1]!wetbulb(B190,Pressure,3,C190)</f>
        <v>55.942965038822592</v>
      </c>
      <c r="E190" s="53" cm="1">
        <f t="array" ref="E190">[1]!humidratio(B190, Pressure, 3, C190)</f>
        <v>9.8407883199267167E-3</v>
      </c>
      <c r="F190" s="53" cm="1">
        <f t="array" ref="F190">[1]!Grains(B190, Pressure, 3, C190)</f>
        <v>68.885518239487013</v>
      </c>
      <c r="G190" s="53" cm="1">
        <f t="array" ref="G190">[1]!volume(B190, Pressure, 3, C190)</f>
        <v>16.766987184669414</v>
      </c>
      <c r="H190" s="53" cm="1">
        <f t="array" ref="H190">[1]!enthalpy(B190, Pressure, 3, C190)</f>
        <v>26.325081558355333</v>
      </c>
      <c r="I190" s="55" cm="1">
        <f t="array" ref="I190">[1]!dewpoint(B190, Pressure, 3, C190)</f>
        <v>50.857635889051174</v>
      </c>
    </row>
    <row r="191" spans="2:9" x14ac:dyDescent="0.2">
      <c r="B191" s="56">
        <f t="shared" si="13"/>
        <v>70</v>
      </c>
      <c r="C191" s="57">
        <f t="shared" si="12"/>
        <v>0.6</v>
      </c>
      <c r="D191" s="53" cm="1">
        <f t="array" ref="D191">[1]!wetbulb(B191,Pressure,3,C191)</f>
        <v>60.275838019138305</v>
      </c>
      <c r="E191" s="53" cm="1">
        <f t="array" ref="E191">[1]!humidratio(B191, Pressure, 3, C191)</f>
        <v>1.1727773170154521E-2</v>
      </c>
      <c r="F191" s="53" cm="1">
        <f t="array" ref="F191">[1]!Grains(B191, Pressure, 3, C191)</f>
        <v>82.094412191081645</v>
      </c>
      <c r="G191" s="53" cm="1">
        <f t="array" ref="G191">[1]!volume(B191, Pressure, 3, C191)</f>
        <v>16.977327384556457</v>
      </c>
      <c r="H191" s="53" cm="1">
        <f t="array" ref="H191">[1]!enthalpy(B191, Pressure, 3, C191)</f>
        <v>29.607666523662349</v>
      </c>
      <c r="I191" s="55" cm="1">
        <f t="array" ref="I191">[1]!dewpoint(B191, Pressure, 3, C191)</f>
        <v>55.553190793060601</v>
      </c>
    </row>
    <row r="192" spans="2:9" x14ac:dyDescent="0.2">
      <c r="B192" s="56">
        <f t="shared" si="13"/>
        <v>75</v>
      </c>
      <c r="C192" s="57">
        <f t="shared" si="12"/>
        <v>0.6</v>
      </c>
      <c r="D192" s="53" cm="1">
        <f t="array" ref="D192">[1]!wetbulb(B192,Pressure,3,C192)</f>
        <v>64.617376014703709</v>
      </c>
      <c r="E192" s="53" cm="1">
        <f t="array" ref="E192">[1]!humidratio(B192, Pressure, 3, C192)</f>
        <v>1.3932521834077484E-2</v>
      </c>
      <c r="F192" s="53" cm="1">
        <f t="array" ref="F192">[1]!Grains(B192, Pressure, 3, C192)</f>
        <v>97.527652838542394</v>
      </c>
      <c r="G192" s="53" cm="1">
        <f t="array" ref="G192">[1]!volume(B192, Pressure, 3, C192)</f>
        <v>17.197215597806562</v>
      </c>
      <c r="H192" s="53" cm="1">
        <f t="array" ref="H192">[1]!enthalpy(B192, Pressure, 3, C192)</f>
        <v>33.246358643030987</v>
      </c>
      <c r="I192" s="55" cm="1">
        <f t="array" ref="I192">[1]!dewpoint(B192, Pressure, 3, C192)</f>
        <v>60.238984409631783</v>
      </c>
    </row>
    <row r="193" spans="2:9" x14ac:dyDescent="0.2">
      <c r="B193" s="56">
        <f t="shared" si="13"/>
        <v>80</v>
      </c>
      <c r="C193" s="57">
        <f t="shared" si="12"/>
        <v>0.6</v>
      </c>
      <c r="D193" s="53" cm="1">
        <f t="array" ref="D193">[1]!wetbulb(B193,Pressure,3,C193)</f>
        <v>68.970081855721233</v>
      </c>
      <c r="E193" s="53" cm="1">
        <f t="array" ref="E193">[1]!humidratio(B193, Pressure, 3, C193)</f>
        <v>1.6502463025107293E-2</v>
      </c>
      <c r="F193" s="53" cm="1">
        <f t="array" ref="F193">[1]!Grains(B193, Pressure, 3, C193)</f>
        <v>115.51724117575105</v>
      </c>
      <c r="G193" s="53" cm="1">
        <f t="array" ref="G193">[1]!volume(B193, Pressure, 3, C193)</f>
        <v>17.428187565585283</v>
      </c>
      <c r="H193" s="53" cm="1">
        <f t="array" ref="H193">[1]!enthalpy(B193, Pressure, 3, C193)</f>
        <v>37.295280756290651</v>
      </c>
      <c r="I193" s="55" cm="1">
        <f t="array" ref="I193">[1]!dewpoint(B193, Pressure, 3, C193)</f>
        <v>64.917118130687086</v>
      </c>
    </row>
    <row r="194" spans="2:9" x14ac:dyDescent="0.2">
      <c r="B194" s="56">
        <f t="shared" si="13"/>
        <v>85</v>
      </c>
      <c r="C194" s="57">
        <f t="shared" si="12"/>
        <v>0.6</v>
      </c>
      <c r="D194" s="53" cm="1">
        <f t="array" ref="D194">[1]!wetbulb(B194,Pressure,3,C194)</f>
        <v>73.33574634515152</v>
      </c>
      <c r="E194" s="53" cm="1">
        <f t="array" ref="E194">[1]!humidratio(B194, Pressure, 3, C194)</f>
        <v>1.9491758192336676E-2</v>
      </c>
      <c r="F194" s="53" cm="1">
        <f t="array" ref="F194">[1]!Grains(B194, Pressure, 3, C194)</f>
        <v>136.44230734635673</v>
      </c>
      <c r="G194" s="53" cm="1">
        <f t="array" ref="G194">[1]!volume(B194, Pressure, 3, C194)</f>
        <v>17.672012493183693</v>
      </c>
      <c r="H194" s="53" cm="1">
        <f t="array" ref="H194">[1]!enthalpy(B194, Pressure, 3, C194)</f>
        <v>41.816374396248001</v>
      </c>
      <c r="I194" s="55" cm="1">
        <f t="array" ref="I194">[1]!dewpoint(B194, Pressure, 3, C194)</f>
        <v>69.589326766220637</v>
      </c>
    </row>
    <row r="195" spans="2:9" x14ac:dyDescent="0.2">
      <c r="B195" s="56">
        <f t="shared" si="13"/>
        <v>90</v>
      </c>
      <c r="C195" s="57">
        <f t="shared" si="12"/>
        <v>0.6</v>
      </c>
      <c r="D195" s="53" cm="1">
        <f t="array" ref="D195">[1]!wetbulb(B195,Pressure,3,C195)</f>
        <v>77.715516153649105</v>
      </c>
      <c r="E195" s="53" cm="1">
        <f t="array" ref="E195">[1]!humidratio(B195, Pressure, 3, C195)</f>
        <v>2.2962403540809129E-2</v>
      </c>
      <c r="F195" s="53" cm="1">
        <f t="array" ref="F195">[1]!Grains(B195, Pressure, 3, C195)</f>
        <v>160.73682478566391</v>
      </c>
      <c r="G195" s="53" cm="1">
        <f t="array" ref="G195">[1]!volume(B195, Pressure, 3, C195)</f>
        <v>17.930732202664842</v>
      </c>
      <c r="H195" s="53" cm="1">
        <f t="array" ref="H195">[1]!enthalpy(B195, Pressure, 3, C195)</f>
        <v>46.880687802289216</v>
      </c>
      <c r="I195" s="55" cm="1">
        <f t="array" ref="I195">[1]!dewpoint(B195, Pressure, 3, C195)</f>
        <v>74.257020805790532</v>
      </c>
    </row>
    <row r="196" spans="2:9" x14ac:dyDescent="0.2">
      <c r="B196" s="56">
        <f t="shared" si="13"/>
        <v>95</v>
      </c>
      <c r="C196" s="57">
        <f t="shared" si="12"/>
        <v>0.6</v>
      </c>
      <c r="D196" s="53" cm="1">
        <f t="array" ref="D196">[1]!wetbulb(B196,Pressure,3,C196)</f>
        <v>82.109978882750752</v>
      </c>
      <c r="E196" s="53" cm="1">
        <f t="array" ref="E196">[1]!humidratio(B196, Pressure, 3, C196)</f>
        <v>2.6985579843066831E-2</v>
      </c>
      <c r="F196" s="53" cm="1">
        <f t="array" ref="F196">[1]!Grains(B196, Pressure, 3, C196)</f>
        <v>188.89905890146781</v>
      </c>
      <c r="G196" s="53" cm="1">
        <f t="array" ref="G196">[1]!volume(B196, Pressure, 3, C196)</f>
        <v>18.206708909638664</v>
      </c>
      <c r="H196" s="53" cm="1">
        <f t="array" ref="H196">[1]!enthalpy(B196, Pressure, 3, C196)</f>
        <v>52.569951971274463</v>
      </c>
      <c r="I196" s="55" cm="1">
        <f t="array" ref="I196">[1]!dewpoint(B196, Pressure, 3, C196)</f>
        <v>78.921324335693811</v>
      </c>
    </row>
    <row r="197" spans="2:9" x14ac:dyDescent="0.2">
      <c r="B197" s="56">
        <f t="shared" si="13"/>
        <v>100</v>
      </c>
      <c r="C197" s="57">
        <f t="shared" si="12"/>
        <v>0.6</v>
      </c>
      <c r="D197" s="53" cm="1">
        <f t="array" ref="D197">[1]!wetbulb(B197,Pressure,3,C197)</f>
        <v>86.519254384114319</v>
      </c>
      <c r="E197" s="53" cm="1">
        <f t="array" ref="E197">[1]!humidratio(B197, Pressure, 3, C197)</f>
        <v>3.164332082804136E-2</v>
      </c>
      <c r="F197" s="53" cm="1">
        <f t="array" ref="F197">[1]!Grains(B197, Pressure, 3, C197)</f>
        <v>221.50324579628952</v>
      </c>
      <c r="G197" s="53" cm="1">
        <f t="array" ref="G197">[1]!volume(B197, Pressure, 3, C197)</f>
        <v>18.502684066674497</v>
      </c>
      <c r="H197" s="53" cm="1">
        <f t="array" ref="H197">[1]!enthalpy(B197, Pressure, 3, C197)</f>
        <v>58.978526843316921</v>
      </c>
      <c r="I197" s="55" cm="1">
        <f t="array" ref="I197">[1]!dewpoint(B197, Pressure, 3, C197)</f>
        <v>83.583109052057608</v>
      </c>
    </row>
    <row r="198" spans="2:9" x14ac:dyDescent="0.2">
      <c r="B198" s="56">
        <f t="shared" si="13"/>
        <v>105</v>
      </c>
      <c r="C198" s="57">
        <f t="shared" si="12"/>
        <v>0.6</v>
      </c>
      <c r="D198" s="53" cm="1">
        <f t="array" ref="D198">[1]!wetbulb(B198,Pressure,3,C198)</f>
        <v>90.943085979105874</v>
      </c>
      <c r="E198" s="53" cm="1">
        <f t="array" ref="E198">[1]!humidratio(B198, Pressure, 3, C198)</f>
        <v>3.7030594191961266E-2</v>
      </c>
      <c r="F198" s="53" cm="1">
        <f t="array" ref="F198">[1]!Grains(B198, Pressure, 3, C198)</f>
        <v>259.21415934372885</v>
      </c>
      <c r="G198" s="53" cm="1">
        <f t="array" ref="G198">[1]!volume(B198, Pressure, 3, C198)</f>
        <v>18.82185152337215</v>
      </c>
      <c r="H198" s="53" cm="1">
        <f t="array" ref="H198">[1]!enthalpy(B198, Pressure, 3, C198)</f>
        <v>66.215826738900134</v>
      </c>
      <c r="I198" s="55" cm="1">
        <f t="array" ref="I198">[1]!dewpoint(B198, Pressure, 3, C198)</f>
        <v>88.243024764303499</v>
      </c>
    </row>
    <row r="199" spans="2:9" x14ac:dyDescent="0.2">
      <c r="B199" s="56">
        <f t="shared" si="13"/>
        <v>110</v>
      </c>
      <c r="C199" s="57">
        <f t="shared" si="12"/>
        <v>0.6</v>
      </c>
      <c r="D199" s="53" cm="1">
        <f t="array" ref="D199">[1]!wetbulb(B199,Pressure,3,C199)</f>
        <v>95.380926206582458</v>
      </c>
      <c r="E199" s="53" cm="1">
        <f t="array" ref="E199">[1]!humidratio(B199, Pressure, 3, C199)</f>
        <v>4.3257921406713071E-2</v>
      </c>
      <c r="F199" s="53" cm="1">
        <f t="array" ref="F199">[1]!Grains(B199, Pressure, 3, C199)</f>
        <v>302.80544984699151</v>
      </c>
      <c r="G199" s="53" cm="1">
        <f t="array" ref="G199">[1]!volume(B199, Pressure, 3, C199)</f>
        <v>19.167949369207751</v>
      </c>
      <c r="H199" s="53" cm="1">
        <f t="array" ref="H199">[1]!enthalpy(B199, Pressure, 3, C199)</f>
        <v>74.409371494026431</v>
      </c>
      <c r="I199" s="55" cm="1">
        <f t="array" ref="I199">[1]!dewpoint(B199, Pressure, 3, C199)</f>
        <v>92.901526742639916</v>
      </c>
    </row>
    <row r="200" spans="2:9" x14ac:dyDescent="0.2">
      <c r="B200" s="56">
        <f t="shared" si="13"/>
        <v>115</v>
      </c>
      <c r="C200" s="57">
        <f t="shared" si="12"/>
        <v>0.6</v>
      </c>
      <c r="D200" s="53" cm="1">
        <f t="array" ref="D200">[1]!wetbulb(B200,Pressure,3,C200)</f>
        <v>99.832012574360718</v>
      </c>
      <c r="E200" s="53" cm="1">
        <f t="array" ref="E200">[1]!humidratio(B200, Pressure, 3, C200)</f>
        <v>5.0454707469648516E-2</v>
      </c>
      <c r="F200" s="53" cm="1">
        <f t="array" ref="F200">[1]!Grains(B200, Pressure, 3, C200)</f>
        <v>353.18295228753959</v>
      </c>
      <c r="G200" s="53" cm="1">
        <f t="array" ref="G200">[1]!volume(B200, Pressure, 3, C200)</f>
        <v>19.545376387656983</v>
      </c>
      <c r="H200" s="53" cm="1">
        <f t="array" ref="H200">[1]!enthalpy(B200, Pressure, 3, C200)</f>
        <v>83.70866198869733</v>
      </c>
      <c r="I200" s="55" cm="1">
        <f t="array" ref="I200">[1]!dewpoint(B200, Pressure, 3, C200)</f>
        <v>97.558900226823184</v>
      </c>
    </row>
    <row r="201" spans="2:9" x14ac:dyDescent="0.2">
      <c r="B201" s="56">
        <f t="shared" si="13"/>
        <v>120</v>
      </c>
      <c r="C201" s="57">
        <f t="shared" si="12"/>
        <v>0.6</v>
      </c>
      <c r="D201" s="53" cm="1">
        <f t="array" ref="D201">[1]!wetbulb(B201,Pressure,3,C201)</f>
        <v>104.2954373756256</v>
      </c>
      <c r="E201" s="53" cm="1">
        <f t="array" ref="E201">[1]!humidratio(B201, Pressure, 3, C201)</f>
        <v>5.8773515554461538E-2</v>
      </c>
      <c r="F201" s="53" cm="1">
        <f t="array" ref="F201">[1]!Grains(B201, Pressure, 3, C201)</f>
        <v>411.41460888123078</v>
      </c>
      <c r="G201" s="53" cm="1">
        <f t="array" ref="G201">[1]!volume(B201, Pressure, 3, C201)</f>
        <v>19.959341267434812</v>
      </c>
      <c r="H201" s="53" cm="1">
        <f t="array" ref="H201">[1]!enthalpy(B201, Pressure, 3, C201)</f>
        <v>94.290152912025405</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-1.0895435160130988</v>
      </c>
      <c r="E205" s="53" cm="1">
        <f t="array" ref="E205">[1]!humidratio(B205, Pressure, 3, C205)</f>
        <v>6.8472088895565832E-4</v>
      </c>
      <c r="F205" s="53" cm="1">
        <f t="array" ref="F205">[1]!Grains(B205, Pressure, 3, C205)</f>
        <v>4.7930462226896084</v>
      </c>
      <c r="G205" s="53" cm="1">
        <f t="array" ref="G205">[1]!volume(B205, Pressure, 3, C205)</f>
        <v>14.476887098036634</v>
      </c>
      <c r="H205" s="53" cm="1">
        <f t="array" ref="H205">[1]!enthalpy(B205, Pressure, 3, C205)</f>
        <v>0.72648886318195349</v>
      </c>
      <c r="I205" s="55" cm="1">
        <f t="array" ref="I205">[1]!dewpoint(B205, Pressure, 3, C205)</f>
        <v>-6.6419609881893962</v>
      </c>
    </row>
    <row r="206" spans="2:9" x14ac:dyDescent="0.2">
      <c r="B206" s="56">
        <f>B205+5</f>
        <v>5</v>
      </c>
      <c r="C206" s="57">
        <f t="shared" si="14"/>
        <v>0.7</v>
      </c>
      <c r="D206" s="53" cm="1">
        <f t="array" ref="D206">[1]!wetbulb(B206,Pressure,3,C206)</f>
        <v>3.6555185092753288</v>
      </c>
      <c r="E206" s="53" cm="1">
        <f t="array" ref="E206">[1]!humidratio(B206, Pressure, 3, C206)</f>
        <v>8.8753488682642853E-4</v>
      </c>
      <c r="F206" s="53" cm="1">
        <f t="array" ref="F206">[1]!Grains(B206, Pressure, 3, C206)</f>
        <v>6.2127442077849997</v>
      </c>
      <c r="G206" s="53" cm="1">
        <f t="array" ref="G206">[1]!volume(B206, Pressure, 3, C206)</f>
        <v>14.639124321589206</v>
      </c>
      <c r="H206" s="53" cm="1">
        <f t="array" ref="H206">[1]!enthalpy(B206, Pressure, 3, C206)</f>
        <v>2.1436448423715952</v>
      </c>
      <c r="I206" s="55" cm="1">
        <f t="array" ref="I206">[1]!dewpoint(B206, Pressure, 3, C206)</f>
        <v>-1.8191309813863277</v>
      </c>
    </row>
    <row r="207" spans="2:9" x14ac:dyDescent="0.2">
      <c r="B207" s="56">
        <f t="shared" ref="B207:B229" si="15">B206+5</f>
        <v>10</v>
      </c>
      <c r="C207" s="57">
        <f t="shared" si="14"/>
        <v>0.7</v>
      </c>
      <c r="D207" s="53" cm="1">
        <f t="array" ref="D207">[1]!wetbulb(B207,Pressure,3,C207)</f>
        <v>8.3624363633736749</v>
      </c>
      <c r="E207" s="53" cm="1">
        <f t="array" ref="E207">[1]!humidratio(B207, Pressure, 3, C207)</f>
        <v>1.1441602443777344E-3</v>
      </c>
      <c r="F207" s="53" cm="1">
        <f t="array" ref="F207">[1]!Grains(B207, Pressure, 3, C207)</f>
        <v>8.0091217106441412</v>
      </c>
      <c r="G207" s="53" cm="1">
        <f t="array" ref="G207">[1]!volume(B207, Pressure, 3, C207)</f>
        <v>14.802742480120617</v>
      </c>
      <c r="H207" s="53" cm="1">
        <f t="array" ref="H207">[1]!enthalpy(B207, Pressure, 3, C207)</f>
        <v>3.6190340907698131</v>
      </c>
      <c r="I207" s="55" cm="1">
        <f t="array" ref="I207">[1]!dewpoint(B207, Pressure, 3, C207)</f>
        <v>3.0165503200205364</v>
      </c>
    </row>
    <row r="208" spans="2:9" x14ac:dyDescent="0.2">
      <c r="B208" s="56">
        <f t="shared" si="15"/>
        <v>15</v>
      </c>
      <c r="C208" s="57">
        <f t="shared" si="14"/>
        <v>0.7</v>
      </c>
      <c r="D208" s="53" cm="1">
        <f t="array" ref="D208">[1]!wetbulb(B208,Pressure,3,C208)</f>
        <v>13.031769182359884</v>
      </c>
      <c r="E208" s="53" cm="1">
        <f t="array" ref="E208">[1]!humidratio(B208, Pressure, 3, C208)</f>
        <v>1.4672393357134947E-3</v>
      </c>
      <c r="F208" s="53" cm="1">
        <f t="array" ref="F208">[1]!Grains(B208, Pressure, 3, C208)</f>
        <v>10.270675349994463</v>
      </c>
      <c r="G208" s="53" cm="1">
        <f t="array" ref="G208">[1]!volume(B208, Pressure, 3, C208)</f>
        <v>14.96808593211987</v>
      </c>
      <c r="H208" s="53" cm="1">
        <f t="array" ref="H208">[1]!enthalpy(B208, Pressure, 3, C208)</f>
        <v>5.16651274916787</v>
      </c>
      <c r="I208" s="55" cm="1">
        <f t="array" ref="I208">[1]!dewpoint(B208, Pressure, 3, C208)</f>
        <v>7.8609327851821709</v>
      </c>
    </row>
    <row r="209" spans="2:9" x14ac:dyDescent="0.2">
      <c r="B209" s="56">
        <f t="shared" si="15"/>
        <v>20</v>
      </c>
      <c r="C209" s="57">
        <f t="shared" si="14"/>
        <v>0.7</v>
      </c>
      <c r="D209" s="53" cm="1">
        <f t="array" ref="D209">[1]!wetbulb(B209,Pressure,3,C209)</f>
        <v>17.665689684515101</v>
      </c>
      <c r="E209" s="53" cm="1">
        <f t="array" ref="E209">[1]!humidratio(B209, Pressure, 3, C209)</f>
        <v>1.8720162224989548E-3</v>
      </c>
      <c r="F209" s="53" cm="1">
        <f t="array" ref="F209">[1]!Grains(B209, Pressure, 3, C209)</f>
        <v>13.104113557492683</v>
      </c>
      <c r="G209" s="53" cm="1">
        <f t="array" ref="G209">[1]!volume(B209, Pressure, 3, C209)</f>
        <v>15.135574947252097</v>
      </c>
      <c r="H209" s="53" cm="1">
        <f t="array" ref="H209">[1]!enthalpy(B209, Pressure, 3, C209)</f>
        <v>6.802832716127182</v>
      </c>
      <c r="I209" s="55" cm="1">
        <f t="array" ref="I209">[1]!dewpoint(B209, Pressure, 3, C209)</f>
        <v>12.710185931680567</v>
      </c>
    </row>
    <row r="210" spans="2:9" x14ac:dyDescent="0.2">
      <c r="B210" s="56">
        <f t="shared" si="15"/>
        <v>25</v>
      </c>
      <c r="C210" s="57">
        <f t="shared" si="14"/>
        <v>0.7</v>
      </c>
      <c r="D210" s="53" cm="1">
        <f t="array" ref="D210">[1]!wetbulb(B210,Pressure,3,C210)</f>
        <v>22.26796476708823</v>
      </c>
      <c r="E210" s="53" cm="1">
        <f t="array" ref="E210">[1]!humidratio(B210, Pressure, 3, C210)</f>
        <v>2.3768065468122209E-3</v>
      </c>
      <c r="F210" s="53" cm="1">
        <f t="array" ref="F210">[1]!Grains(B210, Pressure, 3, C210)</f>
        <v>16.637645827685546</v>
      </c>
      <c r="G210" s="53" cm="1">
        <f t="array" ref="G210">[1]!volume(B210, Pressure, 3, C210)</f>
        <v>15.305720515581061</v>
      </c>
      <c r="H210" s="53" cm="1">
        <f t="array" ref="H210">[1]!enthalpy(B210, Pressure, 3, C210)</f>
        <v>8.548174298837381</v>
      </c>
      <c r="I210" s="55" cm="1">
        <f t="array" ref="I210">[1]!dewpoint(B210, Pressure, 3, C210)</f>
        <v>17.560775229550359</v>
      </c>
    </row>
    <row r="211" spans="2:9" x14ac:dyDescent="0.2">
      <c r="B211" s="56">
        <f t="shared" si="15"/>
        <v>30</v>
      </c>
      <c r="C211" s="57">
        <f t="shared" si="14"/>
        <v>0.7</v>
      </c>
      <c r="D211" s="53" cm="1">
        <f t="array" ref="D211">[1]!wetbulb(B211,Pressure,3,C211)</f>
        <v>26.843725940735141</v>
      </c>
      <c r="E211" s="53" cm="1">
        <f t="array" ref="E211">[1]!humidratio(B211, Pressure, 3, C211)</f>
        <v>3.0035466436083742E-3</v>
      </c>
      <c r="F211" s="53" cm="1">
        <f t="array" ref="F211">[1]!Grains(B211, Pressure, 3, C211)</f>
        <v>21.02482650525862</v>
      </c>
      <c r="G211" s="53" cm="1">
        <f t="array" ref="G211">[1]!volume(B211, Pressure, 3, C211)</f>
        <v>15.479141831906459</v>
      </c>
      <c r="H211" s="53" cm="1">
        <f t="array" ref="H211">[1]!enthalpy(B211, Pressure, 3, C211)</f>
        <v>10.426770230161349</v>
      </c>
      <c r="I211" s="55" cm="1">
        <f t="array" ref="I211">[1]!dewpoint(B211, Pressure, 3, C211)</f>
        <v>22.409440284758702</v>
      </c>
    </row>
    <row r="212" spans="2:9" x14ac:dyDescent="0.2">
      <c r="B212" s="56">
        <f t="shared" si="15"/>
        <v>35</v>
      </c>
      <c r="C212" s="57">
        <f t="shared" si="14"/>
        <v>0.7</v>
      </c>
      <c r="D212" s="53" cm="1">
        <f t="array" ref="D212">[1]!wetbulb(B212,Pressure,3,C212)</f>
        <v>31.259912867744301</v>
      </c>
      <c r="E212" s="53" cm="1">
        <f t="array" ref="E212">[1]!humidratio(B212, Pressure, 3, C212)</f>
        <v>3.7178990073374794E-3</v>
      </c>
      <c r="F212" s="53" cm="1">
        <f t="array" ref="F212">[1]!Grains(B212, Pressure, 3, C212)</f>
        <v>26.025293051362354</v>
      </c>
      <c r="G212" s="53" cm="1">
        <f t="array" ref="G212">[1]!volume(B212, Pressure, 3, C212)</f>
        <v>15.655072273375794</v>
      </c>
      <c r="H212" s="53" cm="1">
        <f t="array" ref="H212">[1]!enthalpy(B212, Pressure, 3, C212)</f>
        <v>12.40246699735909</v>
      </c>
      <c r="I212" s="55" cm="1">
        <f t="array" ref="I212">[1]!dewpoint(B212, Pressure, 3, C212)</f>
        <v>26.075489173180898</v>
      </c>
    </row>
    <row r="213" spans="2:9" x14ac:dyDescent="0.2">
      <c r="B213" s="56">
        <f t="shared" si="15"/>
        <v>40</v>
      </c>
      <c r="C213" s="57">
        <f t="shared" si="14"/>
        <v>0.7</v>
      </c>
      <c r="D213" s="53" cm="1">
        <f t="array" ref="D213">[1]!wetbulb(B213,Pressure,3,C213)</f>
        <v>35.757924297669639</v>
      </c>
      <c r="E213" s="53" cm="1">
        <f t="array" ref="E213">[1]!humidratio(B213, Pressure, 3, C213)</f>
        <v>4.5325161268435698E-3</v>
      </c>
      <c r="F213" s="53" cm="1">
        <f t="array" ref="F213">[1]!Grains(B213, Pressure, 3, C213)</f>
        <v>31.727612887904989</v>
      </c>
      <c r="G213" s="53" cm="1">
        <f t="array" ref="G213">[1]!volume(B213, Pressure, 3, C213)</f>
        <v>15.833898085563531</v>
      </c>
      <c r="H213" s="53" cm="1">
        <f t="array" ref="H213">[1]!enthalpy(B213, Pressure, 3, C213)</f>
        <v>14.48949709699377</v>
      </c>
      <c r="I213" s="55" cm="1">
        <f t="array" ref="I213">[1]!dewpoint(B213, Pressure, 3, C213)</f>
        <v>30.960508342862322</v>
      </c>
    </row>
    <row r="214" spans="2:9" x14ac:dyDescent="0.2">
      <c r="B214" s="56">
        <f t="shared" si="15"/>
        <v>45</v>
      </c>
      <c r="C214" s="57">
        <f t="shared" si="14"/>
        <v>0.7</v>
      </c>
      <c r="D214" s="53" cm="1">
        <f t="array" ref="D214">[1]!wetbulb(B214,Pressure,3,C214)</f>
        <v>40.289294651197018</v>
      </c>
      <c r="E214" s="53" cm="1">
        <f t="array" ref="E214">[1]!humidratio(B214, Pressure, 3, C214)</f>
        <v>5.5028196114526255E-3</v>
      </c>
      <c r="F214" s="53" cm="1">
        <f t="array" ref="F214">[1]!Grains(B214, Pressure, 3, C214)</f>
        <v>38.519737280168378</v>
      </c>
      <c r="G214" s="53" cm="1">
        <f t="array" ref="G214">[1]!volume(B214, Pressure, 3, C214)</f>
        <v>16.017110057924047</v>
      </c>
      <c r="H214" s="53" cm="1">
        <f t="array" ref="H214">[1]!enthalpy(B214, Pressure, 3, C214)</f>
        <v>16.748437943588058</v>
      </c>
      <c r="I214" s="55" cm="1">
        <f t="array" ref="I214">[1]!dewpoint(B214, Pressure, 3, C214)</f>
        <v>35.817029904408528</v>
      </c>
    </row>
    <row r="215" spans="2:9" x14ac:dyDescent="0.2">
      <c r="B215" s="56">
        <f t="shared" si="15"/>
        <v>50</v>
      </c>
      <c r="C215" s="57">
        <f t="shared" si="14"/>
        <v>0.7</v>
      </c>
      <c r="D215" s="53" cm="1">
        <f t="array" ref="D215">[1]!wetbulb(B215,Pressure,3,C215)</f>
        <v>44.812811491681089</v>
      </c>
      <c r="E215" s="53" cm="1">
        <f t="array" ref="E215">[1]!humidratio(B215, Pressure, 3, C215)</f>
        <v>6.6544297223695868E-3</v>
      </c>
      <c r="F215" s="53" cm="1">
        <f t="array" ref="F215">[1]!Grains(B215, Pressure, 3, C215)</f>
        <v>46.581008056587109</v>
      </c>
      <c r="G215" s="53" cm="1">
        <f t="array" ref="G215">[1]!volume(B215, Pressure, 3, C215)</f>
        <v>16.205486785044872</v>
      </c>
      <c r="H215" s="53" cm="1">
        <f t="array" ref="H215">[1]!enthalpy(B215, Pressure, 3, C215)</f>
        <v>19.208078275270736</v>
      </c>
      <c r="I215" s="55" cm="1">
        <f t="array" ref="I215">[1]!dewpoint(B215, Pressure, 3, C215)</f>
        <v>40.6502057548363</v>
      </c>
    </row>
    <row r="216" spans="2:9" x14ac:dyDescent="0.2">
      <c r="B216" s="56">
        <f t="shared" si="15"/>
        <v>55</v>
      </c>
      <c r="C216" s="57">
        <f t="shared" si="14"/>
        <v>0.7</v>
      </c>
      <c r="D216" s="53" cm="1">
        <f t="array" ref="D216">[1]!wetbulb(B216,Pressure,3,C216)</f>
        <v>49.332751103318778</v>
      </c>
      <c r="E216" s="53" cm="1">
        <f t="array" ref="E216">[1]!humidratio(B216, Pressure, 3, C216)</f>
        <v>8.0166257822532165E-3</v>
      </c>
      <c r="F216" s="53" cm="1">
        <f t="array" ref="F216">[1]!Grains(B216, Pressure, 3, C216)</f>
        <v>56.116380475772516</v>
      </c>
      <c r="G216" s="53" cm="1">
        <f t="array" ref="G216">[1]!volume(B216, Pressure, 3, C216)</f>
        <v>16.399928032910122</v>
      </c>
      <c r="H216" s="53" cm="1">
        <f t="array" ref="H216">[1]!enthalpy(B216, Pressure, 3, C216)</f>
        <v>21.901405956573285</v>
      </c>
      <c r="I216" s="55" cm="1">
        <f t="array" ref="I216">[1]!dewpoint(B216, Pressure, 3, C216)</f>
        <v>45.464467010096264</v>
      </c>
    </row>
    <row r="217" spans="2:9" x14ac:dyDescent="0.2">
      <c r="B217" s="56">
        <f t="shared" si="15"/>
        <v>60</v>
      </c>
      <c r="C217" s="57">
        <f t="shared" si="14"/>
        <v>0.7</v>
      </c>
      <c r="D217" s="53" cm="1">
        <f t="array" ref="D217">[1]!wetbulb(B217,Pressure,3,C217)</f>
        <v>53.852938694588481</v>
      </c>
      <c r="E217" s="53" cm="1">
        <f t="array" ref="E217">[1]!humidratio(B217, Pressure, 3, C217)</f>
        <v>9.6228464715120837E-3</v>
      </c>
      <c r="F217" s="53" cm="1">
        <f t="array" ref="F217">[1]!Grains(B217, Pressure, 3, C217)</f>
        <v>67.359925300584592</v>
      </c>
      <c r="G217" s="53" cm="1">
        <f t="array" ref="G217">[1]!volume(B217, Pressure, 3, C217)</f>
        <v>16.601472516205256</v>
      </c>
      <c r="H217" s="53" cm="1">
        <f t="array" ref="H217">[1]!enthalpy(B217, Pressure, 3, C217)</f>
        <v>24.866192736275401</v>
      </c>
      <c r="I217" s="55" cm="1">
        <f t="array" ref="I217">[1]!dewpoint(B217, Pressure, 3, C217)</f>
        <v>50.263603434811692</v>
      </c>
    </row>
    <row r="218" spans="2:9" x14ac:dyDescent="0.2">
      <c r="B218" s="56">
        <f t="shared" si="15"/>
        <v>65</v>
      </c>
      <c r="C218" s="57">
        <f t="shared" si="14"/>
        <v>0.7</v>
      </c>
      <c r="D218" s="53" cm="1">
        <f t="array" ref="D218">[1]!wetbulb(B218,Pressure,3,C218)</f>
        <v>58.376643275671206</v>
      </c>
      <c r="E218" s="53" cm="1">
        <f t="array" ref="E218">[1]!humidratio(B218, Pressure, 3, C218)</f>
        <v>1.151127609698081E-2</v>
      </c>
      <c r="F218" s="53" cm="1">
        <f t="array" ref="F218">[1]!Grains(B218, Pressure, 3, C218)</f>
        <v>80.578932678865669</v>
      </c>
      <c r="G218" s="53" cm="1">
        <f t="array" ref="G218">[1]!volume(B218, Pressure, 3, C218)</f>
        <v>16.811318716320692</v>
      </c>
      <c r="H218" s="53" cm="1">
        <f t="array" ref="H218">[1]!enthalpy(B218, Pressure, 3, C218)</f>
        <v>28.145679367055504</v>
      </c>
      <c r="I218" s="55" cm="1">
        <f t="array" ref="I218">[1]!dewpoint(B218, Pressure, 3, C218)</f>
        <v>55.050834663653788</v>
      </c>
    </row>
    <row r="219" spans="2:9" x14ac:dyDescent="0.2">
      <c r="B219" s="56">
        <f t="shared" si="15"/>
        <v>70</v>
      </c>
      <c r="C219" s="57">
        <f t="shared" si="14"/>
        <v>0.7</v>
      </c>
      <c r="D219" s="53" cm="1">
        <f t="array" ref="D219">[1]!wetbulb(B219,Pressure,3,C219)</f>
        <v>62.906525079747766</v>
      </c>
      <c r="E219" s="53" cm="1">
        <f t="array" ref="E219">[1]!humidratio(B219, Pressure, 3, C219)</f>
        <v>1.3725538214526076E-2</v>
      </c>
      <c r="F219" s="53" cm="1">
        <f t="array" ref="F219">[1]!Grains(B219, Pressure, 3, C219)</f>
        <v>96.078767501682535</v>
      </c>
      <c r="G219" s="53" cm="1">
        <f t="array" ref="G219">[1]!volume(B219, Pressure, 3, C219)</f>
        <v>17.030849465085279</v>
      </c>
      <c r="H219" s="53" cm="1">
        <f t="array" ref="H219">[1]!enthalpy(B219, Pressure, 3, C219)</f>
        <v>31.789385773319637</v>
      </c>
      <c r="I219" s="55" cm="1">
        <f t="array" ref="I219">[1]!dewpoint(B219, Pressure, 3, C219)</f>
        <v>59.828874067787318</v>
      </c>
    </row>
    <row r="220" spans="2:9" x14ac:dyDescent="0.2">
      <c r="B220" s="56">
        <f t="shared" si="15"/>
        <v>75</v>
      </c>
      <c r="C220" s="57">
        <f t="shared" si="14"/>
        <v>0.7</v>
      </c>
      <c r="D220" s="53" cm="1">
        <f t="array" ref="D220">[1]!wetbulb(B220,Pressure,3,C220)</f>
        <v>67.444629109532258</v>
      </c>
      <c r="E220" s="53" cm="1">
        <f t="array" ref="E220">[1]!humidratio(B220, Pressure, 3, C220)</f>
        <v>1.6315524267353915E-2</v>
      </c>
      <c r="F220" s="53" cm="1">
        <f t="array" ref="F220">[1]!Grains(B220, Pressure, 3, C220)</f>
        <v>114.2086698714774</v>
      </c>
      <c r="G220" s="53" cm="1">
        <f t="array" ref="G220">[1]!volume(B220, Pressure, 3, C220)</f>
        <v>17.261661232361874</v>
      </c>
      <c r="H220" s="53" cm="1">
        <f t="array" ref="H220">[1]!enthalpy(B220, Pressure, 3, C220)</f>
        <v>35.85407820576539</v>
      </c>
      <c r="I220" s="55" cm="1">
        <f t="array" ref="I220">[1]!dewpoint(B220, Pressure, 3, C220)</f>
        <v>64.599986027880604</v>
      </c>
    </row>
    <row r="221" spans="2:9" x14ac:dyDescent="0.2">
      <c r="B221" s="56">
        <f t="shared" si="15"/>
        <v>80</v>
      </c>
      <c r="C221" s="57">
        <f t="shared" si="14"/>
        <v>0.7</v>
      </c>
      <c r="D221" s="53" cm="1">
        <f t="array" ref="D221">[1]!wetbulb(B221,Pressure,3,C221)</f>
        <v>71.992415233313722</v>
      </c>
      <c r="E221" s="53" cm="1">
        <f t="array" ref="E221">[1]!humidratio(B221, Pressure, 3, C221)</f>
        <v>1.9338393180931269E-2</v>
      </c>
      <c r="F221" s="53" cm="1">
        <f t="array" ref="F221">[1]!Grains(B221, Pressure, 3, C221)</f>
        <v>135.36875226651887</v>
      </c>
      <c r="G221" s="53" cm="1">
        <f t="array" ref="G221">[1]!volume(B221, Pressure, 3, C221)</f>
        <v>17.50559933759714</v>
      </c>
      <c r="H221" s="53" cm="1">
        <f t="array" ref="H221">[1]!enthalpy(B221, Pressure, 3, C221)</f>
        <v>40.404934890754753</v>
      </c>
      <c r="I221" s="55" cm="1">
        <f t="array" ref="I221">[1]!dewpoint(B221, Pressure, 3, C221)</f>
        <v>69.366037293619769</v>
      </c>
    </row>
    <row r="222" spans="2:9" x14ac:dyDescent="0.2">
      <c r="B222" s="56">
        <f t="shared" si="15"/>
        <v>85</v>
      </c>
      <c r="C222" s="57">
        <f t="shared" si="14"/>
        <v>0.7</v>
      </c>
      <c r="D222" s="53" cm="1">
        <f t="array" ref="D222">[1]!wetbulb(B222,Pressure,3,C222)</f>
        <v>76.550814078507187</v>
      </c>
      <c r="E222" s="53" cm="1">
        <f t="array" ref="E222">[1]!humidratio(B222, Pressure, 3, C222)</f>
        <v>2.2859788866497702E-2</v>
      </c>
      <c r="F222" s="53" cm="1">
        <f t="array" ref="F222">[1]!Grains(B222, Pressure, 3, C222)</f>
        <v>160.01852206548392</v>
      </c>
      <c r="G222" s="53" cm="1">
        <f t="array" ref="G222">[1]!volume(B222, Pressure, 3, C222)</f>
        <v>17.76480068148518</v>
      </c>
      <c r="H222" s="53" cm="1">
        <f t="array" ref="H222">[1]!enthalpy(B222, Pressure, 3, C222)</f>
        <v>45.516964419175686</v>
      </c>
      <c r="I222" s="55" cm="1">
        <f t="array" ref="I222">[1]!dewpoint(B222, Pressure, 3, C222)</f>
        <v>74.128543037265857</v>
      </c>
    </row>
    <row r="223" spans="2:9" x14ac:dyDescent="0.2">
      <c r="B223" s="56">
        <f t="shared" si="15"/>
        <v>90</v>
      </c>
      <c r="C223" s="57">
        <f t="shared" si="14"/>
        <v>0.7</v>
      </c>
      <c r="D223" s="53" cm="1">
        <f t="array" ref="D223">[1]!wetbulb(B223,Pressure,3,C223)</f>
        <v>81.120298372605802</v>
      </c>
      <c r="E223" s="53" cm="1">
        <f t="array" ref="E223">[1]!humidratio(B223, Pressure, 3, C223)</f>
        <v>2.695533737595367E-2</v>
      </c>
      <c r="F223" s="53" cm="1">
        <f t="array" ref="F223">[1]!Grains(B223, Pressure, 3, C223)</f>
        <v>188.68736163167569</v>
      </c>
      <c r="G223" s="53" cm="1">
        <f t="array" ref="G223">[1]!volume(B223, Pressure, 3, C223)</f>
        <v>18.041746100121898</v>
      </c>
      <c r="H223" s="53" cm="1">
        <f t="array" ref="H223">[1]!enthalpy(B223, Pressure, 3, C223)</f>
        <v>51.276748237429949</v>
      </c>
      <c r="I223" s="55" cm="1">
        <f t="array" ref="I223">[1]!dewpoint(B223, Pressure, 3, C223)</f>
        <v>78.888708144465809</v>
      </c>
    </row>
    <row r="224" spans="2:9" x14ac:dyDescent="0.2">
      <c r="B224" s="56">
        <f t="shared" si="15"/>
        <v>95</v>
      </c>
      <c r="C224" s="57">
        <f t="shared" si="14"/>
        <v>0.7</v>
      </c>
      <c r="D224" s="53" cm="1">
        <f t="array" ref="D224">[1]!wetbulb(B224,Pressure,3,C224)</f>
        <v>85.700960830739149</v>
      </c>
      <c r="E224" s="53" cm="1">
        <f t="array" ref="E224">[1]!humidratio(B224, Pressure, 3, C224)</f>
        <v>3.1712505537380337E-2</v>
      </c>
      <c r="F224" s="53" cm="1">
        <f t="array" ref="F224">[1]!Grains(B224, Pressure, 3, C224)</f>
        <v>221.98753876166236</v>
      </c>
      <c r="G224" s="53" cm="1">
        <f t="array" ref="G224">[1]!volume(B224, Pressure, 3, C224)</f>
        <v>18.339325132481779</v>
      </c>
      <c r="H224" s="53" cm="1">
        <f t="array" ref="H224">[1]!enthalpy(B224, Pressure, 3, C224)</f>
        <v>57.784601858727235</v>
      </c>
      <c r="I224" s="55" cm="1">
        <f t="array" ref="I224">[1]!dewpoint(B224, Pressure, 3, C224)</f>
        <v>83.647464228319635</v>
      </c>
    </row>
    <row r="225" spans="2:9" x14ac:dyDescent="0.2">
      <c r="B225" s="56">
        <f t="shared" si="15"/>
        <v>100</v>
      </c>
      <c r="C225" s="57">
        <f t="shared" si="14"/>
        <v>0.7</v>
      </c>
      <c r="D225" s="53" cm="1">
        <f t="array" ref="D225">[1]!wetbulb(B225,Pressure,3,C225)</f>
        <v>90.292591587980709</v>
      </c>
      <c r="E225" s="53" cm="1">
        <f t="array" ref="E225">[1]!humidratio(B225, Pressure, 3, C225)</f>
        <v>3.7232930503518336E-2</v>
      </c>
      <c r="F225" s="53" cm="1">
        <f t="array" ref="F225">[1]!Grains(B225, Pressure, 3, C225)</f>
        <v>260.63051352462833</v>
      </c>
      <c r="G225" s="53" cm="1">
        <f t="array" ref="G225">[1]!volume(B225, Pressure, 3, C225)</f>
        <v>18.660916939006153</v>
      </c>
      <c r="H225" s="53" cm="1">
        <f t="array" ref="H225">[1]!enthalpy(B225, Pressure, 3, C225)</f>
        <v>65.157281378589161</v>
      </c>
      <c r="I225" s="55" cm="1">
        <f t="array" ref="I225">[1]!dewpoint(B225, Pressure, 3, C225)</f>
        <v>88.405502801796899</v>
      </c>
    </row>
    <row r="226" spans="2:9" x14ac:dyDescent="0.2">
      <c r="B226" s="56">
        <f t="shared" si="15"/>
        <v>105</v>
      </c>
      <c r="C226" s="57">
        <f t="shared" si="14"/>
        <v>0.7</v>
      </c>
      <c r="D226" s="53" cm="1">
        <f t="array" ref="D226">[1]!wetbulb(B226,Pressure,3,C226)</f>
        <v>94.894750875281545</v>
      </c>
      <c r="E226" s="53" cm="1">
        <f t="array" ref="E226">[1]!humidratio(B226, Pressure, 3, C226)</f>
        <v>4.3635368063145628E-2</v>
      </c>
      <c r="F226" s="53" cm="1">
        <f t="array" ref="F226">[1]!Grains(B226, Pressure, 3, C226)</f>
        <v>305.4475764420194</v>
      </c>
      <c r="G226" s="53" cm="1">
        <f t="array" ref="G226">[1]!volume(B226, Pressure, 3, C226)</f>
        <v>19.010492427754546</v>
      </c>
      <c r="H226" s="53" cm="1">
        <f t="array" ref="H226">[1]!enthalpy(B226, Pressure, 3, C226)</f>
        <v>73.531406374101365</v>
      </c>
      <c r="I226" s="55" cm="1">
        <f t="array" ref="I226">[1]!dewpoint(B226, Pressure, 3, C226)</f>
        <v>93.163304998246232</v>
      </c>
    </row>
    <row r="227" spans="2:9" x14ac:dyDescent="0.2">
      <c r="B227" s="56">
        <f t="shared" si="15"/>
        <v>110</v>
      </c>
      <c r="C227" s="57">
        <f t="shared" si="14"/>
        <v>0.7</v>
      </c>
      <c r="D227" s="53" cm="1">
        <f t="array" ref="D227">[1]!wetbulb(B227,Pressure,3,C227)</f>
        <v>99.506832830868447</v>
      </c>
      <c r="E227" s="53" cm="1">
        <f t="array" ref="E227">[1]!humidratio(B227, Pressure, 3, C227)</f>
        <v>5.1059461766244166E-2</v>
      </c>
      <c r="F227" s="53" cm="1">
        <f t="array" ref="F227">[1]!Grains(B227, Pressure, 3, C227)</f>
        <v>357.41623236370918</v>
      </c>
      <c r="G227" s="53" cm="1">
        <f t="array" ref="G227">[1]!volume(B227, Pressure, 3, C227)</f>
        <v>19.392744505460605</v>
      </c>
      <c r="H227" s="53" cm="1">
        <f t="array" ref="H227">[1]!enthalpy(B227, Pressure, 3, C227)</f>
        <v>83.067833046648417</v>
      </c>
      <c r="I227" s="55" cm="1">
        <f t="array" ref="I227">[1]!dewpoint(B227, Pressure, 3, C227)</f>
        <v>97.921168189328043</v>
      </c>
    </row>
    <row r="228" spans="2:9" x14ac:dyDescent="0.2">
      <c r="B228" s="56">
        <f t="shared" si="15"/>
        <v>115</v>
      </c>
      <c r="C228" s="57">
        <f t="shared" si="14"/>
        <v>0.7</v>
      </c>
      <c r="D228" s="53" cm="1">
        <f t="array" ref="D228">[1]!wetbulb(B228,Pressure,3,C228)</f>
        <v>104.12811836352776</v>
      </c>
      <c r="E228" s="53" cm="1">
        <f t="array" ref="E228">[1]!humidratio(B228, Pressure, 3, C228)</f>
        <v>5.9670612502939535E-2</v>
      </c>
      <c r="F228" s="53" cm="1">
        <f t="array" ref="F228">[1]!Grains(B228, Pressure, 3, C228)</f>
        <v>417.69428752057672</v>
      </c>
      <c r="G228" s="53" cm="1">
        <f t="array" ref="G228">[1]!volume(B228, Pressure, 3, C228)</f>
        <v>19.813256034917753</v>
      </c>
      <c r="H228" s="53" cm="1">
        <f t="array" ref="H228">[1]!enthalpy(B228, Pressure, 3, C228)</f>
        <v>93.957301340018944</v>
      </c>
      <c r="I228" s="55" cm="1">
        <f t="array" ref="I228">[1]!dewpoint(B228, Pressure, 3, C228)</f>
        <v>102.67922981364065</v>
      </c>
    </row>
    <row r="229" spans="2:9" x14ac:dyDescent="0.2">
      <c r="B229" s="56">
        <f t="shared" si="15"/>
        <v>120</v>
      </c>
      <c r="C229" s="57">
        <f t="shared" si="14"/>
        <v>0.7</v>
      </c>
      <c r="D229" s="53" cm="1">
        <f t="array" ref="D229">[1]!wetbulb(B229,Pressure,3,C229)</f>
        <v>108.75782436195396</v>
      </c>
      <c r="E229" s="53" cm="1">
        <f t="array" ref="E229">[1]!humidratio(B229, Pressure, 3, C229)</f>
        <v>6.9666340993888479E-2</v>
      </c>
      <c r="F229" s="53" cm="1">
        <f t="array" ref="F229">[1]!Grains(B229, Pressure, 3, C229)</f>
        <v>487.66438695721934</v>
      </c>
      <c r="G229" s="53" cm="1">
        <f t="array" ref="G229">[1]!volume(B229, Pressure, 3, C229)</f>
        <v>20.278718953708132</v>
      </c>
      <c r="H229" s="53" cm="1">
        <f t="array" ref="H229">[1]!enthalpy(B229, Pressure, 3, C229)</f>
        <v>106.42781044267005</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-0.72507989852104004</v>
      </c>
      <c r="E233" s="53" cm="1">
        <f t="array" ref="E233">[1]!humidratio(B233, Pressure, 3, C233)</f>
        <v>7.8266125294980968E-4</v>
      </c>
      <c r="F233" s="53" cm="1">
        <f t="array" ref="F233">[1]!Grains(B233, Pressure, 3, C233)</f>
        <v>5.478628770648668</v>
      </c>
      <c r="G233" s="53" cm="1">
        <f t="array" ref="G233">[1]!volume(B233, Pressure, 3, C233)</f>
        <v>14.479164245083984</v>
      </c>
      <c r="H233" s="53" cm="1">
        <f t="array" ref="H233">[1]!enthalpy(B233, Pressure, 3, C233)</f>
        <v>0.83040358937974812</v>
      </c>
      <c r="I233" s="55" cm="1">
        <f t="array" ref="I233">[1]!dewpoint(B233, Pressure, 3, C233)</f>
        <v>-4.1715108217207018</v>
      </c>
    </row>
    <row r="234" spans="2:9" x14ac:dyDescent="0.2">
      <c r="B234" s="56">
        <f>B233+5</f>
        <v>5</v>
      </c>
      <c r="C234" s="57">
        <f t="shared" si="16"/>
        <v>0.79999999999999993</v>
      </c>
      <c r="D234" s="53" cm="1">
        <f t="array" ref="D234">[1]!wetbulb(B234,Pressure,3,C234)</f>
        <v>4.1059325376957467</v>
      </c>
      <c r="E234" s="53" cm="1">
        <f t="array" ref="E234">[1]!humidratio(B234, Pressure, 3, C234)</f>
        <v>1.0145324091370114E-3</v>
      </c>
      <c r="F234" s="53" cm="1">
        <f t="array" ref="F234">[1]!Grains(B234, Pressure, 3, C234)</f>
        <v>7.1017268639590805</v>
      </c>
      <c r="G234" s="53" cm="1">
        <f t="array" ref="G234">[1]!volume(B234, Pressure, 3, C234)</f>
        <v>14.642109175528397</v>
      </c>
      <c r="H234" s="53" cm="1">
        <f t="array" ref="H234">[1]!enthalpy(B234, Pressure, 3, C234)</f>
        <v>2.2786711480426534</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8.9121119031761253</v>
      </c>
      <c r="E235" s="53" cm="1">
        <f t="array" ref="E235">[1]!humidratio(B235, Pressure, 3, C235)</f>
        <v>1.3079554476316067E-3</v>
      </c>
      <c r="F235" s="53" cm="1">
        <f t="array" ref="F235">[1]!Grains(B235, Pressure, 3, C235)</f>
        <v>9.155688133421247</v>
      </c>
      <c r="G235" s="53" cm="1">
        <f t="array" ref="G235">[1]!volume(B235, Pressure, 3, C235)</f>
        <v>14.806633623211594</v>
      </c>
      <c r="H235" s="53" cm="1">
        <f t="array" ref="H235">[1]!enthalpy(B235, Pressure, 3, C235)</f>
        <v>3.7935480521246188</v>
      </c>
      <c r="I235" s="55" cm="1">
        <f t="array" ref="I235">[1]!dewpoint(B235, Pressure, 3, C235)</f>
        <v>5.609226320127739</v>
      </c>
    </row>
    <row r="236" spans="2:9" x14ac:dyDescent="0.2">
      <c r="B236" s="56">
        <f t="shared" si="17"/>
        <v>15</v>
      </c>
      <c r="C236" s="57">
        <f t="shared" si="16"/>
        <v>0.79999999999999993</v>
      </c>
      <c r="D236" s="53" cm="1">
        <f t="array" ref="D236">[1]!wetbulb(B236,Pressure,3,C236)</f>
        <v>13.694089047503734</v>
      </c>
      <c r="E236" s="53" cm="1">
        <f t="array" ref="E236">[1]!humidratio(B236, Pressure, 3, C236)</f>
        <v>1.6774102697488275E-3</v>
      </c>
      <c r="F236" s="53" cm="1">
        <f t="array" ref="F236">[1]!Grains(B236, Pressure, 3, C236)</f>
        <v>11.741871888241793</v>
      </c>
      <c r="G236" s="53" cm="1">
        <f t="array" ref="G236">[1]!volume(B236, Pressure, 3, C236)</f>
        <v>14.973131936699993</v>
      </c>
      <c r="H236" s="53" cm="1">
        <f t="array" ref="H236">[1]!enthalpy(B236, Pressure, 3, C236)</f>
        <v>5.3909038486000327</v>
      </c>
      <c r="I236" s="55" cm="1">
        <f t="array" ref="I236">[1]!dewpoint(B236, Pressure, 3, C236)</f>
        <v>10.512779792047569</v>
      </c>
    </row>
    <row r="237" spans="2:9" x14ac:dyDescent="0.2">
      <c r="B237" s="56">
        <f t="shared" si="17"/>
        <v>20</v>
      </c>
      <c r="C237" s="57">
        <f t="shared" si="16"/>
        <v>0.79999999999999993</v>
      </c>
      <c r="D237" s="53" cm="1">
        <f t="array" ref="D237">[1]!wetbulb(B237,Pressure,3,C237)</f>
        <v>18.453617113257547</v>
      </c>
      <c r="E237" s="53" cm="1">
        <f t="array" ref="E237">[1]!humidratio(B237, Pressure, 3, C237)</f>
        <v>2.1403674506373671E-3</v>
      </c>
      <c r="F237" s="53" cm="1">
        <f t="array" ref="F237">[1]!Grains(B237, Pressure, 3, C237)</f>
        <v>14.98257215446157</v>
      </c>
      <c r="G237" s="53" cm="1">
        <f t="array" ref="G237">[1]!volume(B237, Pressure, 3, C237)</f>
        <v>15.142085672164086</v>
      </c>
      <c r="H237" s="53" cm="1">
        <f t="array" ref="H237">[1]!enthalpy(B237, Pressure, 3, C237)</f>
        <v>7.089936328087906</v>
      </c>
      <c r="I237" s="55" cm="1">
        <f t="array" ref="I237">[1]!dewpoint(B237, Pressure, 3, C237)</f>
        <v>15.419962091138025</v>
      </c>
    </row>
    <row r="238" spans="2:9" x14ac:dyDescent="0.2">
      <c r="B238" s="56">
        <f t="shared" si="17"/>
        <v>25</v>
      </c>
      <c r="C238" s="57">
        <f t="shared" si="16"/>
        <v>0.79999999999999993</v>
      </c>
      <c r="D238" s="53" cm="1">
        <f t="array" ref="D238">[1]!wetbulb(B238,Pressure,3,C238)</f>
        <v>23.193530794821612</v>
      </c>
      <c r="E238" s="53" cm="1">
        <f t="array" ref="E238">[1]!humidratio(B238, Pressure, 3, C238)</f>
        <v>2.7178341098058395E-3</v>
      </c>
      <c r="F238" s="53" cm="1">
        <f t="array" ref="F238">[1]!Grains(B238, Pressure, 3, C238)</f>
        <v>19.024838768640876</v>
      </c>
      <c r="G238" s="53" cm="1">
        <f t="array" ref="G238">[1]!volume(B238, Pressure, 3, C238)</f>
        <v>15.314080757060781</v>
      </c>
      <c r="H238" s="53" cm="1">
        <f t="array" ref="H238">[1]!enthalpy(B238, Pressure, 3, C238)</f>
        <v>8.9137899491228403</v>
      </c>
      <c r="I238" s="55" cm="1">
        <f t="array" ref="I238">[1]!dewpoint(B238, Pressure, 3, C238)</f>
        <v>20.327276242477346</v>
      </c>
    </row>
    <row r="239" spans="2:9" x14ac:dyDescent="0.2">
      <c r="B239" s="56">
        <f t="shared" si="17"/>
        <v>30</v>
      </c>
      <c r="C239" s="57">
        <f t="shared" si="16"/>
        <v>0.79999999999999993</v>
      </c>
      <c r="D239" s="53" cm="1">
        <f t="array" ref="D239">[1]!wetbulb(B239,Pressure,3,C239)</f>
        <v>27.917556666243446</v>
      </c>
      <c r="E239" s="53" cm="1">
        <f t="array" ref="E239">[1]!humidratio(B239, Pressure, 3, C239)</f>
        <v>3.4349945285375677E-3</v>
      </c>
      <c r="F239" s="53" cm="1">
        <f t="array" ref="F239">[1]!Grains(B239, Pressure, 3, C239)</f>
        <v>24.044961699762975</v>
      </c>
      <c r="G239" s="53" cm="1">
        <f t="array" ref="G239">[1]!volume(B239, Pressure, 3, C239)</f>
        <v>15.489827828796033</v>
      </c>
      <c r="H239" s="53" cm="1">
        <f t="array" ref="H239">[1]!enthalpy(B239, Pressure, 3, C239)</f>
        <v>10.89028332189848</v>
      </c>
      <c r="I239" s="55" cm="1">
        <f t="array" ref="I239">[1]!dewpoint(B239, Pressure, 3, C239)</f>
        <v>25.231497897164246</v>
      </c>
    </row>
    <row r="240" spans="2:9" x14ac:dyDescent="0.2">
      <c r="B240" s="56">
        <f t="shared" si="17"/>
        <v>35</v>
      </c>
      <c r="C240" s="57">
        <f t="shared" si="16"/>
        <v>0.79999999999999993</v>
      </c>
      <c r="D240" s="53" cm="1">
        <f t="array" ref="D240">[1]!wetbulb(B240,Pressure,3,C240)</f>
        <v>32.503373879300916</v>
      </c>
      <c r="E240" s="53" cm="1">
        <f t="array" ref="E240">[1]!humidratio(B240, Pressure, 3, C240)</f>
        <v>4.2526591216897093E-3</v>
      </c>
      <c r="F240" s="53" cm="1">
        <f t="array" ref="F240">[1]!Grains(B240, Pressure, 3, C240)</f>
        <v>29.768613851827965</v>
      </c>
      <c r="G240" s="53" cm="1">
        <f t="array" ref="G240">[1]!volume(B240, Pressure, 3, C240)</f>
        <v>15.668452324778595</v>
      </c>
      <c r="H240" s="53" cm="1">
        <f t="array" ref="H240">[1]!enthalpy(B240, Pressure, 3, C240)</f>
        <v>12.978157650863839</v>
      </c>
      <c r="I240" s="55" cm="1">
        <f t="array" ref="I240">[1]!dewpoint(B240, Pressure, 3, C240)</f>
        <v>29.381064241030028</v>
      </c>
    </row>
    <row r="241" spans="2:9" x14ac:dyDescent="0.2">
      <c r="B241" s="56">
        <f t="shared" si="17"/>
        <v>40</v>
      </c>
      <c r="C241" s="57">
        <f t="shared" si="16"/>
        <v>0.79999999999999993</v>
      </c>
      <c r="D241" s="53" cm="1">
        <f t="array" ref="D241">[1]!wetbulb(B241,Pressure,3,C241)</f>
        <v>37.208250468750798</v>
      </c>
      <c r="E241" s="53" cm="1">
        <f t="array" ref="E241">[1]!humidratio(B241, Pressure, 3, C241)</f>
        <v>5.1854169295942757E-3</v>
      </c>
      <c r="F241" s="53" cm="1">
        <f t="array" ref="F241">[1]!Grains(B241, Pressure, 3, C241)</f>
        <v>36.297918507159928</v>
      </c>
      <c r="G241" s="53" cm="1">
        <f t="array" ref="G241">[1]!volume(B241, Pressure, 3, C241)</f>
        <v>15.850399215328324</v>
      </c>
      <c r="H241" s="53" cm="1">
        <f t="array" ref="H241">[1]!enthalpy(B241, Pressure, 3, C241)</f>
        <v>15.193820366969121</v>
      </c>
      <c r="I241" s="55" cm="1">
        <f t="array" ref="I241">[1]!dewpoint(B241, Pressure, 3, C241)</f>
        <v>34.321580791886063</v>
      </c>
    </row>
    <row r="242" spans="2:9" x14ac:dyDescent="0.2">
      <c r="B242" s="56">
        <f t="shared" si="17"/>
        <v>45</v>
      </c>
      <c r="C242" s="57">
        <f t="shared" si="16"/>
        <v>0.79999999999999993</v>
      </c>
      <c r="D242" s="53" cm="1">
        <f t="array" ref="D242">[1]!wetbulb(B242,Pressure,3,C242)</f>
        <v>41.906598218479957</v>
      </c>
      <c r="E242" s="53" cm="1">
        <f t="array" ref="E242">[1]!humidratio(B242, Pressure, 3, C242)</f>
        <v>6.2968957584513333E-3</v>
      </c>
      <c r="F242" s="53" cm="1">
        <f t="array" ref="F242">[1]!Grains(B242, Pressure, 3, C242)</f>
        <v>44.078270309159336</v>
      </c>
      <c r="G242" s="53" cm="1">
        <f t="array" ref="G242">[1]!volume(B242, Pressure, 3, C242)</f>
        <v>16.037380015569024</v>
      </c>
      <c r="H242" s="53" cm="1">
        <f t="array" ref="H242">[1]!enthalpy(B242, Pressure, 3, C242)</f>
        <v>17.606818376970722</v>
      </c>
      <c r="I242" s="55" cm="1">
        <f t="array" ref="I242">[1]!dewpoint(B242, Pressure, 3, C242)</f>
        <v>39.237516926469482</v>
      </c>
    </row>
    <row r="243" spans="2:9" x14ac:dyDescent="0.2">
      <c r="B243" s="56">
        <f t="shared" si="17"/>
        <v>50</v>
      </c>
      <c r="C243" s="57">
        <f t="shared" si="16"/>
        <v>0.79999999999999993</v>
      </c>
      <c r="D243" s="53" cm="1">
        <f t="array" ref="D243">[1]!wetbulb(B243,Pressure,3,C243)</f>
        <v>46.601452867437068</v>
      </c>
      <c r="E243" s="53" cm="1">
        <f t="array" ref="E243">[1]!humidratio(B243, Pressure, 3, C243)</f>
        <v>7.6167045488794464E-3</v>
      </c>
      <c r="F243" s="53" cm="1">
        <f t="array" ref="F243">[1]!Grains(B243, Pressure, 3, C243)</f>
        <v>53.316931842156123</v>
      </c>
      <c r="G243" s="53" cm="1">
        <f t="array" ref="G243">[1]!volume(B243, Pressure, 3, C243)</f>
        <v>16.23029362229375</v>
      </c>
      <c r="H243" s="53" cm="1">
        <f t="array" ref="H243">[1]!enthalpy(B243, Pressure, 3, C243)</f>
        <v>20.250414367346217</v>
      </c>
      <c r="I243" s="55" cm="1">
        <f t="array" ref="I243">[1]!dewpoint(B243, Pressure, 3, C243)</f>
        <v>44.133724324180072</v>
      </c>
    </row>
    <row r="244" spans="2:9" x14ac:dyDescent="0.2">
      <c r="B244" s="56">
        <f t="shared" si="17"/>
        <v>55</v>
      </c>
      <c r="C244" s="57">
        <f t="shared" si="16"/>
        <v>0.79999999999999993</v>
      </c>
      <c r="D244" s="53" cm="1">
        <f t="array" ref="D244">[1]!wetbulb(B244,Pressure,3,C244)</f>
        <v>51.295578251441306</v>
      </c>
      <c r="E244" s="53" cm="1">
        <f t="array" ref="E244">[1]!humidratio(B244, Pressure, 3, C244)</f>
        <v>9.1787595498463263E-3</v>
      </c>
      <c r="F244" s="53" cm="1">
        <f t="array" ref="F244">[1]!Grains(B244, Pressure, 3, C244)</f>
        <v>64.25131684892429</v>
      </c>
      <c r="G244" s="53" cm="1">
        <f t="array" ref="G244">[1]!volume(B244, Pressure, 3, C244)</f>
        <v>16.430181014019716</v>
      </c>
      <c r="H244" s="53" cm="1">
        <f t="array" ref="H244">[1]!enthalpy(B244, Pressure, 3, C244)</f>
        <v>23.162809190594199</v>
      </c>
      <c r="I244" s="55" cm="1">
        <f t="array" ref="I244">[1]!dewpoint(B244, Pressure, 3, C244)</f>
        <v>49.014353359704707</v>
      </c>
    </row>
    <row r="245" spans="2:9" x14ac:dyDescent="0.2">
      <c r="B245" s="56">
        <f t="shared" si="17"/>
        <v>60</v>
      </c>
      <c r="C245" s="57">
        <f t="shared" si="16"/>
        <v>0.79999999999999993</v>
      </c>
      <c r="D245" s="53" cm="1">
        <f t="array" ref="D245">[1]!wetbulb(B245,Pressure,3,C245)</f>
        <v>55.991370360061254</v>
      </c>
      <c r="E245" s="53" cm="1">
        <f t="array" ref="E245">[1]!humidratio(B245, Pressure, 3, C245)</f>
        <v>1.1021900661332002E-2</v>
      </c>
      <c r="F245" s="53" cm="1">
        <f t="array" ref="F245">[1]!Grains(B245, Pressure, 3, C245)</f>
        <v>77.153304629324012</v>
      </c>
      <c r="G245" s="53" cm="1">
        <f t="array" ref="G245">[1]!volume(B245, Pressure, 3, C245)</f>
        <v>16.63824689830841</v>
      </c>
      <c r="H245" s="53" cm="1">
        <f t="array" ref="H245">[1]!enthalpy(B245, Pressure, 3, C245)</f>
        <v>26.387860035291137</v>
      </c>
      <c r="I245" s="55" cm="1">
        <f t="array" ref="I245">[1]!dewpoint(B245, Pressure, 3, C245)</f>
        <v>53.882931226068173</v>
      </c>
    </row>
    <row r="246" spans="2:9" x14ac:dyDescent="0.2">
      <c r="B246" s="56">
        <f t="shared" si="17"/>
        <v>65</v>
      </c>
      <c r="C246" s="57">
        <f t="shared" si="16"/>
        <v>0.79999999999999993</v>
      </c>
      <c r="D246" s="53" cm="1">
        <f t="array" ref="D246">[1]!wetbulb(B246,Pressure,3,C246)</f>
        <v>60.690801936201169</v>
      </c>
      <c r="E246" s="53" cm="1">
        <f t="array" ref="E246">[1]!humidratio(B246, Pressure, 3, C246)</f>
        <v>1.3190621076552863E-2</v>
      </c>
      <c r="F246" s="53" cm="1">
        <f t="array" ref="F246">[1]!Grains(B246, Pressure, 3, C246)</f>
        <v>92.334347535870037</v>
      </c>
      <c r="G246" s="53" cm="1">
        <f t="array" ref="G246">[1]!volume(B246, Pressure, 3, C246)</f>
        <v>16.855885301085895</v>
      </c>
      <c r="H246" s="53" cm="1">
        <f t="array" ref="H246">[1]!enthalpy(B246, Pressure, 3, C246)</f>
        <v>29.975930286491902</v>
      </c>
      <c r="I246" s="55" cm="1">
        <f t="array" ref="I246">[1]!dewpoint(B246, Pressure, 3, C246)</f>
        <v>58.742431944466531</v>
      </c>
    </row>
    <row r="247" spans="2:9" x14ac:dyDescent="0.2">
      <c r="B247" s="56">
        <f t="shared" si="17"/>
        <v>70</v>
      </c>
      <c r="C247" s="57">
        <f t="shared" si="16"/>
        <v>0.79999999999999993</v>
      </c>
      <c r="D247" s="53" cm="1">
        <f t="array" ref="D247">[1]!wetbulb(B247,Pressure,3,C247)</f>
        <v>65.395405569927902</v>
      </c>
      <c r="E247" s="53" cm="1">
        <f t="array" ref="E247">[1]!humidratio(B247, Pressure, 3, C247)</f>
        <v>1.573593970998774E-2</v>
      </c>
      <c r="F247" s="53" cm="1">
        <f t="array" ref="F247">[1]!Grains(B247, Pressure, 3, C247)</f>
        <v>110.15157796991417</v>
      </c>
      <c r="G247" s="53" cm="1">
        <f t="array" ref="G247">[1]!volume(B247, Pressure, 3, C247)</f>
        <v>17.084710088504689</v>
      </c>
      <c r="H247" s="53" cm="1">
        <f t="array" ref="H247">[1]!enthalpy(B247, Pressure, 3, C247)</f>
        <v>33.984905038483411</v>
      </c>
      <c r="I247" s="55" cm="1">
        <f t="array" ref="I247">[1]!dewpoint(B247, Pressure, 3, C247)</f>
        <v>63.5953391067194</v>
      </c>
    </row>
    <row r="248" spans="2:9" x14ac:dyDescent="0.2">
      <c r="B248" s="56">
        <f t="shared" si="17"/>
        <v>75</v>
      </c>
      <c r="C248" s="57">
        <f t="shared" si="16"/>
        <v>0.79999999999999993</v>
      </c>
      <c r="D248" s="53" cm="1">
        <f t="array" ref="D248">[1]!wetbulb(B248,Pressure,3,C248)</f>
        <v>70.106288193026586</v>
      </c>
      <c r="E248" s="53" cm="1">
        <f t="array" ref="E248">[1]!humidratio(B248, Pressure, 3, C248)</f>
        <v>1.8716454876559544E-2</v>
      </c>
      <c r="F248" s="53" cm="1">
        <f t="array" ref="F248">[1]!Grains(B248, Pressure, 3, C248)</f>
        <v>131.0151841359168</v>
      </c>
      <c r="G248" s="53" cm="1">
        <f t="array" ref="G248">[1]!volume(B248, Pressure, 3, C248)</f>
        <v>17.326591714376029</v>
      </c>
      <c r="H248" s="53" cm="1">
        <f t="array" ref="H248">[1]!enthalpy(B248, Pressure, 3, C248)</f>
        <v>38.481416571419111</v>
      </c>
      <c r="I248" s="55" cm="1">
        <f t="array" ref="I248">[1]!dewpoint(B248, Pressure, 3, C248)</f>
        <v>68.44370210490159</v>
      </c>
    </row>
    <row r="249" spans="2:9" x14ac:dyDescent="0.2">
      <c r="B249" s="56">
        <f t="shared" si="17"/>
        <v>80</v>
      </c>
      <c r="C249" s="57">
        <f t="shared" si="16"/>
        <v>0.79999999999999993</v>
      </c>
      <c r="D249" s="53" cm="1">
        <f t="array" ref="D249">[1]!wetbulb(B249,Pressure,3,C249)</f>
        <v>74.824168247303646</v>
      </c>
      <c r="E249" s="53" cm="1">
        <f t="array" ref="E249">[1]!humidratio(B249, Pressure, 3, C249)</f>
        <v>2.2199629673826902E-2</v>
      </c>
      <c r="F249" s="53" cm="1">
        <f t="array" ref="F249">[1]!Grains(B249, Pressure, 3, C249)</f>
        <v>155.39740771678831</v>
      </c>
      <c r="G249" s="53" cm="1">
        <f t="array" ref="G249">[1]!volume(B249, Pressure, 3, C249)</f>
        <v>17.583701891217924</v>
      </c>
      <c r="H249" s="53" cm="1">
        <f t="array" ref="H249">[1]!enthalpy(B249, Pressure, 3, C249)</f>
        <v>43.542337929944672</v>
      </c>
      <c r="I249" s="55" cm="1">
        <f t="array" ref="I249">[1]!dewpoint(B249, Pressure, 3, C249)</f>
        <v>73.289186521761636</v>
      </c>
    </row>
    <row r="250" spans="2:9" x14ac:dyDescent="0.2">
      <c r="B250" s="56">
        <f t="shared" si="17"/>
        <v>85</v>
      </c>
      <c r="C250" s="57">
        <f t="shared" si="16"/>
        <v>0.79999999999999993</v>
      </c>
      <c r="D250" s="53" cm="1">
        <f t="array" ref="D250">[1]!wetbulb(B250,Pressure,3,C250)</f>
        <v>79.549426794668079</v>
      </c>
      <c r="E250" s="53" cm="1">
        <f t="array" ref="E250">[1]!humidratio(B250, Pressure, 3, C250)</f>
        <v>2.6263375681033169E-2</v>
      </c>
      <c r="F250" s="53" cm="1">
        <f t="array" ref="F250">[1]!Grains(B250, Pressure, 3, C250)</f>
        <v>183.84362976723219</v>
      </c>
      <c r="G250" s="53" cm="1">
        <f t="array" ref="G250">[1]!volume(B250, Pressure, 3, C250)</f>
        <v>17.858568430297691</v>
      </c>
      <c r="H250" s="53" cm="1">
        <f t="array" ref="H250">[1]!enthalpy(B250, Pressure, 3, C250)</f>
        <v>49.256621395778382</v>
      </c>
      <c r="I250" s="55" cm="1">
        <f t="array" ref="I250">[1]!dewpoint(B250, Pressure, 3, C250)</f>
        <v>78.133119283676649</v>
      </c>
    </row>
    <row r="251" spans="2:9" x14ac:dyDescent="0.2">
      <c r="B251" s="56">
        <f t="shared" si="17"/>
        <v>90</v>
      </c>
      <c r="C251" s="57">
        <f t="shared" si="16"/>
        <v>0.79999999999999993</v>
      </c>
      <c r="D251" s="53" cm="1">
        <f t="array" ref="D251">[1]!wetbulb(B251,Pressure,3,C251)</f>
        <v>84.282164943195767</v>
      </c>
      <c r="E251" s="53" cm="1">
        <f t="array" ref="E251">[1]!humidratio(B251, Pressure, 3, C251)</f>
        <v>3.0998023623831736E-2</v>
      </c>
      <c r="F251" s="53" cm="1">
        <f t="array" ref="F251">[1]!Grains(B251, Pressure, 3, C251)</f>
        <v>216.98616536682215</v>
      </c>
      <c r="G251" s="53" cm="1">
        <f t="array" ref="G251">[1]!volume(B251, Pressure, 3, C251)</f>
        <v>18.154143243451156</v>
      </c>
      <c r="H251" s="53" cm="1">
        <f t="array" ref="H251">[1]!enthalpy(B251, Pressure, 3, C251)</f>
        <v>55.727584088893785</v>
      </c>
      <c r="I251" s="55" cm="1">
        <f t="array" ref="I251">[1]!dewpoint(B251, Pressure, 3, C251)</f>
        <v>82.97652911405973</v>
      </c>
    </row>
    <row r="252" spans="2:9" x14ac:dyDescent="0.2">
      <c r="B252" s="56">
        <f t="shared" si="17"/>
        <v>95</v>
      </c>
      <c r="C252" s="57">
        <f t="shared" si="16"/>
        <v>0.79999999999999993</v>
      </c>
      <c r="D252" s="53" cm="1">
        <f t="array" ref="D252">[1]!wetbulb(B252,Pressure,3,C252)</f>
        <v>89.022261643148809</v>
      </c>
      <c r="E252" s="53" cm="1">
        <f t="array" ref="E252">[1]!humidratio(B252, Pressure, 3, C252)</f>
        <v>3.650880006055926E-2</v>
      </c>
      <c r="F252" s="53" cm="1">
        <f t="array" ref="F252">[1]!Grains(B252, Pressure, 3, C252)</f>
        <v>255.56160042391483</v>
      </c>
      <c r="G252" s="53" cm="1">
        <f t="array" ref="G252">[1]!volume(B252, Pressure, 3, C252)</f>
        <v>18.473887531901827</v>
      </c>
      <c r="H252" s="53" cm="1">
        <f t="array" ref="H252">[1]!enthalpy(B252, Pressure, 3, C252)</f>
        <v>63.075778050807763</v>
      </c>
      <c r="I252" s="55" cm="1">
        <f t="array" ref="I252">[1]!dewpoint(B252, Pressure, 3, C252)</f>
        <v>87.820182768374039</v>
      </c>
    </row>
    <row r="253" spans="2:9" x14ac:dyDescent="0.2">
      <c r="B253" s="56">
        <f t="shared" si="17"/>
        <v>100</v>
      </c>
      <c r="C253" s="57">
        <f t="shared" si="16"/>
        <v>0.79999999999999993</v>
      </c>
      <c r="D253" s="53" cm="1">
        <f t="array" ref="D253">[1]!wetbulb(B253,Pressure,3,C253)</f>
        <v>93.769427719829849</v>
      </c>
      <c r="E253" s="53" cm="1">
        <f t="array" ref="E253">[1]!humidratio(B253, Pressure, 3, C253)</f>
        <v>4.2918971655745049E-2</v>
      </c>
      <c r="F253" s="53" cm="1">
        <f t="array" ref="F253">[1]!Grains(B253, Pressure, 3, C253)</f>
        <v>300.43280159021532</v>
      </c>
      <c r="G253" s="53" cm="1">
        <f t="array" ref="G253">[1]!volume(B253, Pressure, 3, C253)</f>
        <v>18.821879631564119</v>
      </c>
      <c r="H253" s="53" cm="1">
        <f t="array" ref="H253">[1]!enthalpy(B253, Pressure, 3, C253)</f>
        <v>71.44263126826057</v>
      </c>
      <c r="I253" s="55" cm="1">
        <f t="array" ref="I253">[1]!dewpoint(B253, Pressure, 3, C253)</f>
        <v>92.664617481405259</v>
      </c>
    </row>
    <row r="254" spans="2:9" x14ac:dyDescent="0.2">
      <c r="B254" s="56">
        <f t="shared" si="17"/>
        <v>105</v>
      </c>
      <c r="C254" s="57">
        <f t="shared" si="16"/>
        <v>0.79999999999999993</v>
      </c>
      <c r="D254" s="53" cm="1">
        <f t="array" ref="D254">[1]!wetbulb(B254,Pressure,3,C254)</f>
        <v>98.52325366026237</v>
      </c>
      <c r="E254" s="53" cm="1">
        <f t="array" ref="E254">[1]!humidratio(B254, Pressure, 3, C254)</f>
        <v>5.0373878872067429E-2</v>
      </c>
      <c r="F254" s="53" cm="1">
        <f t="array" ref="F254">[1]!Grains(B254, Pressure, 3, C254)</f>
        <v>352.61715210447198</v>
      </c>
      <c r="G254" s="53" cm="1">
        <f t="array" ref="G254">[1]!volume(B254, Pressure, 3, C254)</f>
        <v>19.202953032459188</v>
      </c>
      <c r="H254" s="53" cm="1">
        <f t="array" ref="H254">[1]!enthalpy(B254, Pressure, 3, C254)</f>
        <v>80.995115716279329</v>
      </c>
      <c r="I254" s="55" cm="1">
        <f t="array" ref="I254">[1]!dewpoint(B254, Pressure, 3, C254)</f>
        <v>97.510170012464158</v>
      </c>
    </row>
    <row r="255" spans="2:9" x14ac:dyDescent="0.2">
      <c r="B255" s="56">
        <f t="shared" si="17"/>
        <v>110</v>
      </c>
      <c r="C255" s="57">
        <f t="shared" si="16"/>
        <v>0.79999999999999993</v>
      </c>
      <c r="D255" s="53" cm="1">
        <f t="array" ref="D255">[1]!wetbulb(B255,Pressure,3,C255)</f>
        <v>103.2832500031701</v>
      </c>
      <c r="E255" s="53" cm="1">
        <f t="array" ref="E255">[1]!humidratio(B255, Pressure, 3, C255)</f>
        <v>5.9046167638766557E-2</v>
      </c>
      <c r="F255" s="53" cm="1">
        <f t="array" ref="F255">[1]!Grains(B255, Pressure, 3, C255)</f>
        <v>413.32317347136592</v>
      </c>
      <c r="G255" s="53" cm="1">
        <f t="array" ref="G255">[1]!volume(B255, Pressure, 3, C255)</f>
        <v>19.622875037648615</v>
      </c>
      <c r="H255" s="53" cm="1">
        <f t="array" ref="H255">[1]!enthalpy(B255, Pressure, 3, C255)</f>
        <v>91.931798692208673</v>
      </c>
      <c r="I255" s="55" cm="1">
        <f t="array" ref="I255">[1]!dewpoint(B255, Pressure, 3, C255)</f>
        <v>102.3570026341131</v>
      </c>
    </row>
    <row r="256" spans="2:9" x14ac:dyDescent="0.2">
      <c r="B256" s="56">
        <f t="shared" si="17"/>
        <v>115</v>
      </c>
      <c r="C256" s="57">
        <f t="shared" si="16"/>
        <v>0.79999999999999993</v>
      </c>
      <c r="D256" s="53" cm="1">
        <f t="array" ref="D256">[1]!wetbulb(B256,Pressure,3,C256)</f>
        <v>108.04888015156521</v>
      </c>
      <c r="E256" s="53" cm="1">
        <f t="array" ref="E256">[1]!humidratio(B256, Pressure, 3, C256)</f>
        <v>6.9142654387796043E-2</v>
      </c>
      <c r="F256" s="53" cm="1">
        <f t="array" ref="F256">[1]!Grains(B256, Pressure, 3, C256)</f>
        <v>483.99858071457231</v>
      </c>
      <c r="G256" s="53" cm="1">
        <f t="array" ref="G256">[1]!volume(B256, Pressure, 3, C256)</f>
        <v>20.088580838047644</v>
      </c>
      <c r="H256" s="53" cm="1">
        <f t="array" ref="H256">[1]!enthalpy(B256, Pressure, 3, C256)</f>
        <v>104.49078023849246</v>
      </c>
      <c r="I256" s="55" cm="1">
        <f t="array" ref="I256">[1]!dewpoint(B256, Pressure, 3, C256)</f>
        <v>107.20512637425622</v>
      </c>
    </row>
    <row r="257" spans="2:9" x14ac:dyDescent="0.2">
      <c r="B257" s="56">
        <f t="shared" si="17"/>
        <v>120</v>
      </c>
      <c r="C257" s="57">
        <f t="shared" si="16"/>
        <v>0.79999999999999993</v>
      </c>
      <c r="D257" s="53" cm="1">
        <f t="array" ref="D257">[1]!wetbulb(B257,Pressure,3,C257)</f>
        <v>112.8195860601342</v>
      </c>
      <c r="E257" s="53" cm="1">
        <f t="array" ref="E257">[1]!humidratio(B257, Pressure, 3, C257)</f>
        <v>8.0913448593002188E-2</v>
      </c>
      <c r="F257" s="53" cm="1">
        <f t="array" ref="F257">[1]!Grains(B257, Pressure, 3, C257)</f>
        <v>566.39414015101534</v>
      </c>
      <c r="G257" s="53" cm="1">
        <f t="array" ref="G257">[1]!volume(B257, Pressure, 3, C257)</f>
        <v>20.608484194347199</v>
      </c>
      <c r="H257" s="53" cm="1">
        <f t="array" ref="H257">[1]!enthalpy(B257, Pressure, 3, C257)</f>
        <v>118.96023749821047</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-0.36189714414585206</v>
      </c>
      <c r="E261" s="53" cm="1">
        <f t="array" ref="E261">[1]!humidratio(B261, Pressure, 3, C261)</f>
        <v>8.8063243405306108E-4</v>
      </c>
      <c r="F261" s="53" cm="1">
        <f t="array" ref="F261">[1]!Grains(B261, Pressure, 3, C261)</f>
        <v>6.1644270383714277</v>
      </c>
      <c r="G261" s="53" cm="1">
        <f t="array" ref="G261">[1]!volume(B261, Pressure, 3, C261)</f>
        <v>14.481442108639689</v>
      </c>
      <c r="H261" s="53" cm="1">
        <f t="array" ref="H261">[1]!enthalpy(B261, Pressure, 3, C261)</f>
        <v>0.93435101253029784</v>
      </c>
      <c r="I261" s="55" cm="1">
        <f t="array" ref="I261">[1]!dewpoint(B261, Pressure, 3, C261)</f>
        <v>-1.9659949068086751</v>
      </c>
    </row>
    <row r="262" spans="2:9" x14ac:dyDescent="0.2">
      <c r="B262" s="56">
        <f>B261+5</f>
        <v>5</v>
      </c>
      <c r="C262" s="57">
        <f t="shared" si="18"/>
        <v>0.89999999999999991</v>
      </c>
      <c r="D262" s="53" cm="1">
        <f t="array" ref="D262">[1]!wetbulb(B262,Pressure,3,C262)</f>
        <v>4.5540948764534042</v>
      </c>
      <c r="E262" s="53" cm="1">
        <f t="array" ref="E262">[1]!humidratio(B262, Pressure, 3, C262)</f>
        <v>1.1415817324023161E-3</v>
      </c>
      <c r="F262" s="53" cm="1">
        <f t="array" ref="F262">[1]!Grains(B262, Pressure, 3, C262)</f>
        <v>7.9910721268162126</v>
      </c>
      <c r="G262" s="53" cm="1">
        <f t="array" ref="G262">[1]!volume(B262, Pressure, 3, C262)</f>
        <v>14.645095246958141</v>
      </c>
      <c r="H262" s="53" cm="1">
        <f t="array" ref="H262">[1]!enthalpy(B262, Pressure, 3, C262)</f>
        <v>2.4137525295247904</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9.4579666836502607</v>
      </c>
      <c r="E263" s="53" cm="1">
        <f t="array" ref="E263">[1]!humidratio(B263, Pressure, 3, C263)</f>
        <v>1.4718367891939012E-3</v>
      </c>
      <c r="F263" s="53" cm="1">
        <f t="array" ref="F263">[1]!Grains(B263, Pressure, 3, C263)</f>
        <v>10.302857524357309</v>
      </c>
      <c r="G263" s="53" cm="1">
        <f t="array" ref="G263">[1]!volume(B263, Pressure, 3, C263)</f>
        <v>14.810526812616976</v>
      </c>
      <c r="H263" s="53" cm="1">
        <f t="array" ref="H263">[1]!enthalpy(B263, Pressure, 3, C263)</f>
        <v>3.9681537886787499</v>
      </c>
      <c r="I263" s="55" cm="1">
        <f t="array" ref="I263">[1]!dewpoint(B263, Pressure, 3, C263)</f>
        <v>7.922553060933371</v>
      </c>
    </row>
    <row r="264" spans="2:9" x14ac:dyDescent="0.2">
      <c r="B264" s="56">
        <f t="shared" si="19"/>
        <v>15</v>
      </c>
      <c r="C264" s="57">
        <f t="shared" si="18"/>
        <v>0.89999999999999991</v>
      </c>
      <c r="D264" s="53" cm="1">
        <f t="array" ref="D264">[1]!wetbulb(B264,Pressure,3,C264)</f>
        <v>14.350157549999446</v>
      </c>
      <c r="E264" s="53" cm="1">
        <f t="array" ref="E264">[1]!humidratio(B264, Pressure, 3, C264)</f>
        <v>1.8877229614058144E-3</v>
      </c>
      <c r="F264" s="53" cm="1">
        <f t="array" ref="F264">[1]!Grains(B264, Pressure, 3, C264)</f>
        <v>13.214060729840702</v>
      </c>
      <c r="G264" s="53" cm="1">
        <f t="array" ref="G264">[1]!volume(B264, Pressure, 3, C264)</f>
        <v>14.978181344746021</v>
      </c>
      <c r="H264" s="53" cm="1">
        <f t="array" ref="H264">[1]!enthalpy(B264, Pressure, 3, C264)</f>
        <v>5.6154462969745316</v>
      </c>
      <c r="I264" s="55" cm="1">
        <f t="array" ref="I264">[1]!dewpoint(B264, Pressure, 3, C264)</f>
        <v>12.878299059732791</v>
      </c>
    </row>
    <row r="265" spans="2:9" x14ac:dyDescent="0.2">
      <c r="B265" s="56">
        <f t="shared" si="19"/>
        <v>20</v>
      </c>
      <c r="C265" s="57">
        <f t="shared" si="18"/>
        <v>0.89999999999999991</v>
      </c>
      <c r="D265" s="53" cm="1">
        <f t="array" ref="D265">[1]!wetbulb(B265,Pressure,3,C265)</f>
        <v>19.231690102256806</v>
      </c>
      <c r="E265" s="53" cm="1">
        <f t="array" ref="E265">[1]!humidratio(B265, Pressure, 3, C265)</f>
        <v>2.4089496547546759E-3</v>
      </c>
      <c r="F265" s="53" cm="1">
        <f t="array" ref="F265">[1]!Grains(B265, Pressure, 3, C265)</f>
        <v>16.86264758328273</v>
      </c>
      <c r="G265" s="53" cm="1">
        <f t="array" ref="G265">[1]!volume(B265, Pressure, 3, C265)</f>
        <v>15.148602001004443</v>
      </c>
      <c r="H265" s="53" cm="1">
        <f t="array" ref="H265">[1]!enthalpy(B265, Pressure, 3, C265)</f>
        <v>7.3772870566289326</v>
      </c>
      <c r="I265" s="55" cm="1">
        <f t="array" ref="I265">[1]!dewpoint(B265, Pressure, 3, C265)</f>
        <v>17.836578492697083</v>
      </c>
    </row>
    <row r="266" spans="2:9" x14ac:dyDescent="0.2">
      <c r="B266" s="56">
        <f t="shared" si="19"/>
        <v>25</v>
      </c>
      <c r="C266" s="57">
        <f t="shared" si="18"/>
        <v>0.89999999999999991</v>
      </c>
      <c r="D266" s="53" cm="1">
        <f t="array" ref="D266">[1]!wetbulb(B266,Pressure,3,C266)</f>
        <v>24.104133851225562</v>
      </c>
      <c r="E266" s="53" cm="1">
        <f t="array" ref="E266">[1]!humidratio(B266, Pressure, 3, C266)</f>
        <v>3.059234440046907E-3</v>
      </c>
      <c r="F266" s="53" cm="1">
        <f t="array" ref="F266">[1]!Grains(B266, Pressure, 3, C266)</f>
        <v>21.414641080328348</v>
      </c>
      <c r="G266" s="53" cm="1">
        <f t="array" ref="G266">[1]!volume(B266, Pressure, 3, C266)</f>
        <v>15.322450136875764</v>
      </c>
      <c r="H266" s="53" cm="1">
        <f t="array" ref="H266">[1]!enthalpy(B266, Pressure, 3, C266)</f>
        <v>9.2798052431742892</v>
      </c>
      <c r="I266" s="55" cm="1">
        <f t="array" ref="I266">[1]!dewpoint(B266, Pressure, 3, C266)</f>
        <v>22.793927510800611</v>
      </c>
    </row>
    <row r="267" spans="2:9" x14ac:dyDescent="0.2">
      <c r="B267" s="56">
        <f t="shared" si="19"/>
        <v>30</v>
      </c>
      <c r="C267" s="57">
        <f t="shared" si="18"/>
        <v>0.89999999999999991</v>
      </c>
      <c r="D267" s="53" cm="1">
        <f t="array" ref="D267">[1]!wetbulb(B267,Pressure,3,C267)</f>
        <v>28.969478626488119</v>
      </c>
      <c r="E267" s="53" cm="1">
        <f t="array" ref="E267">[1]!humidratio(B267, Pressure, 3, C267)</f>
        <v>3.8670385453509963E-3</v>
      </c>
      <c r="F267" s="53" cm="1">
        <f t="array" ref="F267">[1]!Grains(B267, Pressure, 3, C267)</f>
        <v>27.069269817456973</v>
      </c>
      <c r="G267" s="53" cm="1">
        <f t="array" ref="G267">[1]!volume(B267, Pressure, 3, C267)</f>
        <v>15.50052859053597</v>
      </c>
      <c r="H267" s="53" cm="1">
        <f t="array" ref="H267">[1]!enthalpy(B267, Pressure, 3, C267)</f>
        <v>11.354436850041482</v>
      </c>
      <c r="I267" s="55" cm="1">
        <f t="array" ref="I267">[1]!dewpoint(B267, Pressure, 3, C267)</f>
        <v>27.747153559201355</v>
      </c>
    </row>
    <row r="268" spans="2:9" x14ac:dyDescent="0.2">
      <c r="B268" s="56">
        <f t="shared" si="19"/>
        <v>35</v>
      </c>
      <c r="C268" s="57">
        <f t="shared" si="18"/>
        <v>0.89999999999999991</v>
      </c>
      <c r="D268" s="53" cm="1">
        <f t="array" ref="D268">[1]!wetbulb(B268,Pressure,3,C268)</f>
        <v>33.765079460392194</v>
      </c>
      <c r="E268" s="53" cm="1">
        <f t="array" ref="E268">[1]!humidratio(B268, Pressure, 3, C268)</f>
        <v>4.7883341472804838E-3</v>
      </c>
      <c r="F268" s="53" cm="1">
        <f t="array" ref="F268">[1]!Grains(B268, Pressure, 3, C268)</f>
        <v>33.518339030963389</v>
      </c>
      <c r="G268" s="53" cm="1">
        <f t="array" ref="G268">[1]!volume(B268, Pressure, 3, C268)</f>
        <v>15.68185526786511</v>
      </c>
      <c r="H268" s="53" cm="1">
        <f t="array" ref="H268">[1]!enthalpy(B268, Pressure, 3, C268)</f>
        <v>13.554833242913332</v>
      </c>
      <c r="I268" s="55" cm="1">
        <f t="array" ref="I268">[1]!dewpoint(B268, Pressure, 3, C268)</f>
        <v>32.327478888454813</v>
      </c>
    </row>
    <row r="269" spans="2:9" x14ac:dyDescent="0.2">
      <c r="B269" s="56">
        <f t="shared" si="19"/>
        <v>40</v>
      </c>
      <c r="C269" s="57">
        <f t="shared" si="18"/>
        <v>0.89999999999999991</v>
      </c>
      <c r="D269" s="53" cm="1">
        <f t="array" ref="D269">[1]!wetbulb(B269,Pressure,3,C269)</f>
        <v>38.621841169189771</v>
      </c>
      <c r="E269" s="53" cm="1">
        <f t="array" ref="E269">[1]!humidratio(B269, Pressure, 3, C269)</f>
        <v>5.8396800292179231E-3</v>
      </c>
      <c r="F269" s="53" cm="1">
        <f t="array" ref="F269">[1]!Grains(B269, Pressure, 3, C269)</f>
        <v>40.877760204525458</v>
      </c>
      <c r="G269" s="53" cm="1">
        <f t="array" ref="G269">[1]!volume(B269, Pressure, 3, C269)</f>
        <v>15.866934775189362</v>
      </c>
      <c r="H269" s="53" cm="1">
        <f t="array" ref="H269">[1]!enthalpy(B269, Pressure, 3, C269)</f>
        <v>15.899613228319126</v>
      </c>
      <c r="I269" s="55" cm="1">
        <f t="array" ref="I269">[1]!dewpoint(B269, Pressure, 3, C269)</f>
        <v>37.319948681927279</v>
      </c>
    </row>
    <row r="270" spans="2:9" x14ac:dyDescent="0.2">
      <c r="B270" s="56">
        <f t="shared" si="19"/>
        <v>45</v>
      </c>
      <c r="C270" s="57">
        <f t="shared" si="18"/>
        <v>0.89999999999999991</v>
      </c>
      <c r="D270" s="53" cm="1">
        <f t="array" ref="D270">[1]!wetbulb(B270,Pressure,3,C270)</f>
        <v>43.476126992983644</v>
      </c>
      <c r="E270" s="53" cm="1">
        <f t="array" ref="E270">[1]!humidratio(B270, Pressure, 3, C270)</f>
        <v>7.092984362676409E-3</v>
      </c>
      <c r="F270" s="53" cm="1">
        <f t="array" ref="F270">[1]!Grains(B270, Pressure, 3, C270)</f>
        <v>49.650890538734863</v>
      </c>
      <c r="G270" s="53" cm="1">
        <f t="array" ref="G270">[1]!volume(B270, Pressure, 3, C270)</f>
        <v>16.057701344134657</v>
      </c>
      <c r="H270" s="53" cm="1">
        <f t="array" ref="H270">[1]!enthalpy(B270, Pressure, 3, C270)</f>
        <v>18.467374236365945</v>
      </c>
      <c r="I270" s="55" cm="1">
        <f t="array" ref="I270">[1]!dewpoint(B270, Pressure, 3, C270)</f>
        <v>42.291227108734219</v>
      </c>
    </row>
    <row r="271" spans="2:9" x14ac:dyDescent="0.2">
      <c r="B271" s="56">
        <f t="shared" si="19"/>
        <v>50</v>
      </c>
      <c r="C271" s="57">
        <f t="shared" si="18"/>
        <v>0.89999999999999991</v>
      </c>
      <c r="D271" s="53" cm="1">
        <f t="array" ref="D271">[1]!wetbulb(B271,Pressure,3,C271)</f>
        <v>48.329429502076522</v>
      </c>
      <c r="E271" s="53" cm="1">
        <f t="array" ref="E271">[1]!humidratio(B271, Pressure, 3, C271)</f>
        <v>8.58193003831457E-3</v>
      </c>
      <c r="F271" s="53" cm="1">
        <f t="array" ref="F271">[1]!Grains(B271, Pressure, 3, C271)</f>
        <v>60.073510268201993</v>
      </c>
      <c r="G271" s="53" cm="1">
        <f t="array" ref="G271">[1]!volume(B271, Pressure, 3, C271)</f>
        <v>16.255176525769187</v>
      </c>
      <c r="H271" s="53" cm="1">
        <f t="array" ref="H271">[1]!enthalpy(B271, Pressure, 3, C271)</f>
        <v>21.295946617502342</v>
      </c>
      <c r="I271" s="55" cm="1">
        <f t="array" ref="I271">[1]!dewpoint(B271, Pressure, 3, C271)</f>
        <v>47.245903065671449</v>
      </c>
    </row>
    <row r="272" spans="2:9" x14ac:dyDescent="0.2">
      <c r="B272" s="56">
        <f t="shared" si="19"/>
        <v>55</v>
      </c>
      <c r="C272" s="57">
        <f t="shared" si="18"/>
        <v>0.89999999999999991</v>
      </c>
      <c r="D272" s="53" cm="1">
        <f t="array" ref="D272">[1]!wetbulb(B272,Pressure,3,C272)</f>
        <v>53.183070104456483</v>
      </c>
      <c r="E272" s="53" cm="1">
        <f t="array" ref="E272">[1]!humidratio(B272, Pressure, 3, C272)</f>
        <v>1.0345188978968847E-2</v>
      </c>
      <c r="F272" s="53" cm="1">
        <f t="array" ref="F272">[1]!Grains(B272, Pressure, 3, C272)</f>
        <v>72.416322852781931</v>
      </c>
      <c r="G272" s="53" cm="1">
        <f t="array" ref="G272">[1]!volume(B272, Pressure, 3, C272)</f>
        <v>16.46054582095412</v>
      </c>
      <c r="H272" s="53" cm="1">
        <f t="array" ref="H272">[1]!enthalpy(B272, Pressure, 3, C272)</f>
        <v>24.428875021552365</v>
      </c>
      <c r="I272" s="55" cm="1">
        <f t="array" ref="I272">[1]!dewpoint(B272, Pressure, 3, C272)</f>
        <v>52.187881245818176</v>
      </c>
    </row>
    <row r="273" spans="2:9" x14ac:dyDescent="0.2">
      <c r="B273" s="56">
        <f t="shared" si="19"/>
        <v>60</v>
      </c>
      <c r="C273" s="57">
        <f t="shared" si="18"/>
        <v>0.89999999999999991</v>
      </c>
      <c r="D273" s="53" cm="1">
        <f t="array" ref="D273">[1]!wetbulb(B273,Pressure,3,C273)</f>
        <v>58.038157945310445</v>
      </c>
      <c r="E273" s="53" cm="1">
        <f t="array" ref="E273">[1]!humidratio(B273, Pressure, 3, C273)</f>
        <v>1.2427167004625801E-2</v>
      </c>
      <c r="F273" s="53" cm="1">
        <f t="array" ref="F273">[1]!Grains(B273, Pressure, 3, C273)</f>
        <v>86.990169032380606</v>
      </c>
      <c r="G273" s="53" cm="1">
        <f t="array" ref="G273">[1]!volume(B273, Pressure, 3, C273)</f>
        <v>16.675184567943383</v>
      </c>
      <c r="H273" s="53" cm="1">
        <f t="array" ref="H273">[1]!enthalpy(B273, Pressure, 3, C273)</f>
        <v>27.916283920911205</v>
      </c>
      <c r="I273" s="55" cm="1">
        <f t="array" ref="I273">[1]!dewpoint(B273, Pressure, 3, C273)</f>
        <v>57.120459112735503</v>
      </c>
    </row>
    <row r="274" spans="2:9" x14ac:dyDescent="0.2">
      <c r="B274" s="56">
        <f t="shared" si="19"/>
        <v>65</v>
      </c>
      <c r="C274" s="57">
        <f t="shared" si="18"/>
        <v>0.89999999999999991</v>
      </c>
      <c r="D274" s="53" cm="1">
        <f t="array" ref="D274">[1]!wetbulb(B274,Pressure,3,C274)</f>
        <v>62.895570952692829</v>
      </c>
      <c r="E274" s="53" cm="1">
        <f t="array" ref="E274">[1]!humidratio(B274, Pressure, 3, C274)</f>
        <v>1.4878893889420207E-2</v>
      </c>
      <c r="F274" s="53" cm="1">
        <f t="array" ref="F274">[1]!Grains(B274, Pressure, 3, C274)</f>
        <v>104.15225722594144</v>
      </c>
      <c r="G274" s="53" cm="1">
        <f t="array" ref="G274">[1]!volume(B274, Pressure, 3, C274)</f>
        <v>16.900688813369957</v>
      </c>
      <c r="H274" s="53" cm="1">
        <f t="array" ref="H274">[1]!enthalpy(B274, Pressure, 3, C274)</f>
        <v>31.815911294323506</v>
      </c>
      <c r="I274" s="55" cm="1">
        <f t="array" ref="I274">[1]!dewpoint(B274, Pressure, 3, C274)</f>
        <v>62.046395845161442</v>
      </c>
    </row>
    <row r="275" spans="2:9" x14ac:dyDescent="0.2">
      <c r="B275" s="56">
        <f t="shared" si="19"/>
        <v>70</v>
      </c>
      <c r="C275" s="57">
        <f t="shared" si="18"/>
        <v>0.89999999999999991</v>
      </c>
      <c r="D275" s="53" cm="1">
        <f t="array" ref="D275">[1]!wetbulb(B275,Pressure,3,C275)</f>
        <v>67.75595693444042</v>
      </c>
      <c r="E275" s="53" cm="1">
        <f t="array" ref="E275">[1]!humidratio(B275, Pressure, 3, C275)</f>
        <v>1.7759097930825508E-2</v>
      </c>
      <c r="F275" s="53" cm="1">
        <f t="array" ref="F275">[1]!Grains(B275, Pressure, 3, C275)</f>
        <v>124.31368551577856</v>
      </c>
      <c r="G275" s="53" cm="1">
        <f t="array" ref="G275">[1]!volume(B275, Pressure, 3, C275)</f>
        <v>17.138912477080517</v>
      </c>
      <c r="H275" s="53" cm="1">
        <f t="array" ref="H275">[1]!enthalpy(B275, Pressure, 3, C275)</f>
        <v>36.19435566829592</v>
      </c>
      <c r="I275" s="55" cm="1">
        <f t="array" ref="I275">[1]!dewpoint(B275, Pressure, 3, C275)</f>
        <v>66.967974091350769</v>
      </c>
    </row>
    <row r="276" spans="2:9" x14ac:dyDescent="0.2">
      <c r="B276" s="56">
        <f t="shared" si="19"/>
        <v>75</v>
      </c>
      <c r="C276" s="57">
        <f t="shared" si="18"/>
        <v>0.89999999999999991</v>
      </c>
      <c r="D276" s="53" cm="1">
        <f t="array" ref="D276">[1]!wetbulb(B276,Pressure,3,C276)</f>
        <v>72.619749780208352</v>
      </c>
      <c r="E276" s="53" cm="1">
        <f t="array" ref="E276">[1]!humidratio(B276, Pressure, 3, C276)</f>
        <v>2.1135516745709078E-2</v>
      </c>
      <c r="F276" s="53" cm="1">
        <f t="array" ref="F276">[1]!Grains(B276, Pressure, 3, C276)</f>
        <v>147.94861721996355</v>
      </c>
      <c r="G276" s="53" cm="1">
        <f t="array" ref="G276">[1]!volume(B276, Pressure, 3, C276)</f>
        <v>17.392012536028972</v>
      </c>
      <c r="H276" s="53" cm="1">
        <f t="array" ref="H276">[1]!enthalpy(B276, Pressure, 3, C276)</f>
        <v>41.128595974829445</v>
      </c>
      <c r="I276" s="55" cm="1">
        <f t="array" ref="I276">[1]!dewpoint(B276, Pressure, 3, C276)</f>
        <v>71.887055281517476</v>
      </c>
    </row>
    <row r="277" spans="2:9" x14ac:dyDescent="0.2">
      <c r="B277" s="56">
        <f t="shared" si="19"/>
        <v>80</v>
      </c>
      <c r="C277" s="57">
        <f t="shared" si="18"/>
        <v>0.89999999999999991</v>
      </c>
      <c r="D277" s="53" cm="1">
        <f t="array" ref="D277">[1]!wetbulb(B277,Pressure,3,C277)</f>
        <v>77.487195427266315</v>
      </c>
      <c r="E277" s="53" cm="1">
        <f t="array" ref="E277">[1]!humidratio(B277, Pressure, 3, C277)</f>
        <v>2.5086512752394777E-2</v>
      </c>
      <c r="F277" s="53" cm="1">
        <f t="array" ref="F277">[1]!Grains(B277, Pressure, 3, C277)</f>
        <v>175.60558926676345</v>
      </c>
      <c r="G277" s="53" cm="1">
        <f t="array" ref="G277">[1]!volume(B277, Pressure, 3, C277)</f>
        <v>17.662504514140085</v>
      </c>
      <c r="H277" s="53" cm="1">
        <f t="array" ref="H277">[1]!enthalpy(B277, Pressure, 3, C277)</f>
        <v>46.70786296325592</v>
      </c>
      <c r="I277" s="55" cm="1">
        <f t="array" ref="I277">[1]!dewpoint(B277, Pressure, 3, C277)</f>
        <v>76.805129166413138</v>
      </c>
    </row>
    <row r="278" spans="2:9" x14ac:dyDescent="0.2">
      <c r="B278" s="56">
        <f t="shared" si="19"/>
        <v>85</v>
      </c>
      <c r="C278" s="57">
        <f t="shared" si="18"/>
        <v>0.89999999999999991</v>
      </c>
      <c r="D278" s="53" cm="1">
        <f t="array" ref="D278">[1]!wetbulb(B278,Pressure,3,C278)</f>
        <v>82.358382736884778</v>
      </c>
      <c r="E278" s="53" cm="1">
        <f t="array" ref="E278">[1]!humidratio(B278, Pressure, 3, C278)</f>
        <v>2.9703084670478882E-2</v>
      </c>
      <c r="F278" s="53" cm="1">
        <f t="array" ref="F278">[1]!Grains(B278, Pressure, 3, C278)</f>
        <v>207.92159269335218</v>
      </c>
      <c r="G278" s="53" cm="1">
        <f t="array" ref="G278">[1]!volume(B278, Pressure, 3, C278)</f>
        <v>17.95333133369509</v>
      </c>
      <c r="H278" s="53" cm="1">
        <f t="array" ref="H278">[1]!enthalpy(B278, Pressure, 3, C278)</f>
        <v>53.035967250841964</v>
      </c>
      <c r="I278" s="55" cm="1">
        <f t="array" ref="I278">[1]!dewpoint(B278, Pressure, 3, C278)</f>
        <v>81.723358178695804</v>
      </c>
    </row>
    <row r="279" spans="2:9" x14ac:dyDescent="0.2">
      <c r="B279" s="56">
        <f t="shared" si="19"/>
        <v>90</v>
      </c>
      <c r="C279" s="57">
        <f t="shared" si="18"/>
        <v>0.89999999999999991</v>
      </c>
      <c r="D279" s="53" cm="1">
        <f t="array" ref="D279">[1]!wetbulb(B279,Pressure,3,C279)</f>
        <v>87.233275411257381</v>
      </c>
      <c r="E279" s="53" cm="1">
        <f t="array" ref="E279">[1]!humidratio(B279, Pressure, 3, C279)</f>
        <v>3.5091397995112524E-2</v>
      </c>
      <c r="F279" s="53" cm="1">
        <f t="array" ref="F279">[1]!Grains(B279, Pressure, 3, C279)</f>
        <v>245.63978596578767</v>
      </c>
      <c r="G279" s="53" cm="1">
        <f t="array" ref="G279">[1]!volume(B279, Pressure, 3, C279)</f>
        <v>18.267949647831571</v>
      </c>
      <c r="H279" s="53" cm="1">
        <f t="array" ref="H279">[1]!enthalpy(B279, Pressure, 3, C279)</f>
        <v>60.234225536699086</v>
      </c>
      <c r="I279" s="55" cm="1">
        <f t="array" ref="I279">[1]!dewpoint(B279, Pressure, 3, C279)</f>
        <v>86.642617150345004</v>
      </c>
    </row>
    <row r="280" spans="2:9" x14ac:dyDescent="0.2">
      <c r="B280" s="56">
        <f t="shared" si="19"/>
        <v>95</v>
      </c>
      <c r="C280" s="57">
        <f t="shared" si="18"/>
        <v>0.89999999999999991</v>
      </c>
      <c r="D280" s="53" cm="1">
        <f t="array" ref="D280">[1]!wetbulb(B280,Pressure,3,C280)</f>
        <v>92.11174222197053</v>
      </c>
      <c r="E280" s="53" cm="1">
        <f t="array" ref="E280">[1]!humidratio(B280, Pressure, 3, C280)</f>
        <v>4.1376001707673422E-2</v>
      </c>
      <c r="F280" s="53" cm="1">
        <f t="array" ref="F280">[1]!Grains(B280, Pressure, 3, C280)</f>
        <v>289.63201195371397</v>
      </c>
      <c r="G280" s="53" cm="1">
        <f t="array" ref="G280">[1]!volume(B280, Pressure, 3, C280)</f>
        <v>18.61043926552281</v>
      </c>
      <c r="H280" s="53" cm="1">
        <f t="array" ref="H280">[1]!enthalpy(B280, Pressure, 3, C280)</f>
        <v>68.445177563871169</v>
      </c>
      <c r="I280" s="55" cm="1">
        <f t="array" ref="I280">[1]!dewpoint(B280, Pressure, 3, C280)</f>
        <v>91.563528863010262</v>
      </c>
    </row>
    <row r="281" spans="2:9" x14ac:dyDescent="0.2">
      <c r="B281" s="56">
        <f t="shared" si="19"/>
        <v>100</v>
      </c>
      <c r="C281" s="57">
        <f t="shared" si="18"/>
        <v>0.89999999999999991</v>
      </c>
      <c r="D281" s="53" cm="1">
        <f t="array" ref="D281">[1]!wetbulb(B281,Pressure,3,C281)</f>
        <v>96.993583887578396</v>
      </c>
      <c r="E281" s="53" cm="1">
        <f t="array" ref="E281">[1]!humidratio(B281, Pressure, 3, C281)</f>
        <v>4.8703961439199348E-2</v>
      </c>
      <c r="F281" s="53" cm="1">
        <f t="array" ref="F281">[1]!Grains(B281, Pressure, 3, C281)</f>
        <v>340.92773007439541</v>
      </c>
      <c r="G281" s="53" cm="1">
        <f t="array" ref="G281">[1]!volume(B281, Pressure, 3, C281)</f>
        <v>18.985643400948813</v>
      </c>
      <c r="H281" s="53" cm="1">
        <f t="array" ref="H281">[1]!enthalpy(B281, Pressure, 3, C281)</f>
        <v>77.837358974890961</v>
      </c>
      <c r="I281" s="55" cm="1">
        <f t="array" ref="I281">[1]!dewpoint(B281, Pressure, 3, C281)</f>
        <v>96.486495858036037</v>
      </c>
    </row>
    <row r="282" spans="2:9" x14ac:dyDescent="0.2">
      <c r="B282" s="56">
        <f t="shared" si="19"/>
        <v>105</v>
      </c>
      <c r="C282" s="57">
        <f t="shared" si="18"/>
        <v>0.89999999999999991</v>
      </c>
      <c r="D282" s="53" cm="1">
        <f t="array" ref="D282">[1]!wetbulb(B282,Pressure,3,C282)</f>
        <v>101.87855580564435</v>
      </c>
      <c r="E282" s="53" cm="1">
        <f t="array" ref="E282">[1]!humidratio(B282, Pressure, 3, C282)</f>
        <v>5.7250230127591069E-2</v>
      </c>
      <c r="F282" s="53" cm="1">
        <f t="array" ref="F282">[1]!Grains(B282, Pressure, 3, C282)</f>
        <v>400.75161089313747</v>
      </c>
      <c r="G282" s="53" cm="1">
        <f t="array" ref="G282">[1]!volume(B282, Pressure, 3, C282)</f>
        <v>19.399350539019153</v>
      </c>
      <c r="H282" s="53" cm="1">
        <f t="array" ref="H282">[1]!enthalpy(B282, Pressure, 3, C282)</f>
        <v>88.611499893922414</v>
      </c>
      <c r="I282" s="55" cm="1">
        <f t="array" ref="I282">[1]!dewpoint(B282, Pressure, 3, C282)</f>
        <v>101.41172888825106</v>
      </c>
    </row>
    <row r="283" spans="2:9" x14ac:dyDescent="0.2">
      <c r="B283" s="56">
        <f t="shared" si="19"/>
        <v>110</v>
      </c>
      <c r="C283" s="57">
        <f t="shared" si="18"/>
        <v>0.89999999999999991</v>
      </c>
      <c r="D283" s="53" cm="1">
        <f t="array" ref="D283">[1]!wetbulb(B283,Pressure,3,C283)</f>
        <v>106.76638647467307</v>
      </c>
      <c r="E283" s="53" cm="1">
        <f t="array" ref="E283">[1]!humidratio(B283, Pressure, 3, C283)</f>
        <v>6.7224710406255647E-2</v>
      </c>
      <c r="F283" s="53" cm="1">
        <f t="array" ref="F283">[1]!Grains(B283, Pressure, 3, C283)</f>
        <v>470.57297284378956</v>
      </c>
      <c r="G283" s="53" cm="1">
        <f t="array" ref="G283">[1]!volume(B283, Pressure, 3, C283)</f>
        <v>19.858533196299483</v>
      </c>
      <c r="H283" s="53" cm="1">
        <f t="array" ref="H283">[1]!enthalpy(B283, Pressure, 3, C283)</f>
        <v>101.00867259727876</v>
      </c>
      <c r="I283" s="55" cm="1">
        <f t="array" ref="I283">[1]!dewpoint(B283, Pressure, 3, C283)</f>
        <v>106.33927235382804</v>
      </c>
    </row>
    <row r="284" spans="2:9" x14ac:dyDescent="0.2">
      <c r="B284" s="56">
        <f t="shared" si="19"/>
        <v>115</v>
      </c>
      <c r="C284" s="57">
        <f t="shared" si="18"/>
        <v>0.89999999999999991</v>
      </c>
      <c r="D284" s="53" cm="1">
        <f t="array" ref="D284">[1]!wetbulb(B284,Pressure,3,C284)</f>
        <v>111.65679184884324</v>
      </c>
      <c r="E284" s="53" cm="1">
        <f t="array" ref="E284">[1]!humidratio(B284, Pressure, 3, C284)</f>
        <v>7.8881661788326451E-2</v>
      </c>
      <c r="F284" s="53" cm="1">
        <f t="array" ref="F284">[1]!Grains(B284, Pressure, 3, C284)</f>
        <v>552.17163251828515</v>
      </c>
      <c r="G284" s="53" cm="1">
        <f t="array" ref="G284">[1]!volume(B284, Pressure, 3, C284)</f>
        <v>20.371665554925688</v>
      </c>
      <c r="H284" s="53" cm="1">
        <f t="array" ref="H284">[1]!enthalpy(B284, Pressure, 3, C284)</f>
        <v>115.32114080832632</v>
      </c>
      <c r="I284" s="55" cm="1">
        <f t="array" ref="I284">[1]!dewpoint(B284, Pressure, 3, C284)</f>
        <v>111.26902702903443</v>
      </c>
    </row>
    <row r="285" spans="2:9" x14ac:dyDescent="0.2">
      <c r="B285" s="56">
        <f t="shared" si="19"/>
        <v>120</v>
      </c>
      <c r="C285" s="57">
        <f t="shared" si="18"/>
        <v>0.89999999999999991</v>
      </c>
      <c r="D285" s="53" cm="1">
        <f t="array" ref="D285">[1]!wetbulb(B285,Pressure,3,C285)</f>
        <v>116.54948609513549</v>
      </c>
      <c r="E285" s="53" cm="1">
        <f t="array" ref="E285">[1]!humidratio(B285, Pressure, 3, C285)</f>
        <v>9.2532408277034808E-2</v>
      </c>
      <c r="F285" s="53" cm="1">
        <f t="array" ref="F285">[1]!Grains(B285, Pressure, 3, C285)</f>
        <v>647.7268579392437</v>
      </c>
      <c r="G285" s="53" cm="1">
        <f t="array" ref="G285">[1]!volume(B285, Pressure, 3, C285)</f>
        <v>20.949152139631423</v>
      </c>
      <c r="H285" s="53" cm="1">
        <f t="array" ref="H285">[1]!enthalpy(B285, Pressure, 3, C285)</f>
        <v>131.90701189493436</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-1.6780906874591395E-15</v>
      </c>
      <c r="E289" s="53" cm="1">
        <f t="array" ref="E289">[1]!humidratio(B289, Pressure, 3, C289)</f>
        <v>9.7863444681268812E-4</v>
      </c>
      <c r="F289" s="53" cm="1">
        <f t="array" ref="F289">[1]!Grains(B289, Pressure, 3, C289)</f>
        <v>6.8504411276888169</v>
      </c>
      <c r="G289" s="53" cm="1">
        <f t="array" ref="G289">[1]!volume(B289, Pressure, 3, C289)</f>
        <v>14.483720689041977</v>
      </c>
      <c r="H289" s="53" cm="1">
        <f t="array" ref="H289">[1]!enthalpy(B289, Pressure, 3, C289)</f>
        <v>1.038331148068262</v>
      </c>
      <c r="I289" s="55" cm="1">
        <f t="array" ref="I289">[1]!dewpoint(B289, Pressure, 3, C289)</f>
        <v>2.7894148504974053E-2</v>
      </c>
    </row>
    <row r="290" spans="2:9" x14ac:dyDescent="0.2">
      <c r="B290" s="56">
        <f>B289+5</f>
        <v>5</v>
      </c>
      <c r="C290" s="57">
        <f t="shared" si="20"/>
        <v>0.99999999999999989</v>
      </c>
      <c r="D290" s="53" cm="1">
        <f t="array" ref="D290">[1]!wetbulb(B290,Pressure,3,C290)</f>
        <v>5</v>
      </c>
      <c r="E290" s="53" cm="1">
        <f t="array" ref="E290">[1]!humidratio(B290, Pressure, 3, C290)</f>
        <v>1.2686828883224051E-3</v>
      </c>
      <c r="F290" s="53" cm="1">
        <f t="array" ref="F290">[1]!Grains(B290, Pressure, 3, C290)</f>
        <v>8.8807802182568363</v>
      </c>
      <c r="G290" s="53" cm="1">
        <f t="array" ref="G290">[1]!volume(B290, Pressure, 3, C290)</f>
        <v>14.648082536623493</v>
      </c>
      <c r="H290" s="53" cm="1">
        <f t="array" ref="H290">[1]!enthalpy(B290, Pressure, 3, C290)</f>
        <v>2.5488890205221475</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1.6358043370314408E-3</v>
      </c>
      <c r="F291" s="53" cm="1">
        <f t="array" ref="F291">[1]!Grains(B291, Pressure, 3, C291)</f>
        <v>11.450630359220085</v>
      </c>
      <c r="G291" s="53" cm="1">
        <f t="array" ref="G291">[1]!volume(B291, Pressure, 3, C291)</f>
        <v>14.814422049951391</v>
      </c>
      <c r="H291" s="53" cm="1">
        <f t="array" ref="H291">[1]!enthalpy(B291, Pressure, 3, C291)</f>
        <v>4.1428513728467777</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2.0981775541534082E-3</v>
      </c>
      <c r="F292" s="53" cm="1">
        <f t="array" ref="F292">[1]!Grains(B292, Pressure, 3, C292)</f>
        <v>14.687242879073857</v>
      </c>
      <c r="G292" s="53" cm="1">
        <f t="array" ref="G292">[1]!volume(B292, Pressure, 3, C292)</f>
        <v>14.983234159702507</v>
      </c>
      <c r="H292" s="53" cm="1">
        <f t="array" ref="H292">[1]!enthalpy(B292, Pressure, 3, C292)</f>
        <v>5.8401402474674278</v>
      </c>
      <c r="I292" s="55" cm="1">
        <f t="array" ref="I292">[1]!dewpoint(B292, Pressure, 3, C292)</f>
        <v>15.015315991325217</v>
      </c>
    </row>
    <row r="293" spans="2:9" x14ac:dyDescent="0.2">
      <c r="B293" s="56">
        <f t="shared" si="21"/>
        <v>20</v>
      </c>
      <c r="C293" s="57">
        <f t="shared" si="20"/>
        <v>0.99999999999999989</v>
      </c>
      <c r="D293" s="53" cm="1">
        <f t="array" ref="D293">[1]!wetbulb(B293,Pressure,3,C293)</f>
        <v>19.999999999999996</v>
      </c>
      <c r="E293" s="53" cm="1">
        <f t="array" ref="E293">[1]!humidratio(B293, Pressure, 3, C293)</f>
        <v>2.6777631331886577E-3</v>
      </c>
      <c r="F293" s="53" cm="1">
        <f t="array" ref="F293">[1]!Grains(B293, Pressure, 3, C293)</f>
        <v>18.744341932320605</v>
      </c>
      <c r="G293" s="53" cm="1">
        <f t="array" ref="G293">[1]!volume(B293, Pressure, 3, C293)</f>
        <v>15.155123941011423</v>
      </c>
      <c r="H293" s="53" cm="1">
        <f t="array" ref="H293">[1]!enthalpy(B293, Pressure, 3, C293)</f>
        <v>7.6648852209358811</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3.4010081490610943E-3</v>
      </c>
      <c r="F294" s="53" cm="1">
        <f t="array" ref="F294">[1]!Grains(B294, Pressure, 3, C294)</f>
        <v>23.807057043427658</v>
      </c>
      <c r="G294" s="53" cm="1">
        <f t="array" ref="G294">[1]!volume(B294, Pressure, 3, C294)</f>
        <v>15.330828670017471</v>
      </c>
      <c r="H294" s="53" cm="1">
        <f t="array" ref="H294">[1]!enthalpy(B294, Pressure, 3, C294)</f>
        <v>9.6462208366083981</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4.2996799304166489E-3</v>
      </c>
      <c r="F295" s="53" cm="1">
        <f t="array" ref="F295">[1]!Grains(B295, Pressure, 3, C295)</f>
        <v>30.097759512916543</v>
      </c>
      <c r="G295" s="53" cm="1">
        <f t="array" ref="G295">[1]!volume(B295, Pressure, 3, C295)</f>
        <v>15.511244147748334</v>
      </c>
      <c r="H295" s="53" cm="1">
        <f t="array" ref="H295">[1]!enthalpy(B295, Pressure, 3, C295)</f>
        <v>11.819232142845214</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5.3249264340772635E-3</v>
      </c>
      <c r="F296" s="53" cm="1">
        <f t="array" ref="F296">[1]!Grains(B296, Pressure, 3, C296)</f>
        <v>37.274485038540845</v>
      </c>
      <c r="G296" s="53" cm="1">
        <f t="array" ref="G296">[1]!volume(B296, Pressure, 3, C296)</f>
        <v>15.69528116143308</v>
      </c>
      <c r="H296" s="53" cm="1">
        <f t="array" ref="H296">[1]!enthalpy(B296, Pressure, 3, C296)</f>
        <v>14.132496303341537</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6.4953096938765269E-3</v>
      </c>
      <c r="F297" s="53" cm="1">
        <f t="array" ref="F297">[1]!Grains(B297, Pressure, 3, C297)</f>
        <v>45.467167857135685</v>
      </c>
      <c r="G297" s="53" cm="1">
        <f t="array" ref="G297">[1]!volume(B297, Pressure, 3, C297)</f>
        <v>15.883504873018312</v>
      </c>
      <c r="H297" s="53" cm="1">
        <f t="array" ref="H297">[1]!enthalpy(B297, Pressure, 3, C297)</f>
        <v>16.606880285366241</v>
      </c>
      <c r="I297" s="55" cm="1">
        <f t="array" ref="I297">[1]!dewpoint(B297, Pressure, 3, C297)</f>
        <v>40.0302803709871</v>
      </c>
    </row>
    <row r="298" spans="2:9" x14ac:dyDescent="0.2">
      <c r="B298" s="56">
        <f t="shared" si="21"/>
        <v>45</v>
      </c>
      <c r="C298" s="57">
        <f t="shared" si="20"/>
        <v>0.99999999999999989</v>
      </c>
      <c r="D298" s="53" cm="1">
        <f t="array" ref="D298">[1]!wetbulb(B298,Pressure,3,C298)</f>
        <v>44.999999999999993</v>
      </c>
      <c r="E298" s="53" cm="1">
        <f t="array" ref="E298">[1]!humidratio(B298, Pressure, 3, C298)</f>
        <v>7.8910930842042062E-3</v>
      </c>
      <c r="F298" s="53" cm="1">
        <f t="array" ref="F298">[1]!Grains(B298, Pressure, 3, C298)</f>
        <v>55.23765158942944</v>
      </c>
      <c r="G298" s="53" cm="1">
        <f t="array" ref="G298">[1]!volume(B298, Pressure, 3, C298)</f>
        <v>16.078074239155619</v>
      </c>
      <c r="H298" s="53" cm="1">
        <f t="array" ref="H298">[1]!enthalpy(B298, Pressure, 3, C298)</f>
        <v>19.330113802163062</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9.550119783123345E-3</v>
      </c>
      <c r="F299" s="53" cm="1">
        <f t="array" ref="F299">[1]!Grains(B299, Pressure, 3, C299)</f>
        <v>66.85083848186342</v>
      </c>
      <c r="G299" s="53" cm="1">
        <f t="array" ref="G299">[1]!volume(B299, Pressure, 3, C299)</f>
        <v>16.280135845875911</v>
      </c>
      <c r="H299" s="53" cm="1">
        <f t="array" ref="H299">[1]!enthalpy(B299, Pressure, 3, C299)</f>
        <v>22.344689749079208</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1.1515937931170376E-2</v>
      </c>
      <c r="F300" s="53" cm="1">
        <f t="array" ref="F300">[1]!Grains(B300, Pressure, 3, C300)</f>
        <v>80.611565518192634</v>
      </c>
      <c r="G300" s="53" cm="1">
        <f t="array" ref="G300">[1]!volume(B300, Pressure, 3, C300)</f>
        <v>16.491023074883664</v>
      </c>
      <c r="H300" s="53" cm="1">
        <f t="array" ref="H300">[1]!enthalpy(B300, Pressure, 3, C300)</f>
        <v>25.699629349250948</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1.3838686968748631E-2</v>
      </c>
      <c r="F301" s="53" cm="1">
        <f t="array" ref="F301">[1]!Grains(B301, Pressure, 3, C301)</f>
        <v>96.870808781240413</v>
      </c>
      <c r="G301" s="53" cm="1">
        <f t="array" ref="G301">[1]!volume(B301, Pressure, 3, C301)</f>
        <v>16.712286615086793</v>
      </c>
      <c r="H301" s="53" cm="1">
        <f t="array" ref="H301">[1]!enthalpy(B301, Pressure, 3, C301)</f>
        <v>29.451509494689759</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1.6576165919344753E-2</v>
      </c>
      <c r="F302" s="53" cm="1">
        <f t="array" ref="F302">[1]!Grains(B302, Pressure, 3, C302)</f>
        <v>116.03316143541328</v>
      </c>
      <c r="G302" s="53" cm="1">
        <f t="array" ref="G302">[1]!volume(B302, Pressure, 3, C302)</f>
        <v>16.945731147560586</v>
      </c>
      <c r="H302" s="53" cm="1">
        <f t="array" ref="H302">[1]!enthalpy(B302, Pressure, 3, C302)</f>
        <v>33.665700188857073</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1.9795134682551244E-2</v>
      </c>
      <c r="F303" s="53" cm="1">
        <f t="array" ref="F303">[1]!Grains(B303, Pressure, 3, C303)</f>
        <v>138.56594277785871</v>
      </c>
      <c r="G303" s="53" cm="1">
        <f t="array" ref="G303">[1]!volume(B303, Pressure, 3, C303)</f>
        <v>17.193459894101611</v>
      </c>
      <c r="H303" s="53" cm="1">
        <f t="array" ref="H303">[1]!enthalpy(B303, Pressure, 3, C303)</f>
        <v>38.417870684120558</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2.3572916037727685E-2</v>
      </c>
      <c r="F304" s="53" cm="1">
        <f t="array" ref="F304">[1]!Grains(B304, Pressure, 3, C304)</f>
        <v>165.01041226409379</v>
      </c>
      <c r="G304" s="53" cm="1">
        <f t="array" ref="G304">[1]!volume(B304, Pressure, 3, C304)</f>
        <v>17.45792927276635</v>
      </c>
      <c r="H304" s="53" cm="1">
        <f t="array" ref="H304">[1]!enthalpy(B304, Pressure, 3, C304)</f>
        <v>43.795842020085402</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2.7999388792306415E-2</v>
      </c>
      <c r="F305" s="53" cm="1">
        <f t="array" ref="F305">[1]!Grains(B305, Pressure, 3, C305)</f>
        <v>195.99572154614489</v>
      </c>
      <c r="G305" s="53" cm="1">
        <f t="array" ref="G305">[1]!volume(B305, Pressure, 3, C305)</f>
        <v>17.742016661305403</v>
      </c>
      <c r="H305" s="53" cm="1">
        <f t="array" ref="H305">[1]!enthalpy(B305, Pressure, 3, C305)</f>
        <v>49.901889798539827</v>
      </c>
      <c r="I305" s="55" cm="1">
        <f t="array" ref="I305">[1]!dewpoint(B305, Pressure, 3, C305)</f>
        <v>79.995755225149495</v>
      </c>
    </row>
    <row r="306" spans="2:9" x14ac:dyDescent="0.2">
      <c r="B306" s="56">
        <f t="shared" si="21"/>
        <v>85</v>
      </c>
      <c r="C306" s="57">
        <f t="shared" si="20"/>
        <v>0.99999999999999989</v>
      </c>
      <c r="D306" s="53" cm="1">
        <f t="array" ref="D306">[1]!wetbulb(B306,Pressure,3,C306)</f>
        <v>84.999999999999986</v>
      </c>
      <c r="E306" s="53" cm="1">
        <f t="array" ref="E306">[1]!humidratio(B306, Pressure, 3, C306)</f>
        <v>3.3179493948084629E-2</v>
      </c>
      <c r="F306" s="53" cm="1">
        <f t="array" ref="F306">[1]!Grains(B306, Pressure, 3, C306)</f>
        <v>232.25645763659242</v>
      </c>
      <c r="G306" s="53" cm="1">
        <f t="array" ref="G306">[1]!volume(B306, Pressure, 3, C306)</f>
        <v>18.049105318516016</v>
      </c>
      <c r="H306" s="53" cm="1">
        <f t="array" ref="H306">[1]!enthalpy(B306, Pressure, 3, C306)</f>
        <v>56.855637180518507</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3.9236419812801758E-2</v>
      </c>
      <c r="F307" s="53" cm="1">
        <f t="array" ref="F307">[1]!Grains(B307, Pressure, 3, C307)</f>
        <v>274.65493868961232</v>
      </c>
      <c r="G307" s="53" cm="1">
        <f t="array" ref="G307">[1]!volume(B307, Pressure, 3, C307)</f>
        <v>18.383191984926185</v>
      </c>
      <c r="H307" s="53" cm="1">
        <f t="array" ref="H307">[1]!enthalpy(B307, Pressure, 3, C307)</f>
        <v>64.79772875710222</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4.6315694595982476E-2</v>
      </c>
      <c r="F308" s="53" cm="1">
        <f t="array" ref="F308">[1]!Grains(B308, Pressure, 3, C308)</f>
        <v>324.20986217187732</v>
      </c>
      <c r="G308" s="53" cm="1">
        <f t="array" ref="G308">[1]!volume(B308, Pressure, 3, C308)</f>
        <v>18.749024776532771</v>
      </c>
      <c r="H308" s="53" cm="1">
        <f t="array" ref="H308">[1]!enthalpy(B308, Pressure, 3, C308)</f>
        <v>73.89454796439594</v>
      </c>
      <c r="I308" s="55" cm="1">
        <f t="array" ref="I308">[1]!dewpoint(B308, Pressure, 3, C308)</f>
        <v>94.963347787546851</v>
      </c>
    </row>
    <row r="309" spans="2:9" x14ac:dyDescent="0.2">
      <c r="B309" s="56">
        <f t="shared" si="21"/>
        <v>100</v>
      </c>
      <c r="C309" s="57">
        <f t="shared" si="20"/>
        <v>0.99999999999999989</v>
      </c>
      <c r="D309" s="53" cm="1">
        <f t="array" ref="D309">[1]!wetbulb(B309,Pressure,3,C309)</f>
        <v>99.999999999999986</v>
      </c>
      <c r="E309" s="53" cm="1">
        <f t="array" ref="E309">[1]!humidratio(B309, Pressure, 3, C309)</f>
        <v>5.4590505384492033E-2</v>
      </c>
      <c r="F309" s="53" cm="1">
        <f t="array" ref="F309">[1]!Grains(B309, Pressure, 3, C309)</f>
        <v>382.13353769144425</v>
      </c>
      <c r="G309" s="53" cm="1">
        <f t="array" ref="G309">[1]!volume(B309, Pressure, 3, C309)</f>
        <v>19.152282005547033</v>
      </c>
      <c r="H309" s="53" cm="1">
        <f t="array" ref="H309">[1]!enthalpy(B309, Pressure, 3, C309)</f>
        <v>84.344344652017497</v>
      </c>
      <c r="I309" s="55" cm="1">
        <f t="array" ref="I309">[1]!dewpoint(B309, Pressure, 3, C309)</f>
        <v>99.958411714992494</v>
      </c>
    </row>
    <row r="310" spans="2:9" x14ac:dyDescent="0.2">
      <c r="B310" s="56">
        <f t="shared" si="21"/>
        <v>105</v>
      </c>
      <c r="C310" s="57">
        <f t="shared" si="20"/>
        <v>0.99999999999999989</v>
      </c>
      <c r="D310" s="53" cm="1">
        <f t="array" ref="D310">[1]!wetbulb(B310,Pressure,3,C310)</f>
        <v>105</v>
      </c>
      <c r="E310" s="53" cm="1">
        <f t="array" ref="E310">[1]!humidratio(B310, Pressure, 3, C310)</f>
        <v>6.4268694953038483E-2</v>
      </c>
      <c r="F310" s="53" cm="1">
        <f t="array" ref="F310">[1]!Grains(B310, Pressure, 3, C310)</f>
        <v>449.88086467126936</v>
      </c>
      <c r="G310" s="53" cm="1">
        <f t="array" ref="G310">[1]!volume(B310, Pressure, 3, C310)</f>
        <v>19.599806993376315</v>
      </c>
      <c r="H310" s="53" cm="1">
        <f t="array" ref="H310">[1]!enthalpy(B310, Pressure, 3, C310)</f>
        <v>96.385291903884479</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7.5602085833320468E-2</v>
      </c>
      <c r="F311" s="53" cm="1">
        <f t="array" ref="F311">[1]!Grains(B311, Pressure, 3, C311)</f>
        <v>529.21460083324325</v>
      </c>
      <c r="G311" s="53" cm="1">
        <f t="array" ref="G311">[1]!volume(B311, Pressure, 3, C311)</f>
        <v>20.099920558766648</v>
      </c>
      <c r="H311" s="53" cm="1">
        <f t="array" ref="H311">[1]!enthalpy(B311, Pressure, 3, C311)</f>
        <v>110.30621894125238</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8.8899082496249421E-2</v>
      </c>
      <c r="F312" s="53" cm="1">
        <f t="array" ref="F312">[1]!Grains(B312, Pressure, 3, C312)</f>
        <v>622.29357747374593</v>
      </c>
      <c r="G312" s="53" cm="1">
        <f t="array" ref="G312">[1]!volume(B312, Pressure, 3, C312)</f>
        <v>20.662842939676022</v>
      </c>
      <c r="H312" s="53" cm="1">
        <f t="array" ref="H312">[1]!enthalpy(B312, Pressure, 3, C312)</f>
        <v>126.46111368077914</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0.10454197129408085</v>
      </c>
      <c r="F313" s="53" cm="1">
        <f t="array" ref="F313">[1]!Grains(B313, Pressure, 3, C313)</f>
        <v>731.79379905856592</v>
      </c>
      <c r="G313" s="53" cm="1">
        <f t="array" ref="G313">[1]!volume(B313, Pressure, 3, C313)</f>
        <v>21.301272576231348</v>
      </c>
      <c r="H313" s="53" cm="1">
        <f t="array" ref="H313">[1]!enthalpy(B313, Pressure, 3, C313)</f>
        <v>145.28902777356842</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