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ty of Florida\Classes\13. Fall 2022\WorldCup\WorldCup2022\"/>
    </mc:Choice>
  </mc:AlternateContent>
  <xr:revisionPtr revIDLastSave="0" documentId="13_ncr:1_{2AC43EED-075A-4A7C-B5FA-FB736C1A9510}" xr6:coauthVersionLast="47" xr6:coauthVersionMax="47" xr10:uidLastSave="{00000000-0000-0000-0000-000000000000}"/>
  <bookViews>
    <workbookView xWindow="-96" yWindow="-96" windowWidth="23232" windowHeight="12696" xr2:uid="{98FA3EC2-90DA-4C2F-9A37-1B027404D7FC}"/>
  </bookViews>
  <sheets>
    <sheet name="Group Stag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37" i="1" l="1"/>
  <c r="R36" i="1"/>
  <c r="R35" i="1"/>
  <c r="R34" i="1"/>
  <c r="R33" i="1" a="1"/>
  <c r="R33" i="1" s="1"/>
  <c r="R32" i="1" a="1"/>
  <c r="R32" i="1" s="1"/>
  <c r="R31" i="1" a="1"/>
  <c r="R31" i="1" s="1"/>
  <c r="R30" i="1" a="1"/>
  <c r="R30" i="1" s="1"/>
  <c r="R29" i="1" a="1"/>
  <c r="R29" i="1" s="1"/>
  <c r="R28" i="1" a="1"/>
  <c r="R28" i="1" s="1"/>
  <c r="R27" i="1" a="1"/>
  <c r="R27" i="1" s="1"/>
  <c r="R26" i="1" a="1"/>
  <c r="R26" i="1" s="1"/>
  <c r="R25" i="1" a="1"/>
  <c r="R25" i="1" s="1"/>
  <c r="R24" i="1" a="1"/>
  <c r="R24" i="1" s="1"/>
  <c r="R23" i="1" a="1"/>
  <c r="R23" i="1" s="1"/>
  <c r="R22" i="1" a="1"/>
  <c r="R22" i="1" s="1"/>
  <c r="R21" i="1" a="1"/>
  <c r="R21" i="1" s="1"/>
  <c r="R20" i="1" a="1"/>
  <c r="R20" i="1" s="1"/>
  <c r="R19" i="1" a="1"/>
  <c r="R19" i="1" s="1"/>
  <c r="R18" i="1" a="1"/>
  <c r="R18" i="1" s="1"/>
  <c r="R12" i="1"/>
  <c r="R11" i="1"/>
  <c r="R10" i="1"/>
  <c r="R13" i="1"/>
  <c r="R17" i="1"/>
  <c r="R16" i="1"/>
  <c r="R15" i="1"/>
  <c r="R14" i="1"/>
  <c r="R9" i="1" a="1"/>
  <c r="R9" i="1" s="1"/>
  <c r="R8" i="1" a="1"/>
  <c r="R8" i="1" s="1"/>
  <c r="R7" i="1" a="1"/>
  <c r="R7" i="1" s="1"/>
  <c r="R6" i="1" a="1"/>
  <c r="R6" i="1" s="1"/>
  <c r="R5" i="1" a="1"/>
  <c r="R5" i="1" s="1"/>
  <c r="R4" i="1" a="1"/>
  <c r="R4" i="1" s="1"/>
  <c r="R3" i="1" a="1"/>
  <c r="R3" i="1" s="1"/>
  <c r="R2" i="1" a="1"/>
  <c r="R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<sst xmlns="http://schemas.openxmlformats.org/spreadsheetml/2006/main" count="762" uniqueCount="59">
  <si>
    <t>Qatar</t>
  </si>
  <si>
    <t>Ecuador</t>
  </si>
  <si>
    <t>Senegal</t>
  </si>
  <si>
    <t>Netherlands</t>
  </si>
  <si>
    <t>England</t>
  </si>
  <si>
    <t>Iran</t>
  </si>
  <si>
    <t>United States</t>
  </si>
  <si>
    <t>Wales</t>
  </si>
  <si>
    <t>Argentina</t>
  </si>
  <si>
    <t>Saudi Arabia</t>
  </si>
  <si>
    <t>Mexico</t>
  </si>
  <si>
    <t>Poland</t>
  </si>
  <si>
    <t>Denmark</t>
  </si>
  <si>
    <t>Tunisia</t>
  </si>
  <si>
    <t>France</t>
  </si>
  <si>
    <t>Australia</t>
  </si>
  <si>
    <t>Germany</t>
  </si>
  <si>
    <t>Japan</t>
  </si>
  <si>
    <t>Spain</t>
  </si>
  <si>
    <t>Costa Rica</t>
  </si>
  <si>
    <t>Morocco</t>
  </si>
  <si>
    <t>Croatia</t>
  </si>
  <si>
    <t>Belgium</t>
  </si>
  <si>
    <t>Canada</t>
  </si>
  <si>
    <t>Switzerland</t>
  </si>
  <si>
    <t>Cameroon</t>
  </si>
  <si>
    <t>Brazil</t>
  </si>
  <si>
    <t>Serbia</t>
  </si>
  <si>
    <t>Uruguay</t>
  </si>
  <si>
    <t>South Korea</t>
  </si>
  <si>
    <t>Portugal</t>
  </si>
  <si>
    <t>Ghana</t>
  </si>
  <si>
    <t>Real Result</t>
  </si>
  <si>
    <t>Match Prediction Accuracy</t>
  </si>
  <si>
    <t>Group Correct Position Accuracy</t>
  </si>
  <si>
    <t>Group Correct Advanced Accuracy</t>
  </si>
  <si>
    <t>GB</t>
  </si>
  <si>
    <t>RF</t>
  </si>
  <si>
    <t>SVM</t>
  </si>
  <si>
    <t>LR</t>
  </si>
  <si>
    <t>Draw</t>
  </si>
  <si>
    <t>GB Online</t>
  </si>
  <si>
    <t>RF Online</t>
  </si>
  <si>
    <t>SVM Online</t>
  </si>
  <si>
    <t>LR Online</t>
  </si>
  <si>
    <t>Group Stage Round 1</t>
  </si>
  <si>
    <t>Group Stage Round 3</t>
  </si>
  <si>
    <t>Group Stage Round 2</t>
  </si>
  <si>
    <t>Round of 16</t>
  </si>
  <si>
    <t>Quarter Finals</t>
  </si>
  <si>
    <t>Semi Finals</t>
  </si>
  <si>
    <t>Final/3rd Place</t>
  </si>
  <si>
    <t>Group Stage Result Accuracy</t>
  </si>
  <si>
    <t>Knockout Stage Result Accuracy</t>
  </si>
  <si>
    <t>GB (online)</t>
  </si>
  <si>
    <t>RF (online)</t>
  </si>
  <si>
    <t>SVM (online)</t>
  </si>
  <si>
    <t>LR (online)</t>
  </si>
  <si>
    <r>
      <rPr>
        <b/>
        <sz val="11"/>
        <color theme="1"/>
        <rFont val="Calibri"/>
        <family val="2"/>
        <scheme val="minor"/>
      </rPr>
      <t>Online</t>
    </r>
    <r>
      <rPr>
        <sz val="11"/>
        <color theme="1"/>
        <rFont val="Calibri"/>
        <family val="2"/>
        <scheme val="minor"/>
      </rPr>
      <t xml:space="preserve"> Changes Correct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</si>
</sst>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8D4F7"/>
        <bgColor indexed="64"/>
      </patternFill>
    </fill>
    <fill>
      <patternFill patternType="solid">
        <fgColor rgb="FF6F61F9"/>
        <bgColor indexed="64"/>
      </patternFill>
    </fill>
    <fill>
      <patternFill patternType="solid">
        <fgColor rgb="FFAA3C3C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3">
    <xf numFmtId="0" fontId="0" fillId="0" borderId="0" xfId="0"/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10" fontId="0" fillId="0" borderId="4" xfId="0" applyNumberFormat="1" applyBorder="1" applyAlignment="1">
      <alignment horizontal="center" vertical="center"/>
    </xf>
    <xf numFmtId="10" fontId="0" fillId="0" borderId="6" xfId="0" applyNumberFormat="1" applyBorder="1" applyAlignment="1">
      <alignment horizontal="center" vertical="center"/>
    </xf>
    <xf numFmtId="10" fontId="0" fillId="0" borderId="8" xfId="0" applyNumberFormat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0" fillId="4" borderId="30" xfId="0" applyFill="1" applyBorder="1" applyAlignment="1">
      <alignment horizontal="center" vertical="center"/>
    </xf>
    <xf numFmtId="0" fontId="0" fillId="4" borderId="31" xfId="0" applyFill="1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1" fillId="0" borderId="33" xfId="0" applyFont="1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5" borderId="36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30" xfId="0" applyFill="1" applyBorder="1" applyAlignment="1">
      <alignment horizontal="center" vertical="center"/>
    </xf>
    <xf numFmtId="0" fontId="0" fillId="5" borderId="35" xfId="0" applyFill="1" applyBorder="1" applyAlignment="1">
      <alignment horizontal="center" vertical="center"/>
    </xf>
    <xf numFmtId="0" fontId="0" fillId="6" borderId="36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7" borderId="36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0" fontId="0" fillId="8" borderId="36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8" borderId="7" xfId="0" applyFill="1" applyBorder="1" applyAlignment="1">
      <alignment horizontal="center" vertical="center"/>
    </xf>
    <xf numFmtId="0" fontId="0" fillId="8" borderId="8" xfId="0" applyFill="1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10" fontId="0" fillId="0" borderId="35" xfId="0" applyNumberFormat="1" applyBorder="1" applyAlignment="1">
      <alignment horizontal="center" vertical="center"/>
    </xf>
    <xf numFmtId="10" fontId="0" fillId="0" borderId="14" xfId="0" applyNumberForma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37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19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0" fillId="0" borderId="28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</cellXfs>
  <cellStyles count="1">
    <cellStyle name="Normal" xfId="0" builtinId="0"/>
  </cellStyles>
  <dxfs count="36">
    <dxf>
      <fill>
        <patternFill>
          <bgColor rgb="FFFFD1D1"/>
        </patternFill>
      </fill>
    </dxf>
    <dxf>
      <fill>
        <patternFill>
          <bgColor theme="9" tint="0.79998168889431442"/>
        </patternFill>
      </fill>
    </dxf>
    <dxf>
      <fill>
        <patternFill>
          <bgColor rgb="FFFFD1D1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rgb="FFFFD1D1"/>
        </patternFill>
      </fill>
    </dxf>
    <dxf>
      <fill>
        <patternFill>
          <bgColor theme="9" tint="0.79998168889431442"/>
        </patternFill>
      </fill>
    </dxf>
    <dxf>
      <fill>
        <patternFill>
          <bgColor rgb="FFFFD1D1"/>
        </patternFill>
      </fill>
    </dxf>
    <dxf>
      <fill>
        <patternFill>
          <bgColor theme="9" tint="0.79998168889431442"/>
        </patternFill>
      </fill>
    </dxf>
    <dxf>
      <fill>
        <patternFill>
          <bgColor rgb="FFFFD1D1"/>
        </patternFill>
      </fill>
    </dxf>
    <dxf>
      <fill>
        <patternFill>
          <bgColor rgb="FFFFD1D1"/>
        </patternFill>
      </fill>
    </dxf>
    <dxf>
      <fill>
        <patternFill>
          <bgColor theme="9" tint="0.79998168889431442"/>
        </patternFill>
      </fill>
    </dxf>
    <dxf>
      <fill>
        <patternFill>
          <bgColor rgb="FFFFD1D1"/>
        </patternFill>
      </fill>
    </dxf>
    <dxf>
      <fill>
        <patternFill>
          <bgColor theme="9" tint="0.79998168889431442"/>
        </patternFill>
      </fill>
    </dxf>
    <dxf>
      <fill>
        <patternFill>
          <bgColor rgb="FFFFD1D1"/>
        </patternFill>
      </fill>
    </dxf>
    <dxf>
      <fill>
        <patternFill>
          <bgColor theme="9" tint="0.79998168889431442"/>
        </patternFill>
      </fill>
    </dxf>
    <dxf>
      <fill>
        <patternFill>
          <bgColor rgb="FFFFD1D1"/>
        </patternFill>
      </fill>
    </dxf>
    <dxf>
      <fill>
        <patternFill>
          <bgColor theme="9" tint="0.79998168889431442"/>
        </patternFill>
      </fill>
    </dxf>
    <dxf>
      <fill>
        <patternFill>
          <bgColor rgb="FFFFD1D1"/>
        </patternFill>
      </fill>
    </dxf>
    <dxf>
      <fill>
        <patternFill>
          <bgColor theme="9" tint="0.79998168889431442"/>
        </patternFill>
      </fill>
    </dxf>
    <dxf>
      <fill>
        <patternFill>
          <bgColor rgb="FFFFD1D1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rgb="FFFFD1D1"/>
        </patternFill>
      </fill>
    </dxf>
    <dxf>
      <fill>
        <patternFill>
          <bgColor theme="9" tint="0.79998168889431442"/>
        </patternFill>
      </fill>
    </dxf>
    <dxf>
      <fill>
        <patternFill>
          <bgColor rgb="FFFFD1D1"/>
        </patternFill>
      </fill>
    </dxf>
    <dxf>
      <fill>
        <patternFill>
          <bgColor theme="9" tint="0.79998168889431442"/>
        </patternFill>
      </fill>
    </dxf>
    <dxf>
      <fill>
        <patternFill>
          <bgColor rgb="FFFFD1D1"/>
        </patternFill>
      </fill>
    </dxf>
    <dxf>
      <fill>
        <patternFill>
          <bgColor rgb="FFFFD1D1"/>
        </patternFill>
      </fill>
    </dxf>
    <dxf>
      <fill>
        <patternFill>
          <bgColor theme="9" tint="0.79998168889431442"/>
        </patternFill>
      </fill>
    </dxf>
    <dxf>
      <fill>
        <patternFill>
          <bgColor rgb="FFFFD1D1"/>
        </patternFill>
      </fill>
    </dxf>
    <dxf>
      <fill>
        <patternFill>
          <bgColor theme="9" tint="0.79998168889431442"/>
        </patternFill>
      </fill>
    </dxf>
    <dxf>
      <fill>
        <patternFill>
          <bgColor rgb="FFFFD1D1"/>
        </patternFill>
      </fill>
    </dxf>
    <dxf>
      <fill>
        <patternFill>
          <bgColor theme="9" tint="0.79998168889431442"/>
        </patternFill>
      </fill>
    </dxf>
    <dxf>
      <fill>
        <patternFill>
          <bgColor rgb="FFFFD1D1"/>
        </patternFill>
      </fill>
    </dxf>
    <dxf>
      <fill>
        <patternFill>
          <bgColor theme="9" tint="0.79998168889431442"/>
        </patternFill>
      </fill>
    </dxf>
  </dxfs>
  <tableStyles count="0" defaultTableStyle="TableStyleMedium2" defaultPivotStyle="PivotStyleLight16"/>
  <colors>
    <mruColors>
      <color rgb="FFAA3C3C"/>
      <color rgb="FF6F61F9"/>
      <color rgb="FFF8D4F7"/>
      <color rgb="FFFFD1D1"/>
      <color rgb="FFFF9999"/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28F32-F375-43D7-84C7-23FA2AA98CAA}">
  <dimension ref="A1:R66"/>
  <sheetViews>
    <sheetView tabSelected="1" zoomScale="85" zoomScaleNormal="85" workbookViewId="0">
      <selection activeCell="R3" sqref="R3:R15"/>
    </sheetView>
  </sheetViews>
  <sheetFormatPr defaultRowHeight="14.4" x14ac:dyDescent="0.55000000000000004"/>
  <cols>
    <col min="1" max="2" width="12.578125" style="1" customWidth="1"/>
    <col min="3" max="11" width="13.578125" style="1" customWidth="1"/>
    <col min="12" max="16" width="8.83984375" style="1"/>
    <col min="17" max="17" width="11" style="1" customWidth="1"/>
    <col min="18" max="18" width="9.5234375" style="1" bestFit="1" customWidth="1"/>
    <col min="19" max="19" width="8.83984375" style="1"/>
    <col min="20" max="20" width="8.83984375" style="1" customWidth="1"/>
    <col min="21" max="16384" width="8.83984375" style="1"/>
  </cols>
  <sheetData>
    <row r="1" spans="1:18" ht="14.7" thickBot="1" x14ac:dyDescent="0.6">
      <c r="A1" s="10"/>
      <c r="B1" s="13"/>
      <c r="C1" s="10" t="s">
        <v>32</v>
      </c>
      <c r="D1" s="11" t="s">
        <v>36</v>
      </c>
      <c r="E1" s="11" t="s">
        <v>41</v>
      </c>
      <c r="F1" s="11" t="s">
        <v>37</v>
      </c>
      <c r="G1" s="11" t="s">
        <v>42</v>
      </c>
      <c r="H1" s="11" t="s">
        <v>38</v>
      </c>
      <c r="I1" s="13" t="s">
        <v>43</v>
      </c>
      <c r="J1" s="13" t="s">
        <v>39</v>
      </c>
      <c r="K1" s="12" t="s">
        <v>44</v>
      </c>
    </row>
    <row r="2" spans="1:18" ht="14.7" customHeight="1" thickBot="1" x14ac:dyDescent="0.6">
      <c r="A2" s="22" t="s">
        <v>0</v>
      </c>
      <c r="B2" s="23" t="s">
        <v>1</v>
      </c>
      <c r="C2" s="19" t="s">
        <v>1</v>
      </c>
      <c r="D2" s="18" t="s">
        <v>1</v>
      </c>
      <c r="E2" s="18" t="s">
        <v>1</v>
      </c>
      <c r="F2" s="8" t="s">
        <v>1</v>
      </c>
      <c r="G2" s="8" t="s">
        <v>1</v>
      </c>
      <c r="H2" s="8" t="s">
        <v>1</v>
      </c>
      <c r="I2" s="7" t="s">
        <v>1</v>
      </c>
      <c r="J2" s="7" t="s">
        <v>1</v>
      </c>
      <c r="K2" s="9" t="s">
        <v>1</v>
      </c>
      <c r="M2" s="79" t="s">
        <v>45</v>
      </c>
      <c r="N2" s="80"/>
      <c r="P2" s="73" t="s">
        <v>33</v>
      </c>
      <c r="Q2" s="42" t="s">
        <v>36</v>
      </c>
      <c r="R2" s="15" cm="1">
        <f t="array" ref="R2">SUMPRODUCT(--(C2:C65 = D2:D65))/(COUNTA(C2:C65))</f>
        <v>0.625</v>
      </c>
    </row>
    <row r="3" spans="1:18" ht="14.7" thickBot="1" x14ac:dyDescent="0.6">
      <c r="A3" s="24" t="s">
        <v>2</v>
      </c>
      <c r="B3" s="25" t="s">
        <v>3</v>
      </c>
      <c r="C3" s="20" t="s">
        <v>3</v>
      </c>
      <c r="D3" s="14" t="s">
        <v>3</v>
      </c>
      <c r="E3" s="14" t="s">
        <v>3</v>
      </c>
      <c r="F3" s="2" t="s">
        <v>3</v>
      </c>
      <c r="G3" s="2" t="s">
        <v>3</v>
      </c>
      <c r="H3" s="2" t="s">
        <v>3</v>
      </c>
      <c r="I3" s="5" t="s">
        <v>3</v>
      </c>
      <c r="J3" s="5" t="s">
        <v>3</v>
      </c>
      <c r="K3" s="3" t="s">
        <v>3</v>
      </c>
      <c r="M3" s="81" t="s">
        <v>47</v>
      </c>
      <c r="N3" s="82"/>
      <c r="P3" s="74"/>
      <c r="Q3" s="44" t="s">
        <v>37</v>
      </c>
      <c r="R3" s="16" cm="1">
        <f t="array" ref="R3">SUMPRODUCT(--(C2:C65 = F2:F65))/(COUNTA(C2:C65))</f>
        <v>0.640625</v>
      </c>
    </row>
    <row r="4" spans="1:18" ht="14.7" thickBot="1" x14ac:dyDescent="0.6">
      <c r="A4" s="26" t="s">
        <v>0</v>
      </c>
      <c r="B4" s="27" t="s">
        <v>2</v>
      </c>
      <c r="C4" s="20" t="s">
        <v>2</v>
      </c>
      <c r="D4" s="14" t="s">
        <v>2</v>
      </c>
      <c r="E4" s="14" t="s">
        <v>2</v>
      </c>
      <c r="F4" s="2" t="s">
        <v>2</v>
      </c>
      <c r="G4" s="2" t="s">
        <v>2</v>
      </c>
      <c r="H4" s="2" t="s">
        <v>2</v>
      </c>
      <c r="I4" s="5" t="s">
        <v>2</v>
      </c>
      <c r="J4" s="5" t="s">
        <v>2</v>
      </c>
      <c r="K4" s="3" t="s">
        <v>2</v>
      </c>
      <c r="M4" s="83" t="s">
        <v>46</v>
      </c>
      <c r="N4" s="84"/>
      <c r="P4" s="74"/>
      <c r="Q4" s="44" t="s">
        <v>38</v>
      </c>
      <c r="R4" s="16" cm="1">
        <f t="array" ref="R4">SUMPRODUCT(--(C2:C65 = H2:H65))/(COUNTA(C2:C65))</f>
        <v>0.515625</v>
      </c>
    </row>
    <row r="5" spans="1:18" ht="14.7" thickBot="1" x14ac:dyDescent="0.6">
      <c r="A5" s="26" t="s">
        <v>3</v>
      </c>
      <c r="B5" s="27" t="s">
        <v>1</v>
      </c>
      <c r="C5" s="20" t="s">
        <v>40</v>
      </c>
      <c r="D5" s="14" t="s">
        <v>3</v>
      </c>
      <c r="E5" s="14" t="s">
        <v>3</v>
      </c>
      <c r="F5" s="2" t="s">
        <v>3</v>
      </c>
      <c r="G5" s="2" t="s">
        <v>3</v>
      </c>
      <c r="H5" s="2" t="s">
        <v>3</v>
      </c>
      <c r="I5" s="5" t="s">
        <v>3</v>
      </c>
      <c r="J5" s="5" t="s">
        <v>3</v>
      </c>
      <c r="K5" s="3" t="s">
        <v>3</v>
      </c>
      <c r="M5" s="85" t="s">
        <v>48</v>
      </c>
      <c r="N5" s="86"/>
      <c r="P5" s="74"/>
      <c r="Q5" s="44" t="s">
        <v>39</v>
      </c>
      <c r="R5" s="16" cm="1">
        <f t="array" ref="R5">SUMPRODUCT(--(C2:C65 = J2:J65))/(COUNTA(C2:C65))</f>
        <v>0.59375</v>
      </c>
    </row>
    <row r="6" spans="1:18" ht="14.7" thickBot="1" x14ac:dyDescent="0.6">
      <c r="A6" s="28" t="s">
        <v>1</v>
      </c>
      <c r="B6" s="29" t="s">
        <v>2</v>
      </c>
      <c r="C6" s="20" t="s">
        <v>2</v>
      </c>
      <c r="D6" s="14" t="s">
        <v>40</v>
      </c>
      <c r="E6" s="14" t="s">
        <v>40</v>
      </c>
      <c r="F6" s="2" t="s">
        <v>40</v>
      </c>
      <c r="G6" s="2" t="s">
        <v>40</v>
      </c>
      <c r="H6" s="2" t="s">
        <v>1</v>
      </c>
      <c r="I6" s="5" t="s">
        <v>1</v>
      </c>
      <c r="J6" s="5" t="s">
        <v>1</v>
      </c>
      <c r="K6" s="3" t="s">
        <v>1</v>
      </c>
      <c r="M6" s="87" t="s">
        <v>49</v>
      </c>
      <c r="N6" s="88"/>
      <c r="P6" s="74"/>
      <c r="Q6" s="44" t="s">
        <v>54</v>
      </c>
      <c r="R6" s="16" cm="1">
        <f t="array" ref="R6">SUMPRODUCT(--(C2:C65 = E2:E65))/(COUNTA(C2:C65))</f>
        <v>0.59375</v>
      </c>
    </row>
    <row r="7" spans="1:18" ht="14.7" thickBot="1" x14ac:dyDescent="0.6">
      <c r="A7" s="28" t="s">
        <v>3</v>
      </c>
      <c r="B7" s="29" t="s">
        <v>0</v>
      </c>
      <c r="C7" s="20" t="s">
        <v>3</v>
      </c>
      <c r="D7" s="14" t="s">
        <v>3</v>
      </c>
      <c r="E7" s="14" t="s">
        <v>3</v>
      </c>
      <c r="F7" s="2" t="s">
        <v>3</v>
      </c>
      <c r="G7" s="2" t="s">
        <v>3</v>
      </c>
      <c r="H7" s="2" t="s">
        <v>3</v>
      </c>
      <c r="I7" s="5" t="s">
        <v>3</v>
      </c>
      <c r="J7" s="5" t="s">
        <v>3</v>
      </c>
      <c r="K7" s="3" t="s">
        <v>3</v>
      </c>
      <c r="M7" s="89" t="s">
        <v>50</v>
      </c>
      <c r="N7" s="90"/>
      <c r="P7" s="74"/>
      <c r="Q7" s="44" t="s">
        <v>55</v>
      </c>
      <c r="R7" s="16" cm="1">
        <f t="array" ref="R7">SUMPRODUCT(--(C2:C65 = G2:G65))/(COUNTA(C2:C65))</f>
        <v>0.625</v>
      </c>
    </row>
    <row r="8" spans="1:18" ht="14.7" thickBot="1" x14ac:dyDescent="0.6">
      <c r="A8" s="24" t="s">
        <v>4</v>
      </c>
      <c r="B8" s="25" t="s">
        <v>5</v>
      </c>
      <c r="C8" s="20" t="s">
        <v>4</v>
      </c>
      <c r="D8" s="14" t="s">
        <v>4</v>
      </c>
      <c r="E8" s="14" t="s">
        <v>4</v>
      </c>
      <c r="F8" s="2" t="s">
        <v>4</v>
      </c>
      <c r="G8" s="2" t="s">
        <v>4</v>
      </c>
      <c r="H8" s="2" t="s">
        <v>4</v>
      </c>
      <c r="I8" s="5" t="s">
        <v>4</v>
      </c>
      <c r="J8" s="5" t="s">
        <v>4</v>
      </c>
      <c r="K8" s="3" t="s">
        <v>4</v>
      </c>
      <c r="M8" s="91" t="s">
        <v>51</v>
      </c>
      <c r="N8" s="92"/>
      <c r="P8" s="74"/>
      <c r="Q8" s="44" t="s">
        <v>56</v>
      </c>
      <c r="R8" s="16" cm="1">
        <f t="array" ref="R8">SUMPRODUCT(--(C2:C65 = I2:I65))/(COUNTA(C2:C65))</f>
        <v>0.609375</v>
      </c>
    </row>
    <row r="9" spans="1:18" ht="14.7" thickBot="1" x14ac:dyDescent="0.6">
      <c r="A9" s="24" t="s">
        <v>6</v>
      </c>
      <c r="B9" s="25" t="s">
        <v>7</v>
      </c>
      <c r="C9" s="20" t="s">
        <v>40</v>
      </c>
      <c r="D9" s="14" t="s">
        <v>40</v>
      </c>
      <c r="E9" s="14" t="s">
        <v>40</v>
      </c>
      <c r="F9" s="2" t="s">
        <v>40</v>
      </c>
      <c r="G9" s="2" t="s">
        <v>40</v>
      </c>
      <c r="H9" s="2" t="s">
        <v>6</v>
      </c>
      <c r="I9" s="5" t="s">
        <v>6</v>
      </c>
      <c r="J9" s="5" t="s">
        <v>6</v>
      </c>
      <c r="K9" s="3" t="s">
        <v>6</v>
      </c>
      <c r="P9" s="75"/>
      <c r="Q9" s="45" t="s">
        <v>57</v>
      </c>
      <c r="R9" s="17" cm="1">
        <f t="array" ref="R9">SUMPRODUCT(--(C2:C65 = K2:K65))/(COUNTA(C2:C65))</f>
        <v>0.609375</v>
      </c>
    </row>
    <row r="10" spans="1:18" x14ac:dyDescent="0.55000000000000004">
      <c r="A10" s="26" t="s">
        <v>7</v>
      </c>
      <c r="B10" s="27" t="s">
        <v>5</v>
      </c>
      <c r="C10" s="20" t="s">
        <v>5</v>
      </c>
      <c r="D10" s="14" t="s">
        <v>7</v>
      </c>
      <c r="E10" s="14" t="s">
        <v>7</v>
      </c>
      <c r="F10" s="2" t="s">
        <v>7</v>
      </c>
      <c r="G10" s="2" t="s">
        <v>7</v>
      </c>
      <c r="H10" s="2" t="s">
        <v>40</v>
      </c>
      <c r="I10" s="5" t="s">
        <v>40</v>
      </c>
      <c r="J10" s="5" t="s">
        <v>40</v>
      </c>
      <c r="K10" s="3" t="s">
        <v>7</v>
      </c>
      <c r="P10" s="73" t="s">
        <v>34</v>
      </c>
      <c r="Q10" s="18" t="s">
        <v>36</v>
      </c>
      <c r="R10" s="69">
        <f>14/32</f>
        <v>0.4375</v>
      </c>
    </row>
    <row r="11" spans="1:18" x14ac:dyDescent="0.55000000000000004">
      <c r="A11" s="26" t="s">
        <v>4</v>
      </c>
      <c r="B11" s="27" t="s">
        <v>6</v>
      </c>
      <c r="C11" s="20" t="s">
        <v>40</v>
      </c>
      <c r="D11" s="14" t="s">
        <v>4</v>
      </c>
      <c r="E11" s="14" t="s">
        <v>4</v>
      </c>
      <c r="F11" s="2" t="s">
        <v>4</v>
      </c>
      <c r="G11" s="2" t="s">
        <v>4</v>
      </c>
      <c r="H11" s="2" t="s">
        <v>4</v>
      </c>
      <c r="I11" s="5" t="s">
        <v>4</v>
      </c>
      <c r="J11" s="5" t="s">
        <v>4</v>
      </c>
      <c r="K11" s="3" t="s">
        <v>4</v>
      </c>
      <c r="P11" s="74"/>
      <c r="Q11" s="14" t="s">
        <v>37</v>
      </c>
      <c r="R11" s="16">
        <f>15/32</f>
        <v>0.46875</v>
      </c>
    </row>
    <row r="12" spans="1:18" x14ac:dyDescent="0.55000000000000004">
      <c r="A12" s="28" t="s">
        <v>7</v>
      </c>
      <c r="B12" s="29" t="s">
        <v>4</v>
      </c>
      <c r="C12" s="20" t="s">
        <v>4</v>
      </c>
      <c r="D12" s="14" t="s">
        <v>4</v>
      </c>
      <c r="E12" s="30" t="s">
        <v>40</v>
      </c>
      <c r="F12" s="2" t="s">
        <v>4</v>
      </c>
      <c r="G12" s="2" t="s">
        <v>4</v>
      </c>
      <c r="H12" s="2" t="s">
        <v>4</v>
      </c>
      <c r="I12" s="5" t="s">
        <v>4</v>
      </c>
      <c r="J12" s="5" t="s">
        <v>4</v>
      </c>
      <c r="K12" s="3" t="s">
        <v>4</v>
      </c>
      <c r="P12" s="74"/>
      <c r="Q12" s="14" t="s">
        <v>38</v>
      </c>
      <c r="R12" s="16">
        <f>16/32</f>
        <v>0.5</v>
      </c>
    </row>
    <row r="13" spans="1:18" ht="14.7" thickBot="1" x14ac:dyDescent="0.6">
      <c r="A13" s="28" t="s">
        <v>5</v>
      </c>
      <c r="B13" s="29" t="s">
        <v>6</v>
      </c>
      <c r="C13" s="20" t="s">
        <v>6</v>
      </c>
      <c r="D13" s="14" t="s">
        <v>40</v>
      </c>
      <c r="E13" s="14" t="s">
        <v>40</v>
      </c>
      <c r="F13" s="2" t="s">
        <v>6</v>
      </c>
      <c r="G13" s="2" t="s">
        <v>6</v>
      </c>
      <c r="H13" s="2" t="s">
        <v>40</v>
      </c>
      <c r="I13" s="33" t="s">
        <v>6</v>
      </c>
      <c r="J13" s="5" t="s">
        <v>6</v>
      </c>
      <c r="K13" s="3" t="s">
        <v>6</v>
      </c>
      <c r="P13" s="75"/>
      <c r="Q13" s="14" t="s">
        <v>39</v>
      </c>
      <c r="R13" s="16">
        <f>17/32</f>
        <v>0.53125</v>
      </c>
    </row>
    <row r="14" spans="1:18" x14ac:dyDescent="0.55000000000000004">
      <c r="A14" s="24" t="s">
        <v>8</v>
      </c>
      <c r="B14" s="25" t="s">
        <v>9</v>
      </c>
      <c r="C14" s="20" t="s">
        <v>9</v>
      </c>
      <c r="D14" s="14" t="s">
        <v>8</v>
      </c>
      <c r="E14" s="14" t="s">
        <v>8</v>
      </c>
      <c r="F14" s="2" t="s">
        <v>8</v>
      </c>
      <c r="G14" s="2" t="s">
        <v>8</v>
      </c>
      <c r="H14" s="2" t="s">
        <v>8</v>
      </c>
      <c r="I14" s="5" t="s">
        <v>8</v>
      </c>
      <c r="J14" s="5" t="s">
        <v>8</v>
      </c>
      <c r="K14" s="3" t="s">
        <v>8</v>
      </c>
      <c r="P14" s="73" t="s">
        <v>35</v>
      </c>
      <c r="Q14" s="42" t="s">
        <v>36</v>
      </c>
      <c r="R14" s="15">
        <f>9/16</f>
        <v>0.5625</v>
      </c>
    </row>
    <row r="15" spans="1:18" x14ac:dyDescent="0.55000000000000004">
      <c r="A15" s="24" t="s">
        <v>10</v>
      </c>
      <c r="B15" s="25" t="s">
        <v>11</v>
      </c>
      <c r="C15" s="20" t="s">
        <v>40</v>
      </c>
      <c r="D15" s="14" t="s">
        <v>40</v>
      </c>
      <c r="E15" s="14" t="s">
        <v>40</v>
      </c>
      <c r="F15" s="2" t="s">
        <v>40</v>
      </c>
      <c r="G15" s="2" t="s">
        <v>40</v>
      </c>
      <c r="H15" s="2" t="s">
        <v>40</v>
      </c>
      <c r="I15" s="5" t="s">
        <v>40</v>
      </c>
      <c r="J15" s="5" t="s">
        <v>40</v>
      </c>
      <c r="K15" s="3" t="s">
        <v>40</v>
      </c>
      <c r="P15" s="74"/>
      <c r="Q15" s="44" t="s">
        <v>37</v>
      </c>
      <c r="R15" s="16">
        <f>10/16</f>
        <v>0.625</v>
      </c>
    </row>
    <row r="16" spans="1:18" x14ac:dyDescent="0.55000000000000004">
      <c r="A16" s="26" t="s">
        <v>11</v>
      </c>
      <c r="B16" s="27" t="s">
        <v>9</v>
      </c>
      <c r="C16" s="20" t="s">
        <v>11</v>
      </c>
      <c r="D16" s="14" t="s">
        <v>11</v>
      </c>
      <c r="E16" s="14" t="s">
        <v>11</v>
      </c>
      <c r="F16" s="2" t="s">
        <v>11</v>
      </c>
      <c r="G16" s="2" t="s">
        <v>11</v>
      </c>
      <c r="H16" s="2" t="s">
        <v>11</v>
      </c>
      <c r="I16" s="5" t="s">
        <v>11</v>
      </c>
      <c r="J16" s="5" t="s">
        <v>11</v>
      </c>
      <c r="K16" s="3" t="s">
        <v>11</v>
      </c>
      <c r="P16" s="74"/>
      <c r="Q16" s="44" t="s">
        <v>38</v>
      </c>
      <c r="R16" s="16">
        <f>10/16</f>
        <v>0.625</v>
      </c>
    </row>
    <row r="17" spans="1:18" ht="14.7" thickBot="1" x14ac:dyDescent="0.6">
      <c r="A17" s="26" t="s">
        <v>8</v>
      </c>
      <c r="B17" s="27" t="s">
        <v>10</v>
      </c>
      <c r="C17" s="20" t="s">
        <v>8</v>
      </c>
      <c r="D17" s="14" t="s">
        <v>8</v>
      </c>
      <c r="E17" s="14" t="s">
        <v>8</v>
      </c>
      <c r="F17" s="2" t="s">
        <v>8</v>
      </c>
      <c r="G17" s="2" t="s">
        <v>8</v>
      </c>
      <c r="H17" s="2" t="s">
        <v>8</v>
      </c>
      <c r="I17" s="5" t="s">
        <v>8</v>
      </c>
      <c r="J17" s="5" t="s">
        <v>8</v>
      </c>
      <c r="K17" s="3" t="s">
        <v>8</v>
      </c>
      <c r="P17" s="75"/>
      <c r="Q17" s="67" t="s">
        <v>39</v>
      </c>
      <c r="R17" s="68">
        <f>10/16</f>
        <v>0.625</v>
      </c>
    </row>
    <row r="18" spans="1:18" x14ac:dyDescent="0.55000000000000004">
      <c r="A18" s="28" t="s">
        <v>11</v>
      </c>
      <c r="B18" s="29" t="s">
        <v>8</v>
      </c>
      <c r="C18" s="20" t="s">
        <v>8</v>
      </c>
      <c r="D18" s="14" t="s">
        <v>8</v>
      </c>
      <c r="E18" s="14" t="s">
        <v>8</v>
      </c>
      <c r="F18" s="2" t="s">
        <v>8</v>
      </c>
      <c r="G18" s="2" t="s">
        <v>8</v>
      </c>
      <c r="H18" s="2" t="s">
        <v>8</v>
      </c>
      <c r="I18" s="5" t="s">
        <v>8</v>
      </c>
      <c r="J18" s="5" t="s">
        <v>8</v>
      </c>
      <c r="K18" s="3" t="s">
        <v>8</v>
      </c>
      <c r="P18" s="76" t="s">
        <v>52</v>
      </c>
      <c r="Q18" s="42" t="s">
        <v>36</v>
      </c>
      <c r="R18" s="15" cm="1">
        <f t="array" ref="R18">SUMPRODUCT(--(C2:C49 = D2:D49))/(COUNTA(C2:C49))</f>
        <v>0.5625</v>
      </c>
    </row>
    <row r="19" spans="1:18" x14ac:dyDescent="0.55000000000000004">
      <c r="A19" s="28" t="s">
        <v>9</v>
      </c>
      <c r="B19" s="29" t="s">
        <v>10</v>
      </c>
      <c r="C19" s="20" t="s">
        <v>10</v>
      </c>
      <c r="D19" s="14" t="s">
        <v>10</v>
      </c>
      <c r="E19" s="14" t="s">
        <v>10</v>
      </c>
      <c r="F19" s="2" t="s">
        <v>10</v>
      </c>
      <c r="G19" s="2" t="s">
        <v>10</v>
      </c>
      <c r="H19" s="2" t="s">
        <v>10</v>
      </c>
      <c r="I19" s="5" t="s">
        <v>10</v>
      </c>
      <c r="J19" s="5" t="s">
        <v>10</v>
      </c>
      <c r="K19" s="3" t="s">
        <v>10</v>
      </c>
      <c r="P19" s="77"/>
      <c r="Q19" s="44" t="s">
        <v>54</v>
      </c>
      <c r="R19" s="16" cm="1">
        <f t="array" ref="R19">SUMPRODUCT(--(C2:C49 = E2:E49))/(COUNTA(C2:C49))</f>
        <v>0.52083333333333337</v>
      </c>
    </row>
    <row r="20" spans="1:18" x14ac:dyDescent="0.55000000000000004">
      <c r="A20" s="24" t="s">
        <v>12</v>
      </c>
      <c r="B20" s="25" t="s">
        <v>13</v>
      </c>
      <c r="C20" s="20" t="s">
        <v>40</v>
      </c>
      <c r="D20" s="14" t="s">
        <v>12</v>
      </c>
      <c r="E20" s="14" t="s">
        <v>12</v>
      </c>
      <c r="F20" s="2" t="s">
        <v>12</v>
      </c>
      <c r="G20" s="2" t="s">
        <v>12</v>
      </c>
      <c r="H20" s="2" t="s">
        <v>12</v>
      </c>
      <c r="I20" s="5" t="s">
        <v>12</v>
      </c>
      <c r="J20" s="5" t="s">
        <v>12</v>
      </c>
      <c r="K20" s="3" t="s">
        <v>12</v>
      </c>
      <c r="P20" s="77"/>
      <c r="Q20" s="44" t="s">
        <v>37</v>
      </c>
      <c r="R20" s="16" cm="1">
        <f t="array" ref="R20">SUMPRODUCT(--(C2:C49 = F2:F49))/(COUNTA(C2:C49))</f>
        <v>0.58333333333333337</v>
      </c>
    </row>
    <row r="21" spans="1:18" x14ac:dyDescent="0.55000000000000004">
      <c r="A21" s="24" t="s">
        <v>14</v>
      </c>
      <c r="B21" s="25" t="s">
        <v>15</v>
      </c>
      <c r="C21" s="20" t="s">
        <v>14</v>
      </c>
      <c r="D21" s="14" t="s">
        <v>14</v>
      </c>
      <c r="E21" s="14" t="s">
        <v>14</v>
      </c>
      <c r="F21" s="2" t="s">
        <v>14</v>
      </c>
      <c r="G21" s="2" t="s">
        <v>14</v>
      </c>
      <c r="H21" s="2" t="s">
        <v>14</v>
      </c>
      <c r="I21" s="5" t="s">
        <v>14</v>
      </c>
      <c r="J21" s="5" t="s">
        <v>14</v>
      </c>
      <c r="K21" s="3" t="s">
        <v>14</v>
      </c>
      <c r="P21" s="77"/>
      <c r="Q21" s="44" t="s">
        <v>55</v>
      </c>
      <c r="R21" s="16" cm="1">
        <f t="array" ref="R21">SUMPRODUCT(--(C2:C49 = G2:G49))/(COUNTA(C2:C49))</f>
        <v>0.58333333333333337</v>
      </c>
    </row>
    <row r="22" spans="1:18" x14ac:dyDescent="0.55000000000000004">
      <c r="A22" s="26" t="s">
        <v>13</v>
      </c>
      <c r="B22" s="27" t="s">
        <v>15</v>
      </c>
      <c r="C22" s="20" t="s">
        <v>15</v>
      </c>
      <c r="D22" s="14" t="s">
        <v>40</v>
      </c>
      <c r="E22" s="14" t="s">
        <v>40</v>
      </c>
      <c r="F22" s="2" t="s">
        <v>40</v>
      </c>
      <c r="G22" s="2" t="s">
        <v>40</v>
      </c>
      <c r="H22" s="2" t="s">
        <v>40</v>
      </c>
      <c r="I22" s="5" t="s">
        <v>40</v>
      </c>
      <c r="J22" s="5" t="s">
        <v>40</v>
      </c>
      <c r="K22" s="3" t="s">
        <v>40</v>
      </c>
      <c r="P22" s="77"/>
      <c r="Q22" s="44" t="s">
        <v>38</v>
      </c>
      <c r="R22" s="16" cm="1">
        <f t="array" ref="R22">SUMPRODUCT(--(C2:C49 = H2:H49))/(COUNTA(C2:C49))</f>
        <v>0.5</v>
      </c>
    </row>
    <row r="23" spans="1:18" x14ac:dyDescent="0.55000000000000004">
      <c r="A23" s="26" t="s">
        <v>14</v>
      </c>
      <c r="B23" s="27" t="s">
        <v>12</v>
      </c>
      <c r="C23" s="20" t="s">
        <v>14</v>
      </c>
      <c r="D23" s="14" t="s">
        <v>40</v>
      </c>
      <c r="E23" s="30" t="s">
        <v>14</v>
      </c>
      <c r="F23" s="2" t="s">
        <v>14</v>
      </c>
      <c r="G23" s="2" t="s">
        <v>14</v>
      </c>
      <c r="H23" s="2" t="s">
        <v>40</v>
      </c>
      <c r="I23" s="5" t="s">
        <v>40</v>
      </c>
      <c r="J23" s="5" t="s">
        <v>14</v>
      </c>
      <c r="K23" s="3" t="s">
        <v>14</v>
      </c>
      <c r="P23" s="77"/>
      <c r="Q23" s="44" t="s">
        <v>56</v>
      </c>
      <c r="R23" s="16" cm="1">
        <f t="array" ref="R23">SUMPRODUCT(--(C2:C49 = I2:I49))/(COUNTA(C2:C49))</f>
        <v>0.54166666666666663</v>
      </c>
    </row>
    <row r="24" spans="1:18" x14ac:dyDescent="0.55000000000000004">
      <c r="A24" s="28" t="s">
        <v>15</v>
      </c>
      <c r="B24" s="29" t="s">
        <v>12</v>
      </c>
      <c r="C24" s="20" t="s">
        <v>15</v>
      </c>
      <c r="D24" s="14" t="s">
        <v>12</v>
      </c>
      <c r="E24" s="14" t="s">
        <v>12</v>
      </c>
      <c r="F24" s="2" t="s">
        <v>12</v>
      </c>
      <c r="G24" s="2" t="s">
        <v>12</v>
      </c>
      <c r="H24" s="2" t="s">
        <v>12</v>
      </c>
      <c r="I24" s="5" t="s">
        <v>12</v>
      </c>
      <c r="J24" s="5" t="s">
        <v>12</v>
      </c>
      <c r="K24" s="3" t="s">
        <v>12</v>
      </c>
      <c r="P24" s="77"/>
      <c r="Q24" s="44" t="s">
        <v>39</v>
      </c>
      <c r="R24" s="16" cm="1">
        <f t="array" ref="R24">SUMPRODUCT(--(C2:C49 = J2:J49))/(COUNTA(C2:C49))</f>
        <v>0.52083333333333337</v>
      </c>
    </row>
    <row r="25" spans="1:18" ht="14.7" thickBot="1" x14ac:dyDescent="0.6">
      <c r="A25" s="28" t="s">
        <v>13</v>
      </c>
      <c r="B25" s="29" t="s">
        <v>14</v>
      </c>
      <c r="C25" s="20" t="s">
        <v>13</v>
      </c>
      <c r="D25" s="14" t="s">
        <v>14</v>
      </c>
      <c r="E25" s="14" t="s">
        <v>14</v>
      </c>
      <c r="F25" s="2" t="s">
        <v>14</v>
      </c>
      <c r="G25" s="2" t="s">
        <v>14</v>
      </c>
      <c r="H25" s="2" t="s">
        <v>14</v>
      </c>
      <c r="I25" s="5" t="s">
        <v>14</v>
      </c>
      <c r="J25" s="5" t="s">
        <v>14</v>
      </c>
      <c r="K25" s="3" t="s">
        <v>14</v>
      </c>
      <c r="P25" s="78"/>
      <c r="Q25" s="67" t="s">
        <v>57</v>
      </c>
      <c r="R25" s="68" cm="1">
        <f t="array" ref="R25">SUMPRODUCT(--(C2:C49 = K2:K49))/(COUNTA(C2:C49))</f>
        <v>0.54166666666666663</v>
      </c>
    </row>
    <row r="26" spans="1:18" x14ac:dyDescent="0.55000000000000004">
      <c r="A26" s="24" t="s">
        <v>16</v>
      </c>
      <c r="B26" s="25" t="s">
        <v>17</v>
      </c>
      <c r="C26" s="20" t="s">
        <v>17</v>
      </c>
      <c r="D26" s="14" t="s">
        <v>16</v>
      </c>
      <c r="E26" s="14" t="s">
        <v>16</v>
      </c>
      <c r="F26" s="2" t="s">
        <v>16</v>
      </c>
      <c r="G26" s="2" t="s">
        <v>16</v>
      </c>
      <c r="H26" s="2" t="s">
        <v>16</v>
      </c>
      <c r="I26" s="5" t="s">
        <v>16</v>
      </c>
      <c r="J26" s="5" t="s">
        <v>16</v>
      </c>
      <c r="K26" s="3" t="s">
        <v>16</v>
      </c>
      <c r="P26" s="76" t="s">
        <v>53</v>
      </c>
      <c r="Q26" s="42" t="s">
        <v>36</v>
      </c>
      <c r="R26" s="15" cm="1">
        <f t="array" ref="R26">SUMPRODUCT(--(C50:C65 = D50:D65))/(COUNTA(C50:C65))</f>
        <v>0.8125</v>
      </c>
    </row>
    <row r="27" spans="1:18" x14ac:dyDescent="0.55000000000000004">
      <c r="A27" s="24" t="s">
        <v>18</v>
      </c>
      <c r="B27" s="25" t="s">
        <v>19</v>
      </c>
      <c r="C27" s="20" t="s">
        <v>18</v>
      </c>
      <c r="D27" s="14" t="s">
        <v>18</v>
      </c>
      <c r="E27" s="14" t="s">
        <v>18</v>
      </c>
      <c r="F27" s="2" t="s">
        <v>18</v>
      </c>
      <c r="G27" s="2" t="s">
        <v>18</v>
      </c>
      <c r="H27" s="2" t="s">
        <v>18</v>
      </c>
      <c r="I27" s="5" t="s">
        <v>18</v>
      </c>
      <c r="J27" s="5" t="s">
        <v>18</v>
      </c>
      <c r="K27" s="3" t="s">
        <v>18</v>
      </c>
      <c r="P27" s="77"/>
      <c r="Q27" s="44" t="s">
        <v>54</v>
      </c>
      <c r="R27" s="16" cm="1">
        <f t="array" ref="R27">SUMPRODUCT(--(C50:C65 = E50:E65))/(COUNTA(C50:C65))</f>
        <v>0.8125</v>
      </c>
    </row>
    <row r="28" spans="1:18" x14ac:dyDescent="0.55000000000000004">
      <c r="A28" s="26" t="s">
        <v>17</v>
      </c>
      <c r="B28" s="27" t="s">
        <v>19</v>
      </c>
      <c r="C28" s="20" t="s">
        <v>19</v>
      </c>
      <c r="D28" s="14" t="s">
        <v>17</v>
      </c>
      <c r="E28" s="14" t="s">
        <v>17</v>
      </c>
      <c r="F28" s="2" t="s">
        <v>17</v>
      </c>
      <c r="G28" s="2" t="s">
        <v>17</v>
      </c>
      <c r="H28" s="2" t="s">
        <v>17</v>
      </c>
      <c r="I28" s="5" t="s">
        <v>17</v>
      </c>
      <c r="J28" s="5" t="s">
        <v>17</v>
      </c>
      <c r="K28" s="3" t="s">
        <v>17</v>
      </c>
      <c r="P28" s="77"/>
      <c r="Q28" s="44" t="s">
        <v>37</v>
      </c>
      <c r="R28" s="16" cm="1">
        <f t="array" ref="R28">SUMPRODUCT(--(C50:C65 = F50:F65))/(COUNTA(C50:C65))</f>
        <v>0.8125</v>
      </c>
    </row>
    <row r="29" spans="1:18" x14ac:dyDescent="0.55000000000000004">
      <c r="A29" s="26" t="s">
        <v>18</v>
      </c>
      <c r="B29" s="27" t="s">
        <v>16</v>
      </c>
      <c r="C29" s="20" t="s">
        <v>40</v>
      </c>
      <c r="D29" s="14" t="s">
        <v>40</v>
      </c>
      <c r="E29" s="30" t="s">
        <v>18</v>
      </c>
      <c r="F29" s="2" t="s">
        <v>40</v>
      </c>
      <c r="G29" s="31" t="s">
        <v>18</v>
      </c>
      <c r="H29" s="2" t="s">
        <v>40</v>
      </c>
      <c r="I29" s="5" t="s">
        <v>40</v>
      </c>
      <c r="J29" s="5" t="s">
        <v>40</v>
      </c>
      <c r="K29" s="32" t="s">
        <v>18</v>
      </c>
      <c r="P29" s="77"/>
      <c r="Q29" s="44" t="s">
        <v>55</v>
      </c>
      <c r="R29" s="16" cm="1">
        <f t="array" ref="R29">SUMPRODUCT(--(C50:C65 = G50:G65))/(COUNTA(C50:C65))</f>
        <v>0.75</v>
      </c>
    </row>
    <row r="30" spans="1:18" x14ac:dyDescent="0.55000000000000004">
      <c r="A30" s="28" t="s">
        <v>17</v>
      </c>
      <c r="B30" s="29" t="s">
        <v>18</v>
      </c>
      <c r="C30" s="20" t="s">
        <v>17</v>
      </c>
      <c r="D30" s="14" t="s">
        <v>18</v>
      </c>
      <c r="E30" s="14" t="s">
        <v>18</v>
      </c>
      <c r="F30" s="2" t="s">
        <v>18</v>
      </c>
      <c r="G30" s="2" t="s">
        <v>18</v>
      </c>
      <c r="H30" s="2" t="s">
        <v>18</v>
      </c>
      <c r="I30" s="5" t="s">
        <v>18</v>
      </c>
      <c r="J30" s="5" t="s">
        <v>18</v>
      </c>
      <c r="K30" s="3" t="s">
        <v>18</v>
      </c>
      <c r="P30" s="77"/>
      <c r="Q30" s="44" t="s">
        <v>38</v>
      </c>
      <c r="R30" s="16" cm="1">
        <f t="array" ref="R30">SUMPRODUCT(--(C50:C65 = H50:H65))/(COUNTA(C50:C65))</f>
        <v>0.5625</v>
      </c>
    </row>
    <row r="31" spans="1:18" x14ac:dyDescent="0.55000000000000004">
      <c r="A31" s="28" t="s">
        <v>19</v>
      </c>
      <c r="B31" s="29" t="s">
        <v>16</v>
      </c>
      <c r="C31" s="20" t="s">
        <v>16</v>
      </c>
      <c r="D31" s="14" t="s">
        <v>16</v>
      </c>
      <c r="E31" s="14" t="s">
        <v>16</v>
      </c>
      <c r="F31" s="2" t="s">
        <v>16</v>
      </c>
      <c r="G31" s="2" t="s">
        <v>16</v>
      </c>
      <c r="H31" s="2" t="s">
        <v>16</v>
      </c>
      <c r="I31" s="5" t="s">
        <v>16</v>
      </c>
      <c r="J31" s="5" t="s">
        <v>16</v>
      </c>
      <c r="K31" s="3" t="s">
        <v>16</v>
      </c>
      <c r="P31" s="77"/>
      <c r="Q31" s="44" t="s">
        <v>56</v>
      </c>
      <c r="R31" s="16" cm="1">
        <f t="array" ref="R31">SUMPRODUCT(--(C50:C65 = I50:I65))/(COUNTA(C50:C65))</f>
        <v>0.8125</v>
      </c>
    </row>
    <row r="32" spans="1:18" x14ac:dyDescent="0.55000000000000004">
      <c r="A32" s="24" t="s">
        <v>20</v>
      </c>
      <c r="B32" s="25" t="s">
        <v>21</v>
      </c>
      <c r="C32" s="20" t="s">
        <v>40</v>
      </c>
      <c r="D32" s="14" t="s">
        <v>21</v>
      </c>
      <c r="E32" s="14" t="s">
        <v>21</v>
      </c>
      <c r="F32" s="2" t="s">
        <v>21</v>
      </c>
      <c r="G32" s="2" t="s">
        <v>21</v>
      </c>
      <c r="H32" s="2" t="s">
        <v>21</v>
      </c>
      <c r="I32" s="5" t="s">
        <v>21</v>
      </c>
      <c r="J32" s="5" t="s">
        <v>21</v>
      </c>
      <c r="K32" s="3" t="s">
        <v>21</v>
      </c>
      <c r="P32" s="77"/>
      <c r="Q32" s="44" t="s">
        <v>39</v>
      </c>
      <c r="R32" s="16" cm="1">
        <f t="array" ref="R32">SUMPRODUCT(--(C50:C65 = J50:J65))/(COUNTA(C50:C65))</f>
        <v>0.8125</v>
      </c>
    </row>
    <row r="33" spans="1:18" ht="14.7" thickBot="1" x14ac:dyDescent="0.6">
      <c r="A33" s="24" t="s">
        <v>22</v>
      </c>
      <c r="B33" s="25" t="s">
        <v>23</v>
      </c>
      <c r="C33" s="20" t="s">
        <v>22</v>
      </c>
      <c r="D33" s="14" t="s">
        <v>22</v>
      </c>
      <c r="E33" s="14" t="s">
        <v>22</v>
      </c>
      <c r="F33" s="2" t="s">
        <v>22</v>
      </c>
      <c r="G33" s="2" t="s">
        <v>22</v>
      </c>
      <c r="H33" s="2" t="s">
        <v>22</v>
      </c>
      <c r="I33" s="5" t="s">
        <v>22</v>
      </c>
      <c r="J33" s="5" t="s">
        <v>22</v>
      </c>
      <c r="K33" s="3" t="s">
        <v>22</v>
      </c>
      <c r="P33" s="78"/>
      <c r="Q33" s="45" t="s">
        <v>57</v>
      </c>
      <c r="R33" s="17" cm="1">
        <f t="array" ref="R33">SUMPRODUCT(--(C50:C65 = K50:K65))/(COUNTA(C50:C65))</f>
        <v>0.8125</v>
      </c>
    </row>
    <row r="34" spans="1:18" x14ac:dyDescent="0.55000000000000004">
      <c r="A34" s="26" t="s">
        <v>22</v>
      </c>
      <c r="B34" s="27" t="s">
        <v>20</v>
      </c>
      <c r="C34" s="20" t="s">
        <v>20</v>
      </c>
      <c r="D34" s="14" t="s">
        <v>22</v>
      </c>
      <c r="E34" s="14" t="s">
        <v>22</v>
      </c>
      <c r="F34" s="2" t="s">
        <v>22</v>
      </c>
      <c r="G34" s="2" t="s">
        <v>22</v>
      </c>
      <c r="H34" s="2" t="s">
        <v>22</v>
      </c>
      <c r="I34" s="5" t="s">
        <v>22</v>
      </c>
      <c r="J34" s="5" t="s">
        <v>22</v>
      </c>
      <c r="K34" s="3" t="s">
        <v>22</v>
      </c>
      <c r="P34" s="73" t="s">
        <v>58</v>
      </c>
      <c r="Q34" s="42" t="s">
        <v>36</v>
      </c>
      <c r="R34" s="15">
        <f>1/4</f>
        <v>0.25</v>
      </c>
    </row>
    <row r="35" spans="1:18" x14ac:dyDescent="0.55000000000000004">
      <c r="A35" s="26" t="s">
        <v>21</v>
      </c>
      <c r="B35" s="27" t="s">
        <v>23</v>
      </c>
      <c r="C35" s="20" t="s">
        <v>21</v>
      </c>
      <c r="D35" s="14" t="s">
        <v>21</v>
      </c>
      <c r="E35" s="14" t="s">
        <v>21</v>
      </c>
      <c r="F35" s="2" t="s">
        <v>21</v>
      </c>
      <c r="G35" s="2" t="s">
        <v>21</v>
      </c>
      <c r="H35" s="2" t="s">
        <v>21</v>
      </c>
      <c r="I35" s="5" t="s">
        <v>21</v>
      </c>
      <c r="J35" s="5" t="s">
        <v>21</v>
      </c>
      <c r="K35" s="3" t="s">
        <v>21</v>
      </c>
      <c r="P35" s="74"/>
      <c r="Q35" s="44" t="s">
        <v>37</v>
      </c>
      <c r="R35" s="16">
        <f>1/3</f>
        <v>0.33333333333333331</v>
      </c>
    </row>
    <row r="36" spans="1:18" x14ac:dyDescent="0.55000000000000004">
      <c r="A36" s="28" t="s">
        <v>21</v>
      </c>
      <c r="B36" s="29" t="s">
        <v>22</v>
      </c>
      <c r="C36" s="20" t="s">
        <v>40</v>
      </c>
      <c r="D36" s="14" t="s">
        <v>40</v>
      </c>
      <c r="E36" s="14" t="s">
        <v>40</v>
      </c>
      <c r="F36" s="2" t="s">
        <v>22</v>
      </c>
      <c r="G36" s="2" t="s">
        <v>22</v>
      </c>
      <c r="H36" s="2" t="s">
        <v>40</v>
      </c>
      <c r="I36" s="5" t="s">
        <v>40</v>
      </c>
      <c r="J36" s="5" t="s">
        <v>22</v>
      </c>
      <c r="K36" s="32" t="s">
        <v>40</v>
      </c>
      <c r="P36" s="74"/>
      <c r="Q36" s="44" t="s">
        <v>38</v>
      </c>
      <c r="R36" s="16">
        <f>8/10</f>
        <v>0.8</v>
      </c>
    </row>
    <row r="37" spans="1:18" ht="14.7" thickBot="1" x14ac:dyDescent="0.6">
      <c r="A37" s="28" t="s">
        <v>23</v>
      </c>
      <c r="B37" s="29" t="s">
        <v>20</v>
      </c>
      <c r="C37" s="20" t="s">
        <v>20</v>
      </c>
      <c r="D37" s="14" t="s">
        <v>40</v>
      </c>
      <c r="E37" s="14" t="s">
        <v>40</v>
      </c>
      <c r="F37" s="2" t="s">
        <v>40</v>
      </c>
      <c r="G37" s="31" t="s">
        <v>20</v>
      </c>
      <c r="H37" s="2" t="s">
        <v>40</v>
      </c>
      <c r="I37" s="5" t="s">
        <v>40</v>
      </c>
      <c r="J37" s="5" t="s">
        <v>40</v>
      </c>
      <c r="K37" s="3" t="s">
        <v>40</v>
      </c>
      <c r="P37" s="75"/>
      <c r="Q37" s="45" t="s">
        <v>39</v>
      </c>
      <c r="R37" s="17">
        <f>2/3</f>
        <v>0.66666666666666663</v>
      </c>
    </row>
    <row r="38" spans="1:18" x14ac:dyDescent="0.55000000000000004">
      <c r="A38" s="24" t="s">
        <v>24</v>
      </c>
      <c r="B38" s="25" t="s">
        <v>25</v>
      </c>
      <c r="C38" s="20" t="s">
        <v>24</v>
      </c>
      <c r="D38" s="14" t="s">
        <v>24</v>
      </c>
      <c r="E38" s="14" t="s">
        <v>24</v>
      </c>
      <c r="F38" s="2" t="s">
        <v>24</v>
      </c>
      <c r="G38" s="2" t="s">
        <v>24</v>
      </c>
      <c r="H38" s="2" t="s">
        <v>24</v>
      </c>
      <c r="I38" s="5" t="s">
        <v>24</v>
      </c>
      <c r="J38" s="5" t="s">
        <v>24</v>
      </c>
      <c r="K38" s="3" t="s">
        <v>24</v>
      </c>
    </row>
    <row r="39" spans="1:18" x14ac:dyDescent="0.55000000000000004">
      <c r="A39" s="24" t="s">
        <v>26</v>
      </c>
      <c r="B39" s="25" t="s">
        <v>27</v>
      </c>
      <c r="C39" s="20" t="s">
        <v>26</v>
      </c>
      <c r="D39" s="14" t="s">
        <v>26</v>
      </c>
      <c r="E39" s="14" t="s">
        <v>26</v>
      </c>
      <c r="F39" s="2" t="s">
        <v>26</v>
      </c>
      <c r="G39" s="2" t="s">
        <v>26</v>
      </c>
      <c r="H39" s="2" t="s">
        <v>26</v>
      </c>
      <c r="I39" s="5" t="s">
        <v>26</v>
      </c>
      <c r="J39" s="5" t="s">
        <v>26</v>
      </c>
      <c r="K39" s="3" t="s">
        <v>26</v>
      </c>
    </row>
    <row r="40" spans="1:18" x14ac:dyDescent="0.55000000000000004">
      <c r="A40" s="26" t="s">
        <v>25</v>
      </c>
      <c r="B40" s="27" t="s">
        <v>27</v>
      </c>
      <c r="C40" s="20" t="s">
        <v>40</v>
      </c>
      <c r="D40" s="14" t="s">
        <v>27</v>
      </c>
      <c r="E40" s="14" t="s">
        <v>27</v>
      </c>
      <c r="F40" s="2" t="s">
        <v>27</v>
      </c>
      <c r="G40" s="2" t="s">
        <v>27</v>
      </c>
      <c r="H40" s="2" t="s">
        <v>27</v>
      </c>
      <c r="I40" s="5" t="s">
        <v>27</v>
      </c>
      <c r="J40" s="5" t="s">
        <v>27</v>
      </c>
      <c r="K40" s="3" t="s">
        <v>27</v>
      </c>
    </row>
    <row r="41" spans="1:18" x14ac:dyDescent="0.55000000000000004">
      <c r="A41" s="26" t="s">
        <v>26</v>
      </c>
      <c r="B41" s="27" t="s">
        <v>24</v>
      </c>
      <c r="C41" s="20" t="s">
        <v>26</v>
      </c>
      <c r="D41" s="14" t="s">
        <v>26</v>
      </c>
      <c r="E41" s="14" t="s">
        <v>26</v>
      </c>
      <c r="F41" s="2" t="s">
        <v>26</v>
      </c>
      <c r="G41" s="2" t="s">
        <v>26</v>
      </c>
      <c r="H41" s="2" t="s">
        <v>26</v>
      </c>
      <c r="I41" s="5" t="s">
        <v>26</v>
      </c>
      <c r="J41" s="5" t="s">
        <v>26</v>
      </c>
      <c r="K41" s="3" t="s">
        <v>26</v>
      </c>
    </row>
    <row r="42" spans="1:18" x14ac:dyDescent="0.55000000000000004">
      <c r="A42" s="28" t="s">
        <v>27</v>
      </c>
      <c r="B42" s="29" t="s">
        <v>24</v>
      </c>
      <c r="C42" s="20" t="s">
        <v>24</v>
      </c>
      <c r="D42" s="14" t="s">
        <v>24</v>
      </c>
      <c r="E42" s="14" t="s">
        <v>40</v>
      </c>
      <c r="F42" s="2" t="s">
        <v>24</v>
      </c>
      <c r="G42" s="2" t="s">
        <v>24</v>
      </c>
      <c r="H42" s="2" t="s">
        <v>40</v>
      </c>
      <c r="I42" s="33" t="s">
        <v>24</v>
      </c>
      <c r="J42" s="5" t="s">
        <v>40</v>
      </c>
      <c r="K42" s="32" t="s">
        <v>24</v>
      </c>
    </row>
    <row r="43" spans="1:18" x14ac:dyDescent="0.55000000000000004">
      <c r="A43" s="28" t="s">
        <v>25</v>
      </c>
      <c r="B43" s="29" t="s">
        <v>26</v>
      </c>
      <c r="C43" s="20" t="s">
        <v>25</v>
      </c>
      <c r="D43" s="14" t="s">
        <v>26</v>
      </c>
      <c r="E43" s="14" t="s">
        <v>26</v>
      </c>
      <c r="F43" s="2" t="s">
        <v>26</v>
      </c>
      <c r="G43" s="2" t="s">
        <v>26</v>
      </c>
      <c r="H43" s="2" t="s">
        <v>26</v>
      </c>
      <c r="I43" s="5" t="s">
        <v>26</v>
      </c>
      <c r="J43" s="5" t="s">
        <v>26</v>
      </c>
      <c r="K43" s="3" t="s">
        <v>26</v>
      </c>
    </row>
    <row r="44" spans="1:18" x14ac:dyDescent="0.55000000000000004">
      <c r="A44" s="24" t="s">
        <v>28</v>
      </c>
      <c r="B44" s="25" t="s">
        <v>29</v>
      </c>
      <c r="C44" s="20" t="s">
        <v>40</v>
      </c>
      <c r="D44" s="14" t="s">
        <v>40</v>
      </c>
      <c r="E44" s="14" t="s">
        <v>40</v>
      </c>
      <c r="F44" s="2" t="s">
        <v>40</v>
      </c>
      <c r="G44" s="2" t="s">
        <v>40</v>
      </c>
      <c r="H44" s="2" t="s">
        <v>28</v>
      </c>
      <c r="I44" s="5" t="s">
        <v>28</v>
      </c>
      <c r="J44" s="5" t="s">
        <v>28</v>
      </c>
      <c r="K44" s="3" t="s">
        <v>28</v>
      </c>
    </row>
    <row r="45" spans="1:18" x14ac:dyDescent="0.55000000000000004">
      <c r="A45" s="24" t="s">
        <v>30</v>
      </c>
      <c r="B45" s="25" t="s">
        <v>31</v>
      </c>
      <c r="C45" s="20" t="s">
        <v>30</v>
      </c>
      <c r="D45" s="14" t="s">
        <v>30</v>
      </c>
      <c r="E45" s="14" t="s">
        <v>30</v>
      </c>
      <c r="F45" s="2" t="s">
        <v>30</v>
      </c>
      <c r="G45" s="2" t="s">
        <v>30</v>
      </c>
      <c r="H45" s="2" t="s">
        <v>30</v>
      </c>
      <c r="I45" s="5" t="s">
        <v>30</v>
      </c>
      <c r="J45" s="5" t="s">
        <v>30</v>
      </c>
      <c r="K45" s="3" t="s">
        <v>30</v>
      </c>
    </row>
    <row r="46" spans="1:18" x14ac:dyDescent="0.55000000000000004">
      <c r="A46" s="26" t="s">
        <v>29</v>
      </c>
      <c r="B46" s="27" t="s">
        <v>31</v>
      </c>
      <c r="C46" s="20" t="s">
        <v>31</v>
      </c>
      <c r="D46" s="14" t="s">
        <v>29</v>
      </c>
      <c r="E46" s="14" t="s">
        <v>29</v>
      </c>
      <c r="F46" s="2" t="s">
        <v>29</v>
      </c>
      <c r="G46" s="2" t="s">
        <v>29</v>
      </c>
      <c r="H46" s="2" t="s">
        <v>29</v>
      </c>
      <c r="I46" s="5" t="s">
        <v>29</v>
      </c>
      <c r="J46" s="5" t="s">
        <v>29</v>
      </c>
      <c r="K46" s="3" t="s">
        <v>29</v>
      </c>
    </row>
    <row r="47" spans="1:18" x14ac:dyDescent="0.55000000000000004">
      <c r="A47" s="26" t="s">
        <v>30</v>
      </c>
      <c r="B47" s="27" t="s">
        <v>28</v>
      </c>
      <c r="C47" s="20" t="s">
        <v>30</v>
      </c>
      <c r="D47" s="14" t="s">
        <v>30</v>
      </c>
      <c r="E47" s="14" t="s">
        <v>30</v>
      </c>
      <c r="F47" s="2" t="s">
        <v>30</v>
      </c>
      <c r="G47" s="2" t="s">
        <v>30</v>
      </c>
      <c r="H47" s="2" t="s">
        <v>30</v>
      </c>
      <c r="I47" s="5" t="s">
        <v>30</v>
      </c>
      <c r="J47" s="5" t="s">
        <v>30</v>
      </c>
      <c r="K47" s="3" t="s">
        <v>30</v>
      </c>
    </row>
    <row r="48" spans="1:18" x14ac:dyDescent="0.55000000000000004">
      <c r="A48" s="28" t="s">
        <v>31</v>
      </c>
      <c r="B48" s="29" t="s">
        <v>28</v>
      </c>
      <c r="C48" s="20" t="s">
        <v>28</v>
      </c>
      <c r="D48" s="14" t="s">
        <v>28</v>
      </c>
      <c r="E48" s="14" t="s">
        <v>28</v>
      </c>
      <c r="F48" s="2" t="s">
        <v>28</v>
      </c>
      <c r="G48" s="2" t="s">
        <v>28</v>
      </c>
      <c r="H48" s="2" t="s">
        <v>28</v>
      </c>
      <c r="I48" s="5" t="s">
        <v>28</v>
      </c>
      <c r="J48" s="5" t="s">
        <v>28</v>
      </c>
      <c r="K48" s="3" t="s">
        <v>28</v>
      </c>
    </row>
    <row r="49" spans="1:11" ht="14.7" thickBot="1" x14ac:dyDescent="0.6">
      <c r="A49" s="34" t="s">
        <v>29</v>
      </c>
      <c r="B49" s="35" t="s">
        <v>30</v>
      </c>
      <c r="C49" s="36" t="s">
        <v>29</v>
      </c>
      <c r="D49" s="37" t="s">
        <v>30</v>
      </c>
      <c r="E49" s="38" t="s">
        <v>40</v>
      </c>
      <c r="F49" s="39" t="s">
        <v>30</v>
      </c>
      <c r="G49" s="39" t="s">
        <v>30</v>
      </c>
      <c r="H49" s="39" t="s">
        <v>30</v>
      </c>
      <c r="I49" s="40" t="s">
        <v>30</v>
      </c>
      <c r="J49" s="40" t="s">
        <v>30</v>
      </c>
      <c r="K49" s="41" t="s">
        <v>30</v>
      </c>
    </row>
    <row r="50" spans="1:11" x14ac:dyDescent="0.55000000000000004">
      <c r="A50" s="47" t="s">
        <v>3</v>
      </c>
      <c r="B50" s="48" t="s">
        <v>6</v>
      </c>
      <c r="C50" s="19" t="s">
        <v>3</v>
      </c>
      <c r="D50" s="46" t="s">
        <v>3</v>
      </c>
      <c r="E50" s="46" t="s">
        <v>3</v>
      </c>
      <c r="F50" s="46" t="s">
        <v>3</v>
      </c>
      <c r="G50" s="46" t="s">
        <v>3</v>
      </c>
      <c r="H50" s="46" t="s">
        <v>3</v>
      </c>
      <c r="I50" s="46" t="s">
        <v>3</v>
      </c>
      <c r="J50" s="46" t="s">
        <v>3</v>
      </c>
      <c r="K50" s="46" t="s">
        <v>3</v>
      </c>
    </row>
    <row r="51" spans="1:11" x14ac:dyDescent="0.55000000000000004">
      <c r="A51" s="49" t="s">
        <v>8</v>
      </c>
      <c r="B51" s="50" t="s">
        <v>15</v>
      </c>
      <c r="C51" s="20" t="s">
        <v>8</v>
      </c>
      <c r="D51" s="2" t="s">
        <v>8</v>
      </c>
      <c r="E51" s="2" t="s">
        <v>8</v>
      </c>
      <c r="F51" s="2" t="s">
        <v>8</v>
      </c>
      <c r="G51" s="2" t="s">
        <v>8</v>
      </c>
      <c r="H51" s="2" t="s">
        <v>15</v>
      </c>
      <c r="I51" s="31" t="s">
        <v>8</v>
      </c>
      <c r="J51" s="2" t="s">
        <v>8</v>
      </c>
      <c r="K51" s="2" t="s">
        <v>8</v>
      </c>
    </row>
    <row r="52" spans="1:11" x14ac:dyDescent="0.55000000000000004">
      <c r="A52" s="49" t="s">
        <v>14</v>
      </c>
      <c r="B52" s="50" t="s">
        <v>11</v>
      </c>
      <c r="C52" s="20" t="s">
        <v>14</v>
      </c>
      <c r="D52" s="2" t="s">
        <v>14</v>
      </c>
      <c r="E52" s="2" t="s">
        <v>14</v>
      </c>
      <c r="F52" s="2" t="s">
        <v>14</v>
      </c>
      <c r="G52" s="2" t="s">
        <v>14</v>
      </c>
      <c r="H52" s="2" t="s">
        <v>14</v>
      </c>
      <c r="I52" s="2" t="s">
        <v>14</v>
      </c>
      <c r="J52" s="2" t="s">
        <v>14</v>
      </c>
      <c r="K52" s="2" t="s">
        <v>14</v>
      </c>
    </row>
    <row r="53" spans="1:11" x14ac:dyDescent="0.55000000000000004">
      <c r="A53" s="49" t="s">
        <v>4</v>
      </c>
      <c r="B53" s="50" t="s">
        <v>2</v>
      </c>
      <c r="C53" s="20" t="s">
        <v>4</v>
      </c>
      <c r="D53" s="2" t="s">
        <v>4</v>
      </c>
      <c r="E53" s="2" t="s">
        <v>4</v>
      </c>
      <c r="F53" s="2" t="s">
        <v>4</v>
      </c>
      <c r="G53" s="2" t="s">
        <v>4</v>
      </c>
      <c r="H53" s="2" t="s">
        <v>4</v>
      </c>
      <c r="I53" s="2" t="s">
        <v>4</v>
      </c>
      <c r="J53" s="2" t="s">
        <v>4</v>
      </c>
      <c r="K53" s="2" t="s">
        <v>4</v>
      </c>
    </row>
    <row r="54" spans="1:11" x14ac:dyDescent="0.55000000000000004">
      <c r="A54" s="49" t="s">
        <v>17</v>
      </c>
      <c r="B54" s="50" t="s">
        <v>21</v>
      </c>
      <c r="C54" s="20" t="s">
        <v>21</v>
      </c>
      <c r="D54" s="2" t="s">
        <v>21</v>
      </c>
      <c r="E54" s="2" t="s">
        <v>21</v>
      </c>
      <c r="F54" s="2" t="s">
        <v>21</v>
      </c>
      <c r="G54" s="2" t="s">
        <v>21</v>
      </c>
      <c r="H54" s="2" t="s">
        <v>21</v>
      </c>
      <c r="I54" s="2" t="s">
        <v>21</v>
      </c>
      <c r="J54" s="2" t="s">
        <v>21</v>
      </c>
      <c r="K54" s="2" t="s">
        <v>21</v>
      </c>
    </row>
    <row r="55" spans="1:11" x14ac:dyDescent="0.55000000000000004">
      <c r="A55" s="49" t="s">
        <v>26</v>
      </c>
      <c r="B55" s="50" t="s">
        <v>29</v>
      </c>
      <c r="C55" s="20" t="s">
        <v>26</v>
      </c>
      <c r="D55" s="2" t="s">
        <v>26</v>
      </c>
      <c r="E55" s="2" t="s">
        <v>26</v>
      </c>
      <c r="F55" s="2" t="s">
        <v>26</v>
      </c>
      <c r="G55" s="2" t="s">
        <v>26</v>
      </c>
      <c r="H55" s="2" t="s">
        <v>29</v>
      </c>
      <c r="I55" s="31" t="s">
        <v>26</v>
      </c>
      <c r="J55" s="2" t="s">
        <v>26</v>
      </c>
      <c r="K55" s="2" t="s">
        <v>26</v>
      </c>
    </row>
    <row r="56" spans="1:11" x14ac:dyDescent="0.55000000000000004">
      <c r="A56" s="49" t="s">
        <v>20</v>
      </c>
      <c r="B56" s="50" t="s">
        <v>18</v>
      </c>
      <c r="C56" s="20" t="s">
        <v>20</v>
      </c>
      <c r="D56" s="2" t="s">
        <v>18</v>
      </c>
      <c r="E56" s="2" t="s">
        <v>18</v>
      </c>
      <c r="F56" s="2" t="s">
        <v>18</v>
      </c>
      <c r="G56" s="2" t="s">
        <v>18</v>
      </c>
      <c r="H56" s="2" t="s">
        <v>20</v>
      </c>
      <c r="I56" s="31" t="s">
        <v>18</v>
      </c>
      <c r="J56" s="2" t="s">
        <v>18</v>
      </c>
      <c r="K56" s="2" t="s">
        <v>18</v>
      </c>
    </row>
    <row r="57" spans="1:11" ht="14.7" thickBot="1" x14ac:dyDescent="0.6">
      <c r="A57" s="51" t="s">
        <v>30</v>
      </c>
      <c r="B57" s="52" t="s">
        <v>24</v>
      </c>
      <c r="C57" s="36" t="s">
        <v>30</v>
      </c>
      <c r="D57" s="39" t="s">
        <v>30</v>
      </c>
      <c r="E57" s="39" t="s">
        <v>30</v>
      </c>
      <c r="F57" s="39" t="s">
        <v>30</v>
      </c>
      <c r="G57" s="39" t="s">
        <v>30</v>
      </c>
      <c r="H57" s="39" t="s">
        <v>30</v>
      </c>
      <c r="I57" s="39" t="s">
        <v>30</v>
      </c>
      <c r="J57" s="39" t="s">
        <v>30</v>
      </c>
      <c r="K57" s="39" t="s">
        <v>30</v>
      </c>
    </row>
    <row r="58" spans="1:11" x14ac:dyDescent="0.55000000000000004">
      <c r="A58" s="53" t="s">
        <v>21</v>
      </c>
      <c r="B58" s="54" t="s">
        <v>26</v>
      </c>
      <c r="C58" s="19" t="s">
        <v>21</v>
      </c>
      <c r="D58" s="42" t="s">
        <v>26</v>
      </c>
      <c r="E58" s="46" t="s">
        <v>26</v>
      </c>
      <c r="F58" s="46" t="s">
        <v>26</v>
      </c>
      <c r="G58" s="46" t="s">
        <v>26</v>
      </c>
      <c r="H58" s="46" t="s">
        <v>26</v>
      </c>
      <c r="I58" s="46" t="s">
        <v>26</v>
      </c>
      <c r="J58" s="46" t="s">
        <v>26</v>
      </c>
      <c r="K58" s="43" t="s">
        <v>26</v>
      </c>
    </row>
    <row r="59" spans="1:11" x14ac:dyDescent="0.55000000000000004">
      <c r="A59" s="55" t="s">
        <v>3</v>
      </c>
      <c r="B59" s="56" t="s">
        <v>8</v>
      </c>
      <c r="C59" s="20" t="s">
        <v>8</v>
      </c>
      <c r="D59" s="44" t="s">
        <v>8</v>
      </c>
      <c r="E59" s="2" t="s">
        <v>8</v>
      </c>
      <c r="F59" s="2" t="s">
        <v>8</v>
      </c>
      <c r="G59" s="2" t="s">
        <v>8</v>
      </c>
      <c r="H59" s="2" t="s">
        <v>3</v>
      </c>
      <c r="I59" s="31" t="s">
        <v>8</v>
      </c>
      <c r="J59" s="2" t="s">
        <v>8</v>
      </c>
      <c r="K59" s="3" t="s">
        <v>8</v>
      </c>
    </row>
    <row r="60" spans="1:11" x14ac:dyDescent="0.55000000000000004">
      <c r="A60" s="55" t="s">
        <v>20</v>
      </c>
      <c r="B60" s="56" t="s">
        <v>30</v>
      </c>
      <c r="C60" s="20" t="s">
        <v>20</v>
      </c>
      <c r="D60" s="44" t="s">
        <v>30</v>
      </c>
      <c r="E60" s="2" t="s">
        <v>30</v>
      </c>
      <c r="F60" s="2" t="s">
        <v>30</v>
      </c>
      <c r="G60" s="2" t="s">
        <v>30</v>
      </c>
      <c r="H60" s="2" t="s">
        <v>20</v>
      </c>
      <c r="I60" s="31" t="s">
        <v>30</v>
      </c>
      <c r="J60" s="2" t="s">
        <v>30</v>
      </c>
      <c r="K60" s="3" t="s">
        <v>30</v>
      </c>
    </row>
    <row r="61" spans="1:11" ht="14.7" thickBot="1" x14ac:dyDescent="0.6">
      <c r="A61" s="57" t="s">
        <v>4</v>
      </c>
      <c r="B61" s="58" t="s">
        <v>14</v>
      </c>
      <c r="C61" s="21" t="s">
        <v>14</v>
      </c>
      <c r="D61" s="45" t="s">
        <v>14</v>
      </c>
      <c r="E61" s="6" t="s">
        <v>14</v>
      </c>
      <c r="F61" s="6" t="s">
        <v>14</v>
      </c>
      <c r="G61" s="70" t="s">
        <v>4</v>
      </c>
      <c r="H61" s="6" t="s">
        <v>14</v>
      </c>
      <c r="I61" s="6" t="s">
        <v>14</v>
      </c>
      <c r="J61" s="6" t="s">
        <v>14</v>
      </c>
      <c r="K61" s="4" t="s">
        <v>14</v>
      </c>
    </row>
    <row r="62" spans="1:11" x14ac:dyDescent="0.55000000000000004">
      <c r="A62" s="59" t="s">
        <v>21</v>
      </c>
      <c r="B62" s="60" t="s">
        <v>8</v>
      </c>
      <c r="C62" s="19" t="s">
        <v>8</v>
      </c>
      <c r="D62" s="42" t="s">
        <v>8</v>
      </c>
      <c r="E62" s="46" t="s">
        <v>8</v>
      </c>
      <c r="F62" s="46" t="s">
        <v>8</v>
      </c>
      <c r="G62" s="46" t="s">
        <v>8</v>
      </c>
      <c r="H62" s="46" t="s">
        <v>21</v>
      </c>
      <c r="I62" s="71" t="s">
        <v>8</v>
      </c>
      <c r="J62" s="46" t="s">
        <v>8</v>
      </c>
      <c r="K62" s="43" t="s">
        <v>8</v>
      </c>
    </row>
    <row r="63" spans="1:11" ht="14.7" thickBot="1" x14ac:dyDescent="0.6">
      <c r="A63" s="61" t="s">
        <v>20</v>
      </c>
      <c r="B63" s="62" t="s">
        <v>14</v>
      </c>
      <c r="C63" s="21" t="s">
        <v>14</v>
      </c>
      <c r="D63" s="45" t="s">
        <v>14</v>
      </c>
      <c r="E63" s="6" t="s">
        <v>14</v>
      </c>
      <c r="F63" s="6" t="s">
        <v>14</v>
      </c>
      <c r="G63" s="6" t="s">
        <v>14</v>
      </c>
      <c r="H63" s="6" t="s">
        <v>20</v>
      </c>
      <c r="I63" s="70" t="s">
        <v>14</v>
      </c>
      <c r="J63" s="6" t="s">
        <v>14</v>
      </c>
      <c r="K63" s="4" t="s">
        <v>14</v>
      </c>
    </row>
    <row r="64" spans="1:11" x14ac:dyDescent="0.55000000000000004">
      <c r="A64" s="63" t="s">
        <v>21</v>
      </c>
      <c r="B64" s="64" t="s">
        <v>20</v>
      </c>
      <c r="C64" s="19" t="s">
        <v>21</v>
      </c>
      <c r="D64" s="42" t="s">
        <v>21</v>
      </c>
      <c r="E64" s="46" t="s">
        <v>21</v>
      </c>
      <c r="F64" s="46" t="s">
        <v>21</v>
      </c>
      <c r="G64" s="46" t="s">
        <v>21</v>
      </c>
      <c r="H64" s="46" t="s">
        <v>21</v>
      </c>
      <c r="I64" s="46" t="s">
        <v>21</v>
      </c>
      <c r="J64" s="46" t="s">
        <v>21</v>
      </c>
      <c r="K64" s="43" t="s">
        <v>21</v>
      </c>
    </row>
    <row r="65" spans="1:11" ht="14.7" thickBot="1" x14ac:dyDescent="0.6">
      <c r="A65" s="65" t="s">
        <v>14</v>
      </c>
      <c r="B65" s="66" t="s">
        <v>8</v>
      </c>
      <c r="C65" s="21" t="s">
        <v>8</v>
      </c>
      <c r="D65" s="45" t="s">
        <v>8</v>
      </c>
      <c r="E65" s="6" t="s">
        <v>8</v>
      </c>
      <c r="F65" s="6" t="s">
        <v>8</v>
      </c>
      <c r="G65" s="6" t="s">
        <v>8</v>
      </c>
      <c r="H65" s="6" t="s">
        <v>14</v>
      </c>
      <c r="I65" s="70" t="s">
        <v>8</v>
      </c>
      <c r="J65" s="6" t="s">
        <v>8</v>
      </c>
      <c r="K65" s="4" t="s">
        <v>8</v>
      </c>
    </row>
    <row r="66" spans="1:11" x14ac:dyDescent="0.55000000000000004">
      <c r="I66" s="72"/>
    </row>
  </sheetData>
  <mergeCells count="13">
    <mergeCell ref="P34:P37"/>
    <mergeCell ref="P2:P9"/>
    <mergeCell ref="P18:P25"/>
    <mergeCell ref="P26:P33"/>
    <mergeCell ref="M2:N2"/>
    <mergeCell ref="M3:N3"/>
    <mergeCell ref="M4:N4"/>
    <mergeCell ref="M5:N5"/>
    <mergeCell ref="P10:P13"/>
    <mergeCell ref="P14:P17"/>
    <mergeCell ref="M6:N6"/>
    <mergeCell ref="M7:N7"/>
    <mergeCell ref="M8:N8"/>
  </mergeCells>
  <conditionalFormatting sqref="E2:E65">
    <cfRule type="expression" dxfId="35" priority="10">
      <formula>$C2=$E2</formula>
    </cfRule>
    <cfRule type="expression" dxfId="34" priority="17">
      <formula>$C2&lt;&gt;$E2</formula>
    </cfRule>
  </conditionalFormatting>
  <conditionalFormatting sqref="G2:G65">
    <cfRule type="expression" dxfId="33" priority="11">
      <formula>$C2=$G2</formula>
    </cfRule>
    <cfRule type="expression" dxfId="32" priority="16">
      <formula>$C2&lt;&gt;$G2</formula>
    </cfRule>
  </conditionalFormatting>
  <conditionalFormatting sqref="I2:I57 I62:I65">
    <cfRule type="expression" dxfId="31" priority="12">
      <formula>$C2=$I2</formula>
    </cfRule>
    <cfRule type="expression" dxfId="30" priority="15">
      <formula>$C2&lt;&gt;$I2</formula>
    </cfRule>
  </conditionalFormatting>
  <conditionalFormatting sqref="J2:J65">
    <cfRule type="expression" dxfId="29" priority="13">
      <formula>$C2=$J2</formula>
    </cfRule>
    <cfRule type="expression" dxfId="28" priority="14">
      <formula>$C2&lt;&gt;$J2</formula>
    </cfRule>
  </conditionalFormatting>
  <conditionalFormatting sqref="F2:F65">
    <cfRule type="expression" dxfId="27" priority="20">
      <formula>$C2&lt;&gt;$F2</formula>
    </cfRule>
    <cfRule type="expression" dxfId="26" priority="24">
      <formula>$C2=$F2</formula>
    </cfRule>
  </conditionalFormatting>
  <conditionalFormatting sqref="H2:H65">
    <cfRule type="expression" dxfId="25" priority="21">
      <formula>$C2&lt;&gt;$H2</formula>
    </cfRule>
    <cfRule type="expression" dxfId="24" priority="25">
      <formula>$C2=$H2</formula>
    </cfRule>
  </conditionalFormatting>
  <conditionalFormatting sqref="K2:K65">
    <cfRule type="expression" dxfId="23" priority="22">
      <formula>$C2&lt;&gt;$K2</formula>
    </cfRule>
    <cfRule type="expression" dxfId="22" priority="26">
      <formula>$C2=$K2</formula>
    </cfRule>
  </conditionalFormatting>
  <conditionalFormatting sqref="D2:D65">
    <cfRule type="expression" dxfId="21" priority="23">
      <formula>$C2=$D2</formula>
    </cfRule>
    <cfRule type="expression" dxfId="20" priority="30">
      <formula>$C2&lt;&gt;$D2</formula>
    </cfRule>
  </conditionalFormatting>
  <conditionalFormatting sqref="R18:R25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2:R9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10:R13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14:R17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58:I61">
    <cfRule type="expression" dxfId="19" priority="3">
      <formula>$C58=$E58</formula>
    </cfRule>
    <cfRule type="expression" dxfId="18" priority="4">
      <formula>$C58&lt;&gt;$E58</formula>
    </cfRule>
  </conditionalFormatting>
  <conditionalFormatting sqref="R26:R33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34:R37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 Stages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Schubeck</dc:creator>
  <cp:lastModifiedBy>Justin Schubeck</cp:lastModifiedBy>
  <dcterms:created xsi:type="dcterms:W3CDTF">2022-11-21T05:07:26Z</dcterms:created>
  <dcterms:modified xsi:type="dcterms:W3CDTF">2022-12-21T21:57:31Z</dcterms:modified>
</cp:coreProperties>
</file>