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uosu\Desktop\python\Economics\"/>
    </mc:Choice>
  </mc:AlternateContent>
  <xr:revisionPtr revIDLastSave="0" documentId="13_ncr:1_{D26DE07F-71E2-4925-A24E-D774B4D3A46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Sheet1!$A$82:$AF$94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6" i="1" l="1"/>
  <c r="C64" i="1" s="1"/>
  <c r="C65" i="1"/>
  <c r="C63" i="1"/>
  <c r="C62" i="1"/>
  <c r="C61" i="1"/>
  <c r="C60" i="1"/>
  <c r="C59" i="1"/>
  <c r="C58" i="1"/>
  <c r="C57" i="1"/>
  <c r="C56" i="1"/>
  <c r="C55" i="1"/>
  <c r="C54" i="1"/>
  <c r="C53" i="1"/>
  <c r="H52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U3" i="1"/>
  <c r="T3" i="1"/>
  <c r="S3" i="1"/>
  <c r="R3" i="1"/>
  <c r="Q3" i="1"/>
  <c r="U2" i="1"/>
  <c r="T2" i="1"/>
  <c r="S2" i="1"/>
  <c r="R2" i="1"/>
  <c r="Q2" i="1"/>
  <c r="V3" i="1" l="1"/>
  <c r="V2" i="1"/>
</calcChain>
</file>

<file path=xl/sharedStrings.xml><?xml version="1.0" encoding="utf-8"?>
<sst xmlns="http://schemas.openxmlformats.org/spreadsheetml/2006/main" count="427" uniqueCount="53">
  <si>
    <t>No.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</si>
  <si>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</si>
  <si>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</si>
  <si>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</si>
  <si>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</si>
  <si>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</si>
  <si>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</si>
  <si>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</si>
  <si>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</si>
  <si>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</si>
  <si>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</si>
  <si>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</si>
  <si>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</si>
  <si>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MAX</t>
  </si>
  <si>
    <t>MIN</t>
  </si>
  <si>
    <t>average</t>
  </si>
  <si>
    <t>Standard deviation</t>
  </si>
  <si>
    <t>Numbers</t>
  </si>
  <si>
    <t>Steps</t>
  </si>
  <si>
    <t>国家财政收入(亿元)</t>
  </si>
  <si>
    <t>国家税收收入(亿元)</t>
  </si>
  <si>
    <t>国家国内增值税(亿元)</t>
  </si>
  <si>
    <t>国家国内消费税(亿元)</t>
  </si>
  <si>
    <t>国家进口货物增值税、消费税(亿元)</t>
  </si>
  <si>
    <t>国家出口货物退增值税、消费税(亿元)</t>
  </si>
  <si>
    <t>国家营业税(亿元)</t>
  </si>
  <si>
    <t>国家企业所得税(亿元)</t>
  </si>
  <si>
    <t>国家个人所得税(亿元)</t>
  </si>
  <si>
    <t>国家资源税(亿元)</t>
  </si>
  <si>
    <t>国家城市维护建设税(亿元)</t>
  </si>
  <si>
    <t>国家房产税(亿元)</t>
  </si>
  <si>
    <t>国家印花税(亿元)</t>
  </si>
  <si>
    <t>国家证券交易印花税(亿元)</t>
  </si>
  <si>
    <t>国家城镇土地使用税(亿元)</t>
  </si>
  <si>
    <t>国家土地增值税(亿元)</t>
  </si>
  <si>
    <t>国家车船税(亿元)</t>
  </si>
  <si>
    <t>国家船舶吨税(亿元)</t>
  </si>
  <si>
    <t>国家车辆购置税(亿元)</t>
  </si>
  <si>
    <t>国家关税(亿元)</t>
  </si>
  <si>
    <t>国家耕地占用税(亿元)</t>
  </si>
  <si>
    <t>国家契税(亿元)</t>
  </si>
  <si>
    <t>国家烟叶税(亿元)</t>
  </si>
  <si>
    <t>国家其他税收收入(亿元)</t>
  </si>
  <si>
    <t>国家非税收入(亿元)</t>
  </si>
  <si>
    <t>国家专项收入(亿元)</t>
  </si>
  <si>
    <t>国家行政事业性收费(亿元)</t>
  </si>
  <si>
    <t>国家罚没收入(亿元)</t>
  </si>
  <si>
    <t>国家其他收入(亿元)</t>
  </si>
  <si>
    <t>正项相加</t>
  </si>
  <si>
    <t>增长超过平均值</t>
  </si>
  <si>
    <t>增长趋势</t>
  </si>
  <si>
    <t>减少趋势</t>
  </si>
  <si>
    <t>减少超过平均值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</si>
</sst>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51"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4F-4CE4-8882-905210B906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4F-4CE4-8882-905210B906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4F-4CE4-8882-905210B906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4F-4CE4-8882-905210B906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4F-4CE4-8882-905210B906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4F-4CE4-8882-905210B906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84F-4CE4-8882-905210B906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84F-4CE4-8882-905210B906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84F-4CE4-8882-905210B906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84F-4CE4-8882-905210B906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84F-4CE4-8882-905210B906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84F-4CE4-8882-905210B906F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84F-4CE4-8882-905210B906F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84F-4CE4-8882-905210B906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84F-4CE4-8882-905210B906F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84F-4CE4-8882-905210B906F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84F-4CE4-8882-905210B906F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84F-4CE4-8882-905210B906F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84F-4CE4-8882-905210B906F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84F-4CE4-8882-905210B906F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84F-4CE4-8882-905210B906F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84F-4CE4-8882-905210B906F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84F-4CE4-8882-905210B906F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84F-4CE4-8882-905210B906F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84F-4CE4-8882-905210B906F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284F-4CE4-8882-905210B906F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284F-4CE4-8882-905210B906F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284F-4CE4-8882-905210B906F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284F-4CE4-8882-905210B906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[1]收入构成!$A$37:$A$64</c:f>
              <c:strCache>
                <c:ptCount val="28"/>
                <c:pt idx="0">
                  <c:v>国家财政收入(亿元)</c:v>
                </c:pt>
                <c:pt idx="1">
                  <c:v>国家税收收入(亿元)</c:v>
                </c:pt>
                <c:pt idx="2">
                  <c:v>国家国内增值税(亿元)</c:v>
                </c:pt>
                <c:pt idx="3">
                  <c:v>国家非税收入(亿元)</c:v>
                </c:pt>
                <c:pt idx="4">
                  <c:v>国家企业所得税(亿元)</c:v>
                </c:pt>
                <c:pt idx="5">
                  <c:v>国家进口货物增值税、消费税(亿元)</c:v>
                </c:pt>
                <c:pt idx="6">
                  <c:v>国家营业税(亿元)</c:v>
                </c:pt>
                <c:pt idx="7">
                  <c:v>国家国内消费税(亿元)</c:v>
                </c:pt>
                <c:pt idx="8">
                  <c:v>国家个人所得税(亿元)</c:v>
                </c:pt>
                <c:pt idx="9">
                  <c:v>国家专项收入(亿元)</c:v>
                </c:pt>
                <c:pt idx="10">
                  <c:v>国家行政事业性收费(亿元)</c:v>
                </c:pt>
                <c:pt idx="11">
                  <c:v>国家契税(亿元)</c:v>
                </c:pt>
                <c:pt idx="12">
                  <c:v>国家土地增值税(亿元)</c:v>
                </c:pt>
                <c:pt idx="13">
                  <c:v>国家城市维护建设税(亿元)</c:v>
                </c:pt>
                <c:pt idx="14">
                  <c:v>国家车辆购置税(亿元)</c:v>
                </c:pt>
                <c:pt idx="15">
                  <c:v>国家关税(亿元)</c:v>
                </c:pt>
                <c:pt idx="16">
                  <c:v>国家城镇土地使用税(亿元)</c:v>
                </c:pt>
                <c:pt idx="17">
                  <c:v>国家房产税(亿元)</c:v>
                </c:pt>
                <c:pt idx="18">
                  <c:v>国家印花税(亿元)</c:v>
                </c:pt>
                <c:pt idx="19">
                  <c:v>国家耕地占用税(亿元)</c:v>
                </c:pt>
                <c:pt idx="20">
                  <c:v>国家罚没收入(亿元)</c:v>
                </c:pt>
                <c:pt idx="21">
                  <c:v>国家其他收入(亿元)</c:v>
                </c:pt>
                <c:pt idx="22">
                  <c:v>国家证券交易印花税(亿元)</c:v>
                </c:pt>
                <c:pt idx="23">
                  <c:v>国家资源税(亿元)</c:v>
                </c:pt>
                <c:pt idx="24">
                  <c:v>国家车船税(亿元)</c:v>
                </c:pt>
                <c:pt idx="25">
                  <c:v>国家烟叶税(亿元)</c:v>
                </c:pt>
                <c:pt idx="26">
                  <c:v>国家船舶吨税(亿元)</c:v>
                </c:pt>
                <c:pt idx="27">
                  <c:v>国家其他税收收入(亿元)</c:v>
                </c:pt>
              </c:strCache>
            </c:strRef>
          </c:cat>
          <c:val>
            <c:numRef>
              <c:f>[1]收入构成!$B$37:$B$64</c:f>
              <c:numCache>
                <c:formatCode>General</c:formatCode>
                <c:ptCount val="28"/>
                <c:pt idx="0">
                  <c:v>159604.97</c:v>
                </c:pt>
                <c:pt idx="1">
                  <c:v>130360.73</c:v>
                </c:pt>
                <c:pt idx="2">
                  <c:v>40712.080000000002</c:v>
                </c:pt>
                <c:pt idx="3">
                  <c:v>29244.240000000002</c:v>
                </c:pt>
                <c:pt idx="4">
                  <c:v>28851.360000000001</c:v>
                </c:pt>
                <c:pt idx="5">
                  <c:v>12784.59</c:v>
                </c:pt>
                <c:pt idx="6">
                  <c:v>11501.88</c:v>
                </c:pt>
                <c:pt idx="7">
                  <c:v>10217.23</c:v>
                </c:pt>
                <c:pt idx="8">
                  <c:v>10088.98</c:v>
                </c:pt>
                <c:pt idx="9">
                  <c:v>6909.26</c:v>
                </c:pt>
                <c:pt idx="10">
                  <c:v>4896.01</c:v>
                </c:pt>
                <c:pt idx="11">
                  <c:v>4300</c:v>
                </c:pt>
                <c:pt idx="12">
                  <c:v>4212.1899999999996</c:v>
                </c:pt>
                <c:pt idx="13">
                  <c:v>4033.6</c:v>
                </c:pt>
                <c:pt idx="14">
                  <c:v>2674.16</c:v>
                </c:pt>
                <c:pt idx="15">
                  <c:v>2603.8000000000002</c:v>
                </c:pt>
                <c:pt idx="16">
                  <c:v>2255.7399999999998</c:v>
                </c:pt>
                <c:pt idx="17">
                  <c:v>2220.91</c:v>
                </c:pt>
                <c:pt idx="18">
                  <c:v>2209.37</c:v>
                </c:pt>
                <c:pt idx="19">
                  <c:v>2028.89</c:v>
                </c:pt>
                <c:pt idx="20">
                  <c:v>1918.34</c:v>
                </c:pt>
                <c:pt idx="21">
                  <c:v>1823.34</c:v>
                </c:pt>
                <c:pt idx="22">
                  <c:v>1250.55</c:v>
                </c:pt>
                <c:pt idx="23">
                  <c:v>950.83</c:v>
                </c:pt>
                <c:pt idx="24">
                  <c:v>682.68</c:v>
                </c:pt>
                <c:pt idx="25">
                  <c:v>130.54</c:v>
                </c:pt>
                <c:pt idx="26">
                  <c:v>48.02</c:v>
                </c:pt>
                <c:pt idx="27">
                  <c:v>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84F-4CE4-8882-905210B906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34</xdr:row>
      <xdr:rowOff>90486</xdr:rowOff>
    </xdr:from>
    <xdr:to>
      <xdr:col>22</xdr:col>
      <xdr:colOff>152400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7A1AF-C81C-4BC0-9CC7-E523D7E0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%20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na income &amp; pay"/>
      <sheetName val="Pay structure"/>
      <sheetName val="收入构成"/>
      <sheetName val="指出构成"/>
      <sheetName val="Sheet5"/>
      <sheetName val="Sheet6"/>
    </sheetNames>
    <sheetDataSet>
      <sheetData sheetId="0" refreshError="1"/>
      <sheetData sheetId="1" refreshError="1"/>
      <sheetData sheetId="2">
        <row r="37">
          <cell r="A37" t="str">
            <v>国家财政收入(亿元)</v>
          </cell>
          <cell r="B37">
            <v>159604.97</v>
          </cell>
        </row>
        <row r="38">
          <cell r="A38" t="str">
            <v>国家税收收入(亿元)</v>
          </cell>
          <cell r="B38">
            <v>130360.73</v>
          </cell>
        </row>
        <row r="39">
          <cell r="A39" t="str">
            <v>国家国内增值税(亿元)</v>
          </cell>
          <cell r="B39">
            <v>40712.080000000002</v>
          </cell>
        </row>
        <row r="40">
          <cell r="A40" t="str">
            <v>国家非税收入(亿元)</v>
          </cell>
          <cell r="B40">
            <v>29244.240000000002</v>
          </cell>
        </row>
        <row r="41">
          <cell r="A41" t="str">
            <v>国家企业所得税(亿元)</v>
          </cell>
          <cell r="B41">
            <v>28851.360000000001</v>
          </cell>
        </row>
        <row r="42">
          <cell r="A42" t="str">
            <v>国家进口货物增值税、消费税(亿元)</v>
          </cell>
          <cell r="B42">
            <v>12784.59</v>
          </cell>
        </row>
        <row r="43">
          <cell r="A43" t="str">
            <v>国家营业税(亿元)</v>
          </cell>
          <cell r="B43">
            <v>11501.88</v>
          </cell>
        </row>
        <row r="44">
          <cell r="A44" t="str">
            <v>国家国内消费税(亿元)</v>
          </cell>
          <cell r="B44">
            <v>10217.23</v>
          </cell>
        </row>
        <row r="45">
          <cell r="A45" t="str">
            <v>国家个人所得税(亿元)</v>
          </cell>
          <cell r="B45">
            <v>10088.98</v>
          </cell>
        </row>
        <row r="46">
          <cell r="A46" t="str">
            <v>国家专项收入(亿元)</v>
          </cell>
          <cell r="B46">
            <v>6909.26</v>
          </cell>
        </row>
        <row r="47">
          <cell r="A47" t="str">
            <v>国家行政事业性收费(亿元)</v>
          </cell>
          <cell r="B47">
            <v>4896.01</v>
          </cell>
        </row>
        <row r="48">
          <cell r="A48" t="str">
            <v>国家契税(亿元)</v>
          </cell>
          <cell r="B48">
            <v>4300</v>
          </cell>
        </row>
        <row r="49">
          <cell r="A49" t="str">
            <v>国家土地增值税(亿元)</v>
          </cell>
          <cell r="B49">
            <v>4212.1899999999996</v>
          </cell>
        </row>
        <row r="50">
          <cell r="A50" t="str">
            <v>国家城市维护建设税(亿元)</v>
          </cell>
          <cell r="B50">
            <v>4033.6</v>
          </cell>
        </row>
        <row r="51">
          <cell r="A51" t="str">
            <v>国家车辆购置税(亿元)</v>
          </cell>
          <cell r="B51">
            <v>2674.16</v>
          </cell>
        </row>
        <row r="52">
          <cell r="A52" t="str">
            <v>国家关税(亿元)</v>
          </cell>
          <cell r="B52">
            <v>2603.8000000000002</v>
          </cell>
        </row>
        <row r="53">
          <cell r="A53" t="str">
            <v>国家城镇土地使用税(亿元)</v>
          </cell>
          <cell r="B53">
            <v>2255.7399999999998</v>
          </cell>
        </row>
        <row r="54">
          <cell r="A54" t="str">
            <v>国家房产税(亿元)</v>
          </cell>
          <cell r="B54">
            <v>2220.91</v>
          </cell>
        </row>
        <row r="55">
          <cell r="A55" t="str">
            <v>国家印花税(亿元)</v>
          </cell>
          <cell r="B55">
            <v>2209.37</v>
          </cell>
        </row>
        <row r="56">
          <cell r="A56" t="str">
            <v>国家耕地占用税(亿元)</v>
          </cell>
          <cell r="B56">
            <v>2028.89</v>
          </cell>
        </row>
        <row r="57">
          <cell r="A57" t="str">
            <v>国家罚没收入(亿元)</v>
          </cell>
          <cell r="B57">
            <v>1918.34</v>
          </cell>
        </row>
        <row r="58">
          <cell r="A58" t="str">
            <v>国家其他收入(亿元)</v>
          </cell>
          <cell r="B58">
            <v>1823.34</v>
          </cell>
        </row>
        <row r="59">
          <cell r="A59" t="str">
            <v>国家证券交易印花税(亿元)</v>
          </cell>
          <cell r="B59">
            <v>1250.55</v>
          </cell>
        </row>
        <row r="60">
          <cell r="A60" t="str">
            <v>国家资源税(亿元)</v>
          </cell>
          <cell r="B60">
            <v>950.83</v>
          </cell>
        </row>
        <row r="61">
          <cell r="A61" t="str">
            <v>国家车船税(亿元)</v>
          </cell>
          <cell r="B61">
            <v>682.68</v>
          </cell>
        </row>
        <row r="62">
          <cell r="A62" t="str">
            <v>国家烟叶税(亿元)</v>
          </cell>
          <cell r="B62">
            <v>130.54</v>
          </cell>
        </row>
        <row r="63">
          <cell r="A63" t="str">
            <v>国家船舶吨税(亿元)</v>
          </cell>
          <cell r="B63">
            <v>48.02</v>
          </cell>
        </row>
        <row r="64">
          <cell r="A64" t="str">
            <v>国家其他税收收入(亿元)</v>
          </cell>
          <cell r="B64">
            <v>8.41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abSelected="1" workbookViewId="0">
      <selection activeCell="O6" sqref="O6"/>
    </sheetView>
  </sheetViews>
  <sheetFormatPr defaultRowHeight="15" x14ac:dyDescent="0.25"/>
  <cols>
    <col min="1" max="1" width="37.5703125" bestFit="1" customWidth="1"/>
    <col min="2" max="10" width="10" bestFit="1" customWidth="1"/>
    <col min="11" max="14" width="9" bestFit="1" customWidth="1"/>
    <col min="15" max="15" width="16.140625" bestFit="1" customWidth="1"/>
    <col min="16" max="16" width="9" customWidth="1"/>
    <col min="17" max="17" width="10" bestFit="1" customWidth="1"/>
    <col min="18" max="18" width="9" bestFit="1" customWidth="1"/>
    <col min="19" max="19" width="12" bestFit="1" customWidth="1"/>
    <col min="20" max="20" width="18" bestFit="1" customWidth="1"/>
  </cols>
  <sheetData>
    <row r="1" spans="1:22" x14ac:dyDescent="0.25">
      <c r="A1" t="s">
        <v>0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</v>
      </c>
      <c r="M1" t="s">
        <v>1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 t="s">
        <v>19</v>
      </c>
      <c r="B2">
        <v>51321.78</v>
      </c>
      <c r="C2">
        <v>61330.35</v>
      </c>
      <c r="D2">
        <v>68518.3</v>
      </c>
      <c r="E2">
        <v>83101.509999999995</v>
      </c>
      <c r="F2">
        <v>103874.43</v>
      </c>
      <c r="G2">
        <v>117253.52</v>
      </c>
      <c r="H2">
        <v>129209.64</v>
      </c>
      <c r="I2">
        <v>140370.03</v>
      </c>
      <c r="J2">
        <v>152269.23000000001</v>
      </c>
      <c r="K2">
        <v>159604.97</v>
      </c>
      <c r="L2">
        <v>172592.77</v>
      </c>
      <c r="M2">
        <v>183351.84</v>
      </c>
      <c r="O2" s="3" t="s">
        <v>49</v>
      </c>
      <c r="Q2">
        <f>MAX(B2:M2)</f>
        <v>183351.84</v>
      </c>
      <c r="R2">
        <f>MIN(B2:M2)</f>
        <v>51321.78</v>
      </c>
      <c r="S2">
        <f>AVERAGE(B2:M2)</f>
        <v>118566.53083333334</v>
      </c>
      <c r="T2">
        <f>_xlfn.STDEV.P(B2:M2)</f>
        <v>43110.977352001719</v>
      </c>
      <c r="U2">
        <f>COUNT(B2:M2)</f>
        <v>12</v>
      </c>
      <c r="V2">
        <f>(Q2-R2)/U2</f>
        <v>11002.504999999999</v>
      </c>
    </row>
    <row r="3" spans="1:22" x14ac:dyDescent="0.25">
      <c r="A3" t="s">
        <v>20</v>
      </c>
      <c r="B3">
        <v>45621.97</v>
      </c>
      <c r="C3">
        <v>54223.79</v>
      </c>
      <c r="D3">
        <v>59521.59</v>
      </c>
      <c r="E3">
        <v>73210.789999999994</v>
      </c>
      <c r="F3">
        <v>89738.39</v>
      </c>
      <c r="G3">
        <v>100614.28</v>
      </c>
      <c r="H3">
        <v>110530.7</v>
      </c>
      <c r="I3">
        <v>119175.31</v>
      </c>
      <c r="J3">
        <v>124922.2</v>
      </c>
      <c r="K3">
        <v>130360.73</v>
      </c>
      <c r="L3">
        <v>144369.87</v>
      </c>
      <c r="M3">
        <v>156400.51999999999</v>
      </c>
      <c r="O3" s="4" t="s">
        <v>50</v>
      </c>
      <c r="Q3">
        <f>MAX(B3:M3)</f>
        <v>156400.51999999999</v>
      </c>
      <c r="R3">
        <f>MIN(B3:M3)</f>
        <v>45621.97</v>
      </c>
      <c r="S3">
        <f>AVERAGE(B3:M3)</f>
        <v>100724.17833333334</v>
      </c>
      <c r="T3">
        <f>_xlfn.STDEV.P(B3:M3)</f>
        <v>34975.183965387434</v>
      </c>
      <c r="U3">
        <f>COUNT(B3:M3)</f>
        <v>12</v>
      </c>
      <c r="V3">
        <f>(Q3-R3)/U3</f>
        <v>9231.5458333333318</v>
      </c>
    </row>
    <row r="4" spans="1:22" x14ac:dyDescent="0.25">
      <c r="A4" t="s">
        <v>21</v>
      </c>
      <c r="B4">
        <v>15470.23</v>
      </c>
      <c r="C4">
        <v>17996.939999999999</v>
      </c>
      <c r="D4">
        <v>18481.22</v>
      </c>
      <c r="E4">
        <v>21093.48</v>
      </c>
      <c r="F4">
        <v>24266.63</v>
      </c>
      <c r="G4">
        <v>26415.51</v>
      </c>
      <c r="H4">
        <v>28810.13</v>
      </c>
      <c r="I4">
        <v>30855.360000000001</v>
      </c>
      <c r="J4">
        <v>31109.47</v>
      </c>
      <c r="K4">
        <v>40712.080000000002</v>
      </c>
      <c r="L4">
        <v>56378.18</v>
      </c>
      <c r="M4">
        <v>61529.33</v>
      </c>
      <c r="O4" s="5" t="s">
        <v>51</v>
      </c>
    </row>
    <row r="5" spans="1:22" x14ac:dyDescent="0.25">
      <c r="A5" t="s">
        <v>22</v>
      </c>
      <c r="B5">
        <v>2206.83</v>
      </c>
      <c r="C5">
        <v>2568.27</v>
      </c>
      <c r="D5">
        <v>4761.22</v>
      </c>
      <c r="E5">
        <v>6071.55</v>
      </c>
      <c r="F5">
        <v>6936.21</v>
      </c>
      <c r="G5">
        <v>7875.58</v>
      </c>
      <c r="H5">
        <v>8231.32</v>
      </c>
      <c r="I5">
        <v>8907.1200000000008</v>
      </c>
      <c r="J5">
        <v>10542.16</v>
      </c>
      <c r="K5">
        <v>10217.23</v>
      </c>
      <c r="L5">
        <v>10225.09</v>
      </c>
      <c r="M5">
        <v>10631.75</v>
      </c>
      <c r="O5" s="2" t="s">
        <v>52</v>
      </c>
    </row>
    <row r="6" spans="1:22" x14ac:dyDescent="0.25">
      <c r="A6" t="s">
        <v>23</v>
      </c>
      <c r="B6">
        <v>6153.41</v>
      </c>
      <c r="C6">
        <v>7391.13</v>
      </c>
      <c r="D6">
        <v>7729.79</v>
      </c>
      <c r="E6">
        <v>10490.64</v>
      </c>
      <c r="F6">
        <v>13560.42</v>
      </c>
      <c r="G6">
        <v>14802.16</v>
      </c>
      <c r="H6">
        <v>14004.56</v>
      </c>
      <c r="I6">
        <v>14425.3</v>
      </c>
      <c r="J6">
        <v>12533.35</v>
      </c>
      <c r="K6">
        <v>12784.59</v>
      </c>
    </row>
    <row r="7" spans="1:22" x14ac:dyDescent="0.25">
      <c r="A7" t="s">
        <v>24</v>
      </c>
      <c r="B7">
        <v>-5635</v>
      </c>
      <c r="C7">
        <v>-5865.93</v>
      </c>
      <c r="D7">
        <v>-6486.61</v>
      </c>
      <c r="E7">
        <v>-7327.31</v>
      </c>
      <c r="F7">
        <v>-9204.75</v>
      </c>
      <c r="G7">
        <v>-10428.89</v>
      </c>
      <c r="H7">
        <v>-10518.85</v>
      </c>
      <c r="I7">
        <v>-11356.46</v>
      </c>
      <c r="J7">
        <v>-12867.19</v>
      </c>
      <c r="K7">
        <v>-12154.48</v>
      </c>
    </row>
    <row r="8" spans="1:22" x14ac:dyDescent="0.25">
      <c r="A8" t="s">
        <v>25</v>
      </c>
      <c r="B8">
        <v>6582.17</v>
      </c>
      <c r="C8">
        <v>7626.39</v>
      </c>
      <c r="D8">
        <v>9013.98</v>
      </c>
      <c r="E8">
        <v>11157.91</v>
      </c>
      <c r="F8">
        <v>13679</v>
      </c>
      <c r="G8">
        <v>15747.64</v>
      </c>
      <c r="H8">
        <v>17233.02</v>
      </c>
      <c r="I8">
        <v>17781.73</v>
      </c>
      <c r="J8">
        <v>19312.84</v>
      </c>
      <c r="K8">
        <v>11501.88</v>
      </c>
    </row>
    <row r="9" spans="1:22" x14ac:dyDescent="0.25">
      <c r="A9" t="s">
        <v>26</v>
      </c>
      <c r="B9">
        <v>8779.25</v>
      </c>
      <c r="C9">
        <v>11175.63</v>
      </c>
      <c r="D9">
        <v>11536.84</v>
      </c>
      <c r="E9">
        <v>12843.54</v>
      </c>
      <c r="F9">
        <v>16769.64</v>
      </c>
      <c r="G9">
        <v>19654.53</v>
      </c>
      <c r="H9">
        <v>22427.200000000001</v>
      </c>
      <c r="I9">
        <v>24642.19</v>
      </c>
      <c r="J9">
        <v>27133.87</v>
      </c>
      <c r="K9">
        <v>28851.360000000001</v>
      </c>
      <c r="L9">
        <v>32117.29</v>
      </c>
      <c r="M9">
        <v>35322.82</v>
      </c>
    </row>
    <row r="10" spans="1:22" x14ac:dyDescent="0.25">
      <c r="A10" t="s">
        <v>27</v>
      </c>
      <c r="B10">
        <v>3185.58</v>
      </c>
      <c r="C10">
        <v>3722.31</v>
      </c>
      <c r="D10">
        <v>3949.35</v>
      </c>
      <c r="E10">
        <v>4837.2700000000004</v>
      </c>
      <c r="F10">
        <v>6054.11</v>
      </c>
      <c r="G10">
        <v>5820.28</v>
      </c>
      <c r="H10">
        <v>6531.53</v>
      </c>
      <c r="I10">
        <v>7376.61</v>
      </c>
      <c r="J10">
        <v>8617.27</v>
      </c>
      <c r="K10">
        <v>10088.98</v>
      </c>
      <c r="L10">
        <v>11966.37</v>
      </c>
      <c r="M10">
        <v>13871.87</v>
      </c>
    </row>
    <row r="11" spans="1:22" x14ac:dyDescent="0.25">
      <c r="A11" t="s">
        <v>28</v>
      </c>
      <c r="B11">
        <v>261.14999999999998</v>
      </c>
      <c r="C11">
        <v>301.76</v>
      </c>
      <c r="D11">
        <v>338.24</v>
      </c>
      <c r="E11">
        <v>417.57</v>
      </c>
      <c r="F11">
        <v>595.87</v>
      </c>
      <c r="G11">
        <v>904.37</v>
      </c>
      <c r="H11">
        <v>1005.65</v>
      </c>
      <c r="I11">
        <v>1083.82</v>
      </c>
      <c r="J11">
        <v>1034.94</v>
      </c>
      <c r="K11">
        <v>950.83</v>
      </c>
      <c r="L11">
        <v>1353.32</v>
      </c>
    </row>
    <row r="12" spans="1:22" x14ac:dyDescent="0.25">
      <c r="A12" t="s">
        <v>29</v>
      </c>
      <c r="B12">
        <v>1156.3900000000001</v>
      </c>
      <c r="C12">
        <v>1344.09</v>
      </c>
      <c r="D12">
        <v>1544.11</v>
      </c>
      <c r="E12">
        <v>1887.11</v>
      </c>
      <c r="F12">
        <v>2779.29</v>
      </c>
      <c r="G12">
        <v>3125.63</v>
      </c>
      <c r="H12">
        <v>3419.9</v>
      </c>
      <c r="I12">
        <v>3644.64</v>
      </c>
      <c r="J12">
        <v>3886.32</v>
      </c>
      <c r="K12">
        <v>4033.6</v>
      </c>
      <c r="L12">
        <v>4362.1499999999996</v>
      </c>
    </row>
    <row r="13" spans="1:22" x14ac:dyDescent="0.25">
      <c r="A13" t="s">
        <v>30</v>
      </c>
      <c r="B13">
        <v>575.46</v>
      </c>
      <c r="C13">
        <v>680.34</v>
      </c>
      <c r="D13">
        <v>803.66</v>
      </c>
      <c r="E13">
        <v>894.07</v>
      </c>
      <c r="F13">
        <v>1102.3900000000001</v>
      </c>
      <c r="G13">
        <v>1372.49</v>
      </c>
      <c r="H13">
        <v>1581.5</v>
      </c>
      <c r="I13">
        <v>1851.64</v>
      </c>
      <c r="J13">
        <v>2050.9</v>
      </c>
      <c r="K13">
        <v>2220.91</v>
      </c>
      <c r="L13">
        <v>2604.33</v>
      </c>
    </row>
    <row r="14" spans="1:22" x14ac:dyDescent="0.25">
      <c r="A14" t="s">
        <v>31</v>
      </c>
      <c r="B14">
        <v>2261.75</v>
      </c>
      <c r="C14">
        <v>1311.29</v>
      </c>
      <c r="D14">
        <v>897.49</v>
      </c>
      <c r="E14">
        <v>1040.3399999999999</v>
      </c>
      <c r="F14">
        <v>1042.22</v>
      </c>
      <c r="G14">
        <v>985.64</v>
      </c>
      <c r="H14">
        <v>1244.3599999999999</v>
      </c>
      <c r="I14">
        <v>1540</v>
      </c>
      <c r="J14">
        <v>3441.44</v>
      </c>
      <c r="K14">
        <v>2209.37</v>
      </c>
      <c r="L14">
        <v>2206.39</v>
      </c>
    </row>
    <row r="15" spans="1:22" x14ac:dyDescent="0.25">
      <c r="A15" t="s">
        <v>32</v>
      </c>
      <c r="B15">
        <v>2005.31</v>
      </c>
      <c r="C15">
        <v>979.16</v>
      </c>
      <c r="D15">
        <v>510.38</v>
      </c>
      <c r="E15">
        <v>544.16</v>
      </c>
      <c r="F15">
        <v>438.45</v>
      </c>
      <c r="G15">
        <v>303.51</v>
      </c>
      <c r="H15">
        <v>469.65</v>
      </c>
      <c r="I15">
        <v>666.92</v>
      </c>
      <c r="J15">
        <v>2552.7800000000002</v>
      </c>
      <c r="K15">
        <v>1250.55</v>
      </c>
      <c r="L15">
        <v>1068.5</v>
      </c>
    </row>
    <row r="16" spans="1:22" x14ac:dyDescent="0.25">
      <c r="A16" t="s">
        <v>33</v>
      </c>
      <c r="B16">
        <v>385.49</v>
      </c>
      <c r="C16">
        <v>816.9</v>
      </c>
      <c r="D16">
        <v>920.98</v>
      </c>
      <c r="E16">
        <v>1004.01</v>
      </c>
      <c r="F16">
        <v>1222.26</v>
      </c>
      <c r="G16">
        <v>1541.72</v>
      </c>
      <c r="H16">
        <v>1718.77</v>
      </c>
      <c r="I16">
        <v>1992.62</v>
      </c>
      <c r="J16">
        <v>2142.04</v>
      </c>
      <c r="K16">
        <v>2255.7399999999998</v>
      </c>
      <c r="L16">
        <v>2360.5500000000002</v>
      </c>
    </row>
    <row r="17" spans="1:13" x14ac:dyDescent="0.25">
      <c r="A17" t="s">
        <v>34</v>
      </c>
      <c r="B17">
        <v>403.1</v>
      </c>
      <c r="C17">
        <v>537.42999999999995</v>
      </c>
      <c r="D17">
        <v>719.56</v>
      </c>
      <c r="E17">
        <v>1278.29</v>
      </c>
      <c r="F17">
        <v>2062.61</v>
      </c>
      <c r="G17">
        <v>2719.06</v>
      </c>
      <c r="H17">
        <v>3293.91</v>
      </c>
      <c r="I17">
        <v>3914.68</v>
      </c>
      <c r="J17">
        <v>3832.18</v>
      </c>
      <c r="K17">
        <v>4212.1899999999996</v>
      </c>
      <c r="L17">
        <v>4911.28</v>
      </c>
    </row>
    <row r="18" spans="1:13" x14ac:dyDescent="0.25">
      <c r="A18" t="s">
        <v>35</v>
      </c>
      <c r="B18">
        <v>68.16</v>
      </c>
      <c r="C18">
        <v>144.21</v>
      </c>
      <c r="D18">
        <v>186.51</v>
      </c>
      <c r="E18">
        <v>241.62</v>
      </c>
      <c r="F18">
        <v>302</v>
      </c>
      <c r="G18">
        <v>393.02</v>
      </c>
      <c r="H18">
        <v>473.96</v>
      </c>
      <c r="I18">
        <v>541.05999999999995</v>
      </c>
      <c r="J18">
        <v>613.29</v>
      </c>
      <c r="K18">
        <v>682.68</v>
      </c>
      <c r="L18">
        <v>773.59</v>
      </c>
    </row>
    <row r="19" spans="1:13" x14ac:dyDescent="0.25">
      <c r="A19" t="s">
        <v>36</v>
      </c>
      <c r="B19">
        <v>18.2</v>
      </c>
      <c r="C19">
        <v>20.12</v>
      </c>
      <c r="D19">
        <v>23.79</v>
      </c>
      <c r="E19">
        <v>26.63</v>
      </c>
      <c r="F19">
        <v>29.76</v>
      </c>
      <c r="G19">
        <v>40.98</v>
      </c>
      <c r="H19">
        <v>43.55</v>
      </c>
      <c r="I19">
        <v>45.23</v>
      </c>
      <c r="J19">
        <v>46.97</v>
      </c>
      <c r="K19">
        <v>48.02</v>
      </c>
      <c r="L19">
        <v>50.4</v>
      </c>
    </row>
    <row r="20" spans="1:13" x14ac:dyDescent="0.25">
      <c r="A20" t="s">
        <v>37</v>
      </c>
      <c r="B20">
        <v>876.9</v>
      </c>
      <c r="C20">
        <v>989.89</v>
      </c>
      <c r="D20">
        <v>1163.92</v>
      </c>
      <c r="E20">
        <v>1792.59</v>
      </c>
      <c r="F20">
        <v>2044.89</v>
      </c>
      <c r="G20">
        <v>2228.91</v>
      </c>
      <c r="H20">
        <v>2596.34</v>
      </c>
      <c r="I20">
        <v>2885.11</v>
      </c>
      <c r="J20">
        <v>2792.56</v>
      </c>
      <c r="K20">
        <v>2674.16</v>
      </c>
      <c r="L20">
        <v>3280.67</v>
      </c>
    </row>
    <row r="21" spans="1:13" x14ac:dyDescent="0.25">
      <c r="A21" t="s">
        <v>38</v>
      </c>
      <c r="B21">
        <v>1432.57</v>
      </c>
      <c r="C21">
        <v>1769.95</v>
      </c>
      <c r="D21">
        <v>1483.81</v>
      </c>
      <c r="E21">
        <v>2027.83</v>
      </c>
      <c r="F21">
        <v>2559.12</v>
      </c>
      <c r="G21">
        <v>2783.93</v>
      </c>
      <c r="H21">
        <v>2630.61</v>
      </c>
      <c r="I21">
        <v>2843.41</v>
      </c>
      <c r="J21">
        <v>2560.84</v>
      </c>
      <c r="K21">
        <v>2603.8000000000002</v>
      </c>
      <c r="L21">
        <v>2997.85</v>
      </c>
      <c r="M21">
        <v>2847.75</v>
      </c>
    </row>
    <row r="22" spans="1:13" x14ac:dyDescent="0.25">
      <c r="A22" t="s">
        <v>39</v>
      </c>
      <c r="B22">
        <v>185.04</v>
      </c>
      <c r="C22">
        <v>314.41000000000003</v>
      </c>
      <c r="D22">
        <v>633.07000000000005</v>
      </c>
      <c r="E22">
        <v>888.64</v>
      </c>
      <c r="F22">
        <v>1075.46</v>
      </c>
      <c r="G22">
        <v>1620.71</v>
      </c>
      <c r="H22">
        <v>1808.23</v>
      </c>
      <c r="I22">
        <v>2059.0500000000002</v>
      </c>
      <c r="J22">
        <v>2097.21</v>
      </c>
      <c r="K22">
        <v>2028.89</v>
      </c>
      <c r="L22">
        <v>1651.89</v>
      </c>
    </row>
    <row r="23" spans="1:13" x14ac:dyDescent="0.25">
      <c r="A23" t="s">
        <v>40</v>
      </c>
      <c r="B23">
        <v>1206.25</v>
      </c>
      <c r="C23">
        <v>1307.53</v>
      </c>
      <c r="D23">
        <v>1735.05</v>
      </c>
      <c r="E23">
        <v>2464.85</v>
      </c>
      <c r="F23">
        <v>2765.73</v>
      </c>
      <c r="G23">
        <v>2874.01</v>
      </c>
      <c r="H23">
        <v>3844.02</v>
      </c>
      <c r="I23">
        <v>4000.7</v>
      </c>
      <c r="J23">
        <v>3898.55</v>
      </c>
      <c r="K23">
        <v>4300</v>
      </c>
      <c r="L23">
        <v>4910.42</v>
      </c>
    </row>
    <row r="24" spans="1:13" x14ac:dyDescent="0.25">
      <c r="A24" t="s">
        <v>41</v>
      </c>
      <c r="B24">
        <v>47.8</v>
      </c>
      <c r="C24">
        <v>67.45</v>
      </c>
      <c r="D24">
        <v>80.81</v>
      </c>
      <c r="E24">
        <v>78.36</v>
      </c>
      <c r="F24">
        <v>91.38</v>
      </c>
      <c r="G24">
        <v>131.78</v>
      </c>
      <c r="H24">
        <v>150.26</v>
      </c>
      <c r="I24">
        <v>141.05000000000001</v>
      </c>
      <c r="J24">
        <v>142.78</v>
      </c>
      <c r="K24">
        <v>130.54</v>
      </c>
      <c r="L24">
        <v>115.72</v>
      </c>
    </row>
    <row r="25" spans="1:13" x14ac:dyDescent="0.25">
      <c r="A25" t="s">
        <v>42</v>
      </c>
      <c r="B25">
        <v>1.24</v>
      </c>
      <c r="C25">
        <v>3.68</v>
      </c>
      <c r="D25">
        <v>4.8</v>
      </c>
      <c r="E25">
        <v>1.8</v>
      </c>
      <c r="F25">
        <v>4.1500000000000004</v>
      </c>
      <c r="G25">
        <v>5.22</v>
      </c>
      <c r="H25">
        <v>0.73</v>
      </c>
      <c r="I25">
        <v>0.45</v>
      </c>
      <c r="J25">
        <v>0.41</v>
      </c>
      <c r="K25">
        <v>8.41</v>
      </c>
      <c r="L25">
        <v>4.08</v>
      </c>
    </row>
    <row r="26" spans="1:13" x14ac:dyDescent="0.25">
      <c r="A26" t="s">
        <v>43</v>
      </c>
      <c r="B26">
        <v>5699.81</v>
      </c>
      <c r="C26">
        <v>7106.56</v>
      </c>
      <c r="D26">
        <v>8996.7099999999991</v>
      </c>
      <c r="E26">
        <v>9890.7199999999993</v>
      </c>
      <c r="F26">
        <v>14136.04</v>
      </c>
      <c r="G26">
        <v>16639.240000000002</v>
      </c>
      <c r="H26">
        <v>18678.939999999999</v>
      </c>
      <c r="I26">
        <v>21194.720000000001</v>
      </c>
      <c r="J26">
        <v>27347.03</v>
      </c>
      <c r="K26">
        <v>29244.240000000002</v>
      </c>
      <c r="L26">
        <v>28222.9</v>
      </c>
    </row>
    <row r="27" spans="1:13" x14ac:dyDescent="0.25">
      <c r="A27" t="s">
        <v>44</v>
      </c>
      <c r="B27">
        <v>1241.8499999999999</v>
      </c>
      <c r="C27">
        <v>1554.1</v>
      </c>
      <c r="D27">
        <v>1636.99</v>
      </c>
      <c r="E27">
        <v>2040.74</v>
      </c>
      <c r="F27">
        <v>3056.41</v>
      </c>
      <c r="G27">
        <v>3232.63</v>
      </c>
      <c r="H27">
        <v>3528.61</v>
      </c>
      <c r="I27">
        <v>3711.35</v>
      </c>
      <c r="J27">
        <v>6985.08</v>
      </c>
      <c r="K27">
        <v>6909.26</v>
      </c>
      <c r="L27">
        <v>7028.71</v>
      </c>
    </row>
    <row r="28" spans="1:13" x14ac:dyDescent="0.25">
      <c r="A28" t="s">
        <v>45</v>
      </c>
      <c r="B28">
        <v>1897.35</v>
      </c>
      <c r="C28">
        <v>2134.86</v>
      </c>
      <c r="D28">
        <v>2317.04</v>
      </c>
      <c r="E28">
        <v>2996.39</v>
      </c>
      <c r="F28">
        <v>4039.38</v>
      </c>
      <c r="G28">
        <v>4579.54</v>
      </c>
      <c r="H28">
        <v>4775.83</v>
      </c>
      <c r="I28">
        <v>5206</v>
      </c>
      <c r="J28">
        <v>4873.0200000000004</v>
      </c>
      <c r="K28">
        <v>4896.01</v>
      </c>
      <c r="L28">
        <v>4745.2700000000004</v>
      </c>
    </row>
    <row r="29" spans="1:13" x14ac:dyDescent="0.25">
      <c r="A29" t="s">
        <v>46</v>
      </c>
      <c r="B29">
        <v>840.26</v>
      </c>
      <c r="C29">
        <v>898.4</v>
      </c>
      <c r="D29">
        <v>973.86</v>
      </c>
      <c r="E29">
        <v>1074.6400000000001</v>
      </c>
      <c r="F29">
        <v>1301.3900000000001</v>
      </c>
      <c r="G29">
        <v>1559.81</v>
      </c>
      <c r="H29">
        <v>1658.77</v>
      </c>
      <c r="I29">
        <v>1721.82</v>
      </c>
      <c r="J29">
        <v>1876.86</v>
      </c>
      <c r="K29">
        <v>1918.34</v>
      </c>
      <c r="L29">
        <v>2394.14</v>
      </c>
    </row>
    <row r="30" spans="1:13" x14ac:dyDescent="0.25">
      <c r="A30" t="s">
        <v>47</v>
      </c>
      <c r="B30">
        <v>1720.35</v>
      </c>
      <c r="C30">
        <v>2519.1999999999998</v>
      </c>
      <c r="D30">
        <v>4068.82</v>
      </c>
      <c r="E30">
        <v>3778.95</v>
      </c>
      <c r="F30">
        <v>5738.86</v>
      </c>
      <c r="G30">
        <v>7267.26</v>
      </c>
      <c r="H30">
        <v>8715.73</v>
      </c>
      <c r="I30">
        <v>3012.45</v>
      </c>
      <c r="J30">
        <v>2067.9699999999998</v>
      </c>
      <c r="K30">
        <v>1823.34</v>
      </c>
      <c r="L30">
        <v>2409.02</v>
      </c>
    </row>
    <row r="36" spans="1:6" x14ac:dyDescent="0.25">
      <c r="A36" t="s">
        <v>0</v>
      </c>
      <c r="B36" t="s">
        <v>3</v>
      </c>
    </row>
    <row r="37" spans="1:6" x14ac:dyDescent="0.25">
      <c r="A37" t="s">
        <v>19</v>
      </c>
      <c r="B37">
        <v>159604.97</v>
      </c>
      <c r="C37">
        <f>B37/$B$66</f>
        <v>0.33353688341221849</v>
      </c>
    </row>
    <row r="38" spans="1:6" x14ac:dyDescent="0.25">
      <c r="A38" t="s">
        <v>20</v>
      </c>
      <c r="B38">
        <v>130360.73</v>
      </c>
      <c r="C38">
        <f t="shared" ref="C38:C65" si="0">B38/$B$66</f>
        <v>0.27242329360759687</v>
      </c>
    </row>
    <row r="39" spans="1:6" x14ac:dyDescent="0.25">
      <c r="A39" t="s">
        <v>21</v>
      </c>
      <c r="B39">
        <v>40712.080000000002</v>
      </c>
      <c r="C39">
        <f t="shared" si="0"/>
        <v>8.5078680697906292E-2</v>
      </c>
    </row>
    <row r="40" spans="1:6" x14ac:dyDescent="0.25">
      <c r="A40" t="s">
        <v>43</v>
      </c>
      <c r="B40">
        <v>29244.240000000002</v>
      </c>
      <c r="C40">
        <f t="shared" si="0"/>
        <v>6.1113589804621608E-2</v>
      </c>
    </row>
    <row r="41" spans="1:6" x14ac:dyDescent="0.25">
      <c r="A41" t="s">
        <v>26</v>
      </c>
      <c r="B41">
        <v>28851.360000000001</v>
      </c>
      <c r="C41">
        <f t="shared" si="0"/>
        <v>6.0292562923347219E-2</v>
      </c>
    </row>
    <row r="42" spans="1:6" x14ac:dyDescent="0.25">
      <c r="A42" t="s">
        <v>23</v>
      </c>
      <c r="B42">
        <v>12784.59</v>
      </c>
      <c r="C42">
        <f t="shared" si="0"/>
        <v>2.6716788984096265E-2</v>
      </c>
      <c r="F42" t="s">
        <v>23</v>
      </c>
    </row>
    <row r="43" spans="1:6" x14ac:dyDescent="0.25">
      <c r="A43" t="s">
        <v>25</v>
      </c>
      <c r="B43">
        <v>11501.88</v>
      </c>
      <c r="C43">
        <f t="shared" si="0"/>
        <v>2.403622649458427E-2</v>
      </c>
      <c r="F43" t="s">
        <v>24</v>
      </c>
    </row>
    <row r="44" spans="1:6" x14ac:dyDescent="0.25">
      <c r="A44" t="s">
        <v>22</v>
      </c>
      <c r="B44">
        <v>10217.23</v>
      </c>
      <c r="C44">
        <f t="shared" si="0"/>
        <v>2.1351609860932409E-2</v>
      </c>
    </row>
    <row r="45" spans="1:6" x14ac:dyDescent="0.25">
      <c r="A45" t="s">
        <v>27</v>
      </c>
      <c r="B45">
        <v>10088.98</v>
      </c>
      <c r="C45">
        <f t="shared" si="0"/>
        <v>2.1083597497046639E-2</v>
      </c>
    </row>
    <row r="46" spans="1:6" x14ac:dyDescent="0.25">
      <c r="A46" t="s">
        <v>44</v>
      </c>
      <c r="B46">
        <v>6909.26</v>
      </c>
      <c r="C46">
        <f t="shared" si="0"/>
        <v>1.4438729865897691E-2</v>
      </c>
    </row>
    <row r="47" spans="1:6" x14ac:dyDescent="0.25">
      <c r="A47" t="s">
        <v>45</v>
      </c>
      <c r="B47">
        <v>4896.01</v>
      </c>
      <c r="C47">
        <f t="shared" si="0"/>
        <v>1.0231510438271791E-2</v>
      </c>
    </row>
    <row r="48" spans="1:6" x14ac:dyDescent="0.25">
      <c r="A48" t="s">
        <v>40</v>
      </c>
      <c r="B48">
        <v>4300</v>
      </c>
      <c r="C48">
        <f t="shared" si="0"/>
        <v>8.9859895883727149E-3</v>
      </c>
    </row>
    <row r="49" spans="1:8" x14ac:dyDescent="0.25">
      <c r="A49" t="s">
        <v>34</v>
      </c>
      <c r="B49">
        <v>4212.1899999999996</v>
      </c>
      <c r="C49">
        <f t="shared" si="0"/>
        <v>8.8024873219180611E-3</v>
      </c>
    </row>
    <row r="50" spans="1:8" x14ac:dyDescent="0.25">
      <c r="A50" t="s">
        <v>29</v>
      </c>
      <c r="B50">
        <v>4033.6</v>
      </c>
      <c r="C50">
        <f t="shared" si="0"/>
        <v>8.4292761868977172E-3</v>
      </c>
    </row>
    <row r="51" spans="1:8" x14ac:dyDescent="0.25">
      <c r="A51" t="s">
        <v>37</v>
      </c>
      <c r="B51">
        <v>2674.16</v>
      </c>
      <c r="C51">
        <f t="shared" si="0"/>
        <v>5.5883660273587862E-3</v>
      </c>
    </row>
    <row r="52" spans="1:8" x14ac:dyDescent="0.25">
      <c r="A52" t="s">
        <v>38</v>
      </c>
      <c r="B52">
        <v>2603.8000000000002</v>
      </c>
      <c r="C52">
        <f t="shared" si="0"/>
        <v>5.4413301605127622E-3</v>
      </c>
      <c r="F52" t="s">
        <v>38</v>
      </c>
      <c r="G52">
        <v>2603.8000000000002</v>
      </c>
      <c r="H52" s="1" t="e">
        <f t="shared" ref="H52" si="1">G52/$B$31</f>
        <v>#DIV/0!</v>
      </c>
    </row>
    <row r="53" spans="1:8" x14ac:dyDescent="0.25">
      <c r="A53" t="s">
        <v>33</v>
      </c>
      <c r="B53">
        <v>2255.7399999999998</v>
      </c>
      <c r="C53">
        <f t="shared" si="0"/>
        <v>4.7139665474595039E-3</v>
      </c>
    </row>
    <row r="54" spans="1:8" x14ac:dyDescent="0.25">
      <c r="A54" t="s">
        <v>30</v>
      </c>
      <c r="B54">
        <v>2220.91</v>
      </c>
      <c r="C54">
        <f t="shared" si="0"/>
        <v>4.6411800317936848E-3</v>
      </c>
    </row>
    <row r="55" spans="1:8" x14ac:dyDescent="0.25">
      <c r="A55" t="s">
        <v>31</v>
      </c>
      <c r="B55">
        <v>2209.37</v>
      </c>
      <c r="C55">
        <f t="shared" si="0"/>
        <v>4.6170641434565172E-3</v>
      </c>
    </row>
    <row r="56" spans="1:8" x14ac:dyDescent="0.25">
      <c r="A56" t="s">
        <v>39</v>
      </c>
      <c r="B56">
        <v>2028.89</v>
      </c>
      <c r="C56">
        <f t="shared" si="0"/>
        <v>4.2399033525473305E-3</v>
      </c>
    </row>
    <row r="57" spans="1:8" x14ac:dyDescent="0.25">
      <c r="A57" t="s">
        <v>46</v>
      </c>
      <c r="B57">
        <v>1918.34</v>
      </c>
      <c r="C57">
        <f t="shared" si="0"/>
        <v>4.0088798295253286E-3</v>
      </c>
    </row>
    <row r="58" spans="1:8" x14ac:dyDescent="0.25">
      <c r="A58" t="s">
        <v>47</v>
      </c>
      <c r="B58">
        <v>1823.34</v>
      </c>
      <c r="C58">
        <f t="shared" si="0"/>
        <v>3.8103521525729087E-3</v>
      </c>
    </row>
    <row r="59" spans="1:8" x14ac:dyDescent="0.25">
      <c r="A59" t="s">
        <v>32</v>
      </c>
      <c r="B59">
        <v>1250.55</v>
      </c>
      <c r="C59">
        <f t="shared" si="0"/>
        <v>2.6133556464510463E-3</v>
      </c>
    </row>
    <row r="60" spans="1:8" x14ac:dyDescent="0.25">
      <c r="A60" t="s">
        <v>28</v>
      </c>
      <c r="B60">
        <v>950.83</v>
      </c>
      <c r="C60">
        <f t="shared" si="0"/>
        <v>1.9870112744912625E-3</v>
      </c>
    </row>
    <row r="61" spans="1:8" x14ac:dyDescent="0.25">
      <c r="A61" t="s">
        <v>35</v>
      </c>
      <c r="B61">
        <v>682.68</v>
      </c>
      <c r="C61">
        <f t="shared" si="0"/>
        <v>1.4266407842302988E-3</v>
      </c>
    </row>
    <row r="62" spans="1:8" x14ac:dyDescent="0.25">
      <c r="A62" t="s">
        <v>41</v>
      </c>
      <c r="B62">
        <v>130.54</v>
      </c>
      <c r="C62">
        <f t="shared" si="0"/>
        <v>2.7279792578283123E-4</v>
      </c>
    </row>
    <row r="63" spans="1:8" x14ac:dyDescent="0.25">
      <c r="A63" t="s">
        <v>36</v>
      </c>
      <c r="B63">
        <v>48.02</v>
      </c>
      <c r="C63">
        <f t="shared" si="0"/>
        <v>1.0035051628689717E-4</v>
      </c>
    </row>
    <row r="64" spans="1:8" x14ac:dyDescent="0.25">
      <c r="A64" t="s">
        <v>42</v>
      </c>
      <c r="B64">
        <v>8.41</v>
      </c>
      <c r="C64">
        <f t="shared" si="0"/>
        <v>1.7574923822840592E-5</v>
      </c>
    </row>
    <row r="65" spans="1:3" x14ac:dyDescent="0.25">
      <c r="A65" t="s">
        <v>24</v>
      </c>
      <c r="B65">
        <v>-12154.48</v>
      </c>
      <c r="C65">
        <f t="shared" si="0"/>
        <v>-2.5400007146996372E-2</v>
      </c>
    </row>
    <row r="66" spans="1:3" x14ac:dyDescent="0.25">
      <c r="A66" t="s">
        <v>48</v>
      </c>
      <c r="B66">
        <f>SUM(B37:B64)</f>
        <v>478522.69999999995</v>
      </c>
    </row>
    <row r="82" spans="1:32" x14ac:dyDescent="0.25">
      <c r="A82" t="s">
        <v>0</v>
      </c>
      <c r="B82" t="s">
        <v>19</v>
      </c>
      <c r="C82" t="s">
        <v>20</v>
      </c>
      <c r="D82" t="s">
        <v>21</v>
      </c>
      <c r="E82" t="s">
        <v>22</v>
      </c>
      <c r="F82" t="s">
        <v>23</v>
      </c>
      <c r="G82" t="s">
        <v>24</v>
      </c>
      <c r="H82" t="s">
        <v>25</v>
      </c>
      <c r="I82" t="s">
        <v>26</v>
      </c>
      <c r="J82" t="s">
        <v>27</v>
      </c>
      <c r="K82" t="s">
        <v>28</v>
      </c>
      <c r="L82" t="s">
        <v>29</v>
      </c>
      <c r="M82" t="s">
        <v>30</v>
      </c>
      <c r="N82" t="s">
        <v>31</v>
      </c>
      <c r="Q82" t="s">
        <v>32</v>
      </c>
      <c r="R82" t="s">
        <v>33</v>
      </c>
      <c r="S82" t="s">
        <v>34</v>
      </c>
      <c r="T82" t="s">
        <v>35</v>
      </c>
      <c r="U82" t="s">
        <v>36</v>
      </c>
      <c r="V82" t="s">
        <v>37</v>
      </c>
      <c r="W82" t="s">
        <v>38</v>
      </c>
      <c r="X82" t="s">
        <v>39</v>
      </c>
      <c r="Y82" t="s">
        <v>40</v>
      </c>
      <c r="Z82" t="s">
        <v>41</v>
      </c>
      <c r="AA82" t="s">
        <v>42</v>
      </c>
      <c r="AB82" t="s">
        <v>43</v>
      </c>
      <c r="AC82" t="s">
        <v>44</v>
      </c>
      <c r="AD82" t="s">
        <v>45</v>
      </c>
      <c r="AE82" t="s">
        <v>46</v>
      </c>
      <c r="AF82" t="s">
        <v>47</v>
      </c>
    </row>
    <row r="83" spans="1:32" x14ac:dyDescent="0.25">
      <c r="A83" t="s">
        <v>12</v>
      </c>
      <c r="B83">
        <v>51321.78</v>
      </c>
      <c r="C83">
        <v>45621.97</v>
      </c>
      <c r="D83">
        <v>15470.23</v>
      </c>
      <c r="E83">
        <v>2206.83</v>
      </c>
      <c r="F83">
        <v>6153.41</v>
      </c>
      <c r="G83">
        <v>-5635</v>
      </c>
      <c r="H83">
        <v>6582.17</v>
      </c>
      <c r="I83">
        <v>8779.25</v>
      </c>
      <c r="J83">
        <v>3185.58</v>
      </c>
      <c r="K83">
        <v>261.14999999999998</v>
      </c>
      <c r="L83">
        <v>1156.3900000000001</v>
      </c>
      <c r="M83">
        <v>575.46</v>
      </c>
      <c r="N83">
        <v>2261.75</v>
      </c>
      <c r="Q83">
        <v>2005.31</v>
      </c>
      <c r="R83">
        <v>385.49</v>
      </c>
      <c r="S83">
        <v>403.1</v>
      </c>
      <c r="T83">
        <v>68.16</v>
      </c>
      <c r="U83">
        <v>18.2</v>
      </c>
      <c r="V83">
        <v>876.9</v>
      </c>
      <c r="W83">
        <v>1432.57</v>
      </c>
      <c r="X83">
        <v>185.04</v>
      </c>
      <c r="Y83">
        <v>1206.25</v>
      </c>
      <c r="Z83">
        <v>47.8</v>
      </c>
      <c r="AA83">
        <v>1.24</v>
      </c>
      <c r="AB83">
        <v>5699.81</v>
      </c>
      <c r="AC83">
        <v>1241.8499999999999</v>
      </c>
      <c r="AD83">
        <v>1897.35</v>
      </c>
      <c r="AE83">
        <v>840.26</v>
      </c>
      <c r="AF83">
        <v>1720.35</v>
      </c>
    </row>
    <row r="84" spans="1:32" x14ac:dyDescent="0.25">
      <c r="A84" t="s">
        <v>11</v>
      </c>
      <c r="B84">
        <v>61330.35</v>
      </c>
      <c r="C84">
        <v>54223.79</v>
      </c>
      <c r="D84">
        <v>17996.939999999999</v>
      </c>
      <c r="E84">
        <v>2568.27</v>
      </c>
      <c r="F84">
        <v>7391.13</v>
      </c>
      <c r="G84">
        <v>-5865.93</v>
      </c>
      <c r="H84">
        <v>7626.39</v>
      </c>
      <c r="I84">
        <v>11175.63</v>
      </c>
      <c r="J84">
        <v>3722.31</v>
      </c>
      <c r="K84">
        <v>301.76</v>
      </c>
      <c r="L84">
        <v>1344.09</v>
      </c>
      <c r="M84">
        <v>680.34</v>
      </c>
      <c r="N84">
        <v>1311.29</v>
      </c>
      <c r="Q84">
        <v>979.16</v>
      </c>
      <c r="R84">
        <v>816.9</v>
      </c>
      <c r="S84">
        <v>537.42999999999995</v>
      </c>
      <c r="T84">
        <v>144.21</v>
      </c>
      <c r="U84">
        <v>20.12</v>
      </c>
      <c r="V84">
        <v>989.89</v>
      </c>
      <c r="W84">
        <v>1769.95</v>
      </c>
      <c r="X84">
        <v>314.41000000000003</v>
      </c>
      <c r="Y84">
        <v>1307.53</v>
      </c>
      <c r="Z84">
        <v>67.45</v>
      </c>
      <c r="AA84">
        <v>3.68</v>
      </c>
      <c r="AB84">
        <v>7106.56</v>
      </c>
      <c r="AC84">
        <v>1554.1</v>
      </c>
      <c r="AD84">
        <v>2134.86</v>
      </c>
      <c r="AE84">
        <v>898.4</v>
      </c>
      <c r="AF84">
        <v>2519.1999999999998</v>
      </c>
    </row>
    <row r="85" spans="1:32" x14ac:dyDescent="0.25">
      <c r="A85" t="s">
        <v>10</v>
      </c>
      <c r="B85">
        <v>68518.3</v>
      </c>
      <c r="C85">
        <v>59521.59</v>
      </c>
      <c r="D85">
        <v>18481.22</v>
      </c>
      <c r="E85">
        <v>4761.22</v>
      </c>
      <c r="F85">
        <v>7729.79</v>
      </c>
      <c r="G85">
        <v>-6486.61</v>
      </c>
      <c r="H85">
        <v>9013.98</v>
      </c>
      <c r="I85">
        <v>11536.84</v>
      </c>
      <c r="J85">
        <v>3949.35</v>
      </c>
      <c r="K85">
        <v>338.24</v>
      </c>
      <c r="L85">
        <v>1544.11</v>
      </c>
      <c r="M85">
        <v>803.66</v>
      </c>
      <c r="N85">
        <v>897.49</v>
      </c>
      <c r="Q85">
        <v>510.38</v>
      </c>
      <c r="R85">
        <v>920.98</v>
      </c>
      <c r="S85">
        <v>719.56</v>
      </c>
      <c r="T85">
        <v>186.51</v>
      </c>
      <c r="U85">
        <v>23.79</v>
      </c>
      <c r="V85">
        <v>1163.92</v>
      </c>
      <c r="W85">
        <v>1483.81</v>
      </c>
      <c r="X85">
        <v>633.07000000000005</v>
      </c>
      <c r="Y85">
        <v>1735.05</v>
      </c>
      <c r="Z85">
        <v>80.81</v>
      </c>
      <c r="AA85">
        <v>4.8</v>
      </c>
      <c r="AB85">
        <v>8996.7099999999991</v>
      </c>
      <c r="AC85">
        <v>1636.99</v>
      </c>
      <c r="AD85">
        <v>2317.04</v>
      </c>
      <c r="AE85">
        <v>973.86</v>
      </c>
      <c r="AF85">
        <v>4068.82</v>
      </c>
    </row>
    <row r="86" spans="1:32" x14ac:dyDescent="0.25">
      <c r="A86" t="s">
        <v>9</v>
      </c>
      <c r="B86">
        <v>83101.509999999995</v>
      </c>
      <c r="C86">
        <v>73210.789999999994</v>
      </c>
      <c r="D86">
        <v>21093.48</v>
      </c>
      <c r="E86">
        <v>6071.55</v>
      </c>
      <c r="F86">
        <v>10490.64</v>
      </c>
      <c r="G86">
        <v>-7327.31</v>
      </c>
      <c r="H86">
        <v>11157.91</v>
      </c>
      <c r="I86">
        <v>12843.54</v>
      </c>
      <c r="J86">
        <v>4837.2700000000004</v>
      </c>
      <c r="K86">
        <v>417.57</v>
      </c>
      <c r="L86">
        <v>1887.11</v>
      </c>
      <c r="M86">
        <v>894.07</v>
      </c>
      <c r="N86">
        <v>1040.3399999999999</v>
      </c>
      <c r="Q86">
        <v>544.16</v>
      </c>
      <c r="R86">
        <v>1004.01</v>
      </c>
      <c r="S86">
        <v>1278.29</v>
      </c>
      <c r="T86">
        <v>241.62</v>
      </c>
      <c r="U86">
        <v>26.63</v>
      </c>
      <c r="V86">
        <v>1792.59</v>
      </c>
      <c r="W86">
        <v>2027.83</v>
      </c>
      <c r="X86">
        <v>888.64</v>
      </c>
      <c r="Y86">
        <v>2464.85</v>
      </c>
      <c r="Z86">
        <v>78.36</v>
      </c>
      <c r="AA86">
        <v>1.8</v>
      </c>
      <c r="AB86">
        <v>9890.7199999999993</v>
      </c>
      <c r="AC86">
        <v>2040.74</v>
      </c>
      <c r="AD86">
        <v>2996.39</v>
      </c>
      <c r="AE86">
        <v>1074.6400000000001</v>
      </c>
      <c r="AF86">
        <v>3778.95</v>
      </c>
    </row>
    <row r="87" spans="1:32" x14ac:dyDescent="0.25">
      <c r="A87" t="s">
        <v>8</v>
      </c>
      <c r="B87">
        <v>103874.43</v>
      </c>
      <c r="C87">
        <v>89738.39</v>
      </c>
      <c r="D87">
        <v>24266.63</v>
      </c>
      <c r="E87">
        <v>6936.21</v>
      </c>
      <c r="F87">
        <v>13560.42</v>
      </c>
      <c r="G87">
        <v>-9204.75</v>
      </c>
      <c r="H87">
        <v>13679</v>
      </c>
      <c r="I87">
        <v>16769.64</v>
      </c>
      <c r="J87">
        <v>6054.11</v>
      </c>
      <c r="K87">
        <v>595.87</v>
      </c>
      <c r="L87">
        <v>2779.29</v>
      </c>
      <c r="M87">
        <v>1102.3900000000001</v>
      </c>
      <c r="N87">
        <v>1042.22</v>
      </c>
      <c r="Q87">
        <v>438.45</v>
      </c>
      <c r="R87">
        <v>1222.26</v>
      </c>
      <c r="S87">
        <v>2062.61</v>
      </c>
      <c r="T87">
        <v>302</v>
      </c>
      <c r="U87">
        <v>29.76</v>
      </c>
      <c r="V87">
        <v>2044.89</v>
      </c>
      <c r="W87">
        <v>2559.12</v>
      </c>
      <c r="X87">
        <v>1075.46</v>
      </c>
      <c r="Y87">
        <v>2765.73</v>
      </c>
      <c r="Z87">
        <v>91.38</v>
      </c>
      <c r="AA87">
        <v>4.1500000000000004</v>
      </c>
      <c r="AB87">
        <v>14136.04</v>
      </c>
      <c r="AC87">
        <v>3056.41</v>
      </c>
      <c r="AD87">
        <v>4039.38</v>
      </c>
      <c r="AE87">
        <v>1301.3900000000001</v>
      </c>
      <c r="AF87">
        <v>5738.86</v>
      </c>
    </row>
    <row r="88" spans="1:32" x14ac:dyDescent="0.25">
      <c r="A88" t="s">
        <v>7</v>
      </c>
      <c r="B88">
        <v>117253.52</v>
      </c>
      <c r="C88">
        <v>100614.28</v>
      </c>
      <c r="D88">
        <v>26415.51</v>
      </c>
      <c r="E88">
        <v>7875.58</v>
      </c>
      <c r="F88">
        <v>14802.16</v>
      </c>
      <c r="G88">
        <v>-10428.89</v>
      </c>
      <c r="H88">
        <v>15747.64</v>
      </c>
      <c r="I88">
        <v>19654.53</v>
      </c>
      <c r="J88">
        <v>5820.28</v>
      </c>
      <c r="K88">
        <v>904.37</v>
      </c>
      <c r="L88">
        <v>3125.63</v>
      </c>
      <c r="M88">
        <v>1372.49</v>
      </c>
      <c r="N88">
        <v>985.64</v>
      </c>
      <c r="Q88">
        <v>303.51</v>
      </c>
      <c r="R88">
        <v>1541.72</v>
      </c>
      <c r="S88">
        <v>2719.06</v>
      </c>
      <c r="T88">
        <v>393.02</v>
      </c>
      <c r="U88">
        <v>40.98</v>
      </c>
      <c r="V88">
        <v>2228.91</v>
      </c>
      <c r="W88">
        <v>2783.93</v>
      </c>
      <c r="X88">
        <v>1620.71</v>
      </c>
      <c r="Y88">
        <v>2874.01</v>
      </c>
      <c r="Z88">
        <v>131.78</v>
      </c>
      <c r="AA88">
        <v>5.22</v>
      </c>
      <c r="AB88">
        <v>16639.240000000002</v>
      </c>
      <c r="AC88">
        <v>3232.63</v>
      </c>
      <c r="AD88">
        <v>4579.54</v>
      </c>
      <c r="AE88">
        <v>1559.81</v>
      </c>
      <c r="AF88">
        <v>7267.26</v>
      </c>
    </row>
    <row r="89" spans="1:32" x14ac:dyDescent="0.25">
      <c r="A89" t="s">
        <v>6</v>
      </c>
      <c r="B89">
        <v>129209.64</v>
      </c>
      <c r="C89">
        <v>110530.7</v>
      </c>
      <c r="D89">
        <v>28810.13</v>
      </c>
      <c r="E89">
        <v>8231.32</v>
      </c>
      <c r="F89">
        <v>14004.56</v>
      </c>
      <c r="G89">
        <v>-10518.85</v>
      </c>
      <c r="H89">
        <v>17233.02</v>
      </c>
      <c r="I89">
        <v>22427.200000000001</v>
      </c>
      <c r="J89">
        <v>6531.53</v>
      </c>
      <c r="K89">
        <v>1005.65</v>
      </c>
      <c r="L89">
        <v>3419.9</v>
      </c>
      <c r="M89">
        <v>1581.5</v>
      </c>
      <c r="N89">
        <v>1244.3599999999999</v>
      </c>
      <c r="Q89">
        <v>469.65</v>
      </c>
      <c r="R89">
        <v>1718.77</v>
      </c>
      <c r="S89">
        <v>3293.91</v>
      </c>
      <c r="T89">
        <v>473.96</v>
      </c>
      <c r="U89">
        <v>43.55</v>
      </c>
      <c r="V89">
        <v>2596.34</v>
      </c>
      <c r="W89">
        <v>2630.61</v>
      </c>
      <c r="X89">
        <v>1808.23</v>
      </c>
      <c r="Y89">
        <v>3844.02</v>
      </c>
      <c r="Z89">
        <v>150.26</v>
      </c>
      <c r="AA89">
        <v>0.73</v>
      </c>
      <c r="AB89">
        <v>18678.939999999999</v>
      </c>
      <c r="AC89">
        <v>3528.61</v>
      </c>
      <c r="AD89">
        <v>4775.83</v>
      </c>
      <c r="AE89">
        <v>1658.77</v>
      </c>
      <c r="AF89">
        <v>8715.73</v>
      </c>
    </row>
    <row r="90" spans="1:32" x14ac:dyDescent="0.25">
      <c r="A90" t="s">
        <v>5</v>
      </c>
      <c r="B90">
        <v>140370.03</v>
      </c>
      <c r="C90">
        <v>119175.31</v>
      </c>
      <c r="D90">
        <v>30855.360000000001</v>
      </c>
      <c r="E90">
        <v>8907.1200000000008</v>
      </c>
      <c r="F90">
        <v>14425.3</v>
      </c>
      <c r="G90">
        <v>-11356.46</v>
      </c>
      <c r="H90">
        <v>17781.73</v>
      </c>
      <c r="I90">
        <v>24642.19</v>
      </c>
      <c r="J90">
        <v>7376.61</v>
      </c>
      <c r="K90">
        <v>1083.82</v>
      </c>
      <c r="L90">
        <v>3644.64</v>
      </c>
      <c r="M90">
        <v>1851.64</v>
      </c>
      <c r="N90">
        <v>1540</v>
      </c>
      <c r="Q90">
        <v>666.92</v>
      </c>
      <c r="R90">
        <v>1992.62</v>
      </c>
      <c r="S90">
        <v>3914.68</v>
      </c>
      <c r="T90">
        <v>541.05999999999995</v>
      </c>
      <c r="U90">
        <v>45.23</v>
      </c>
      <c r="V90">
        <v>2885.11</v>
      </c>
      <c r="W90">
        <v>2843.41</v>
      </c>
      <c r="X90">
        <v>2059.0500000000002</v>
      </c>
      <c r="Y90">
        <v>4000.7</v>
      </c>
      <c r="Z90">
        <v>141.05000000000001</v>
      </c>
      <c r="AA90">
        <v>0.45</v>
      </c>
      <c r="AB90">
        <v>21194.720000000001</v>
      </c>
      <c r="AC90">
        <v>3711.35</v>
      </c>
      <c r="AD90">
        <v>5206</v>
      </c>
      <c r="AE90">
        <v>1721.82</v>
      </c>
      <c r="AF90">
        <v>3012.45</v>
      </c>
    </row>
    <row r="91" spans="1:32" x14ac:dyDescent="0.25">
      <c r="A91" t="s">
        <v>4</v>
      </c>
      <c r="B91">
        <v>152269.23000000001</v>
      </c>
      <c r="C91">
        <v>124922.2</v>
      </c>
      <c r="D91">
        <v>31109.47</v>
      </c>
      <c r="E91">
        <v>10542.16</v>
      </c>
      <c r="F91">
        <v>12533.35</v>
      </c>
      <c r="G91">
        <v>-12867.19</v>
      </c>
      <c r="H91">
        <v>19312.84</v>
      </c>
      <c r="I91">
        <v>27133.87</v>
      </c>
      <c r="J91">
        <v>8617.27</v>
      </c>
      <c r="K91">
        <v>1034.94</v>
      </c>
      <c r="L91">
        <v>3886.32</v>
      </c>
      <c r="M91">
        <v>2050.9</v>
      </c>
      <c r="N91">
        <v>3441.44</v>
      </c>
      <c r="Q91">
        <v>2552.7800000000002</v>
      </c>
      <c r="R91">
        <v>2142.04</v>
      </c>
      <c r="S91">
        <v>3832.18</v>
      </c>
      <c r="T91">
        <v>613.29</v>
      </c>
      <c r="U91">
        <v>46.97</v>
      </c>
      <c r="V91">
        <v>2792.56</v>
      </c>
      <c r="W91">
        <v>2560.84</v>
      </c>
      <c r="X91">
        <v>2097.21</v>
      </c>
      <c r="Y91">
        <v>3898.55</v>
      </c>
      <c r="Z91">
        <v>142.78</v>
      </c>
      <c r="AA91">
        <v>0.41</v>
      </c>
      <c r="AB91">
        <v>27347.03</v>
      </c>
      <c r="AC91">
        <v>6985.08</v>
      </c>
      <c r="AD91">
        <v>4873.0200000000004</v>
      </c>
      <c r="AE91">
        <v>1876.86</v>
      </c>
      <c r="AF91">
        <v>2067.9699999999998</v>
      </c>
    </row>
    <row r="92" spans="1:32" x14ac:dyDescent="0.25">
      <c r="A92" t="s">
        <v>3</v>
      </c>
      <c r="B92">
        <v>159604.97</v>
      </c>
      <c r="C92">
        <v>130360.73</v>
      </c>
      <c r="D92">
        <v>40712.080000000002</v>
      </c>
      <c r="E92">
        <v>10217.23</v>
      </c>
      <c r="F92">
        <v>12784.59</v>
      </c>
      <c r="G92">
        <v>-12154.48</v>
      </c>
      <c r="H92">
        <v>11501.88</v>
      </c>
      <c r="I92">
        <v>28851.360000000001</v>
      </c>
      <c r="J92">
        <v>10088.98</v>
      </c>
      <c r="K92">
        <v>950.83</v>
      </c>
      <c r="L92">
        <v>4033.6</v>
      </c>
      <c r="M92">
        <v>2220.91</v>
      </c>
      <c r="N92">
        <v>2209.37</v>
      </c>
      <c r="Q92">
        <v>1250.55</v>
      </c>
      <c r="R92">
        <v>2255.7399999999998</v>
      </c>
      <c r="S92">
        <v>4212.1899999999996</v>
      </c>
      <c r="T92">
        <v>682.68</v>
      </c>
      <c r="U92">
        <v>48.02</v>
      </c>
      <c r="V92">
        <v>2674.16</v>
      </c>
      <c r="W92">
        <v>2603.8000000000002</v>
      </c>
      <c r="X92">
        <v>2028.89</v>
      </c>
      <c r="Y92">
        <v>4300</v>
      </c>
      <c r="Z92">
        <v>130.54</v>
      </c>
      <c r="AA92">
        <v>8.41</v>
      </c>
      <c r="AB92">
        <v>29244.240000000002</v>
      </c>
      <c r="AC92">
        <v>6909.26</v>
      </c>
      <c r="AD92">
        <v>4896.01</v>
      </c>
      <c r="AE92">
        <v>1918.34</v>
      </c>
      <c r="AF92">
        <v>1823.34</v>
      </c>
    </row>
    <row r="93" spans="1:32" x14ac:dyDescent="0.25">
      <c r="A93" t="s">
        <v>2</v>
      </c>
      <c r="B93">
        <v>172592.77</v>
      </c>
      <c r="C93">
        <v>144369.87</v>
      </c>
      <c r="D93">
        <v>56378.18</v>
      </c>
      <c r="E93">
        <v>10225.09</v>
      </c>
      <c r="I93">
        <v>32117.29</v>
      </c>
      <c r="J93">
        <v>11966.37</v>
      </c>
      <c r="K93">
        <v>1353.32</v>
      </c>
      <c r="L93">
        <v>4362.1499999999996</v>
      </c>
      <c r="M93">
        <v>2604.33</v>
      </c>
      <c r="N93">
        <v>2206.39</v>
      </c>
      <c r="Q93">
        <v>1068.5</v>
      </c>
      <c r="R93">
        <v>2360.5500000000002</v>
      </c>
      <c r="S93">
        <v>4911.28</v>
      </c>
      <c r="T93">
        <v>773.59</v>
      </c>
      <c r="U93">
        <v>50.4</v>
      </c>
      <c r="V93">
        <v>3280.67</v>
      </c>
      <c r="W93">
        <v>2997.85</v>
      </c>
      <c r="X93">
        <v>1651.89</v>
      </c>
      <c r="Y93">
        <v>4910.42</v>
      </c>
      <c r="Z93">
        <v>115.72</v>
      </c>
      <c r="AA93">
        <v>4.08</v>
      </c>
      <c r="AB93">
        <v>28222.9</v>
      </c>
      <c r="AC93">
        <v>7028.71</v>
      </c>
      <c r="AD93">
        <v>4745.2700000000004</v>
      </c>
      <c r="AE93">
        <v>2394.14</v>
      </c>
      <c r="AF93">
        <v>2409.02</v>
      </c>
    </row>
    <row r="94" spans="1:32" x14ac:dyDescent="0.25">
      <c r="A94" t="s">
        <v>1</v>
      </c>
      <c r="B94">
        <v>183351.84</v>
      </c>
      <c r="C94">
        <v>156400.51999999999</v>
      </c>
      <c r="D94">
        <v>61529.33</v>
      </c>
      <c r="E94">
        <v>10631.75</v>
      </c>
      <c r="I94">
        <v>35322.82</v>
      </c>
      <c r="J94">
        <v>13871.87</v>
      </c>
      <c r="W94">
        <v>2847.75</v>
      </c>
    </row>
  </sheetData>
  <autoFilter ref="A82:AF94" xr:uid="{BCA352B1-202F-4C84-BDAF-0917BFB2E9FD}">
    <sortState xmlns:xlrd2="http://schemas.microsoft.com/office/spreadsheetml/2017/richdata2" ref="A83:AF94">
      <sortCondition ref="A82:A94"/>
    </sortState>
  </autoFilter>
  <conditionalFormatting sqref="B83:M93 Q83:AF93">
    <cfRule type="expression" dxfId="9" priority="5">
      <formula>1.1*B83&lt;C83</formula>
    </cfRule>
    <cfRule type="expression" dxfId="8" priority="6">
      <formula>AND(B83&lt;C83*1.1,B83&gt;C83)</formula>
    </cfRule>
    <cfRule type="expression" dxfId="7" priority="7">
      <formula>B83&gt;C83+(MAX($B$2:$M$2)-MIN($B$2:$M$2))/COUNT($B$2:$M$2)</formula>
    </cfRule>
  </conditionalFormatting>
  <conditionalFormatting sqref="C2:L30">
    <cfRule type="expression" dxfId="6" priority="2">
      <formula>(MAX($B$2:$M$2)-MIN($B$2:$M$2))/COUNT($B$2:$M$2)+C2&lt;B2</formula>
    </cfRule>
    <cfRule type="expression" dxfId="5" priority="3">
      <formula>AND(C2&lt;B2+(MAX($B$2:$M$2)-MIN($B$2:$M$2))/COUNT($B$2:$M$2),C2&gt;B2)</formula>
    </cfRule>
    <cfRule type="expression" dxfId="4" priority="4">
      <formula>C2&gt;B2+(MAX($B$2:$M$2)-MIN($B$2:$M$2))/COUNT($B$2:$M$2)</formula>
    </cfRule>
  </conditionalFormatting>
  <conditionalFormatting sqref="C2:M30">
    <cfRule type="expression" dxfId="3" priority="1">
      <formula>C2&lt;B2</formula>
    </cfRule>
  </conditionalFormatting>
  <conditionalFormatting sqref="N83:P93">
    <cfRule type="expression" dxfId="2" priority="14">
      <formula>1.1*N83&lt;Q83</formula>
    </cfRule>
    <cfRule type="expression" dxfId="1" priority="15">
      <formula>AND(N83&lt;Q83*1.1,N83&gt;Q83)</formula>
    </cfRule>
    <cfRule type="expression" dxfId="0" priority="16">
      <formula>N83&gt;Q83+(MAX($B$2:$M$2)-MIN($B$2:$M$2))/COUNT($B$2:$M$2)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Guo Justin</dc:creator>
  <cp:lastModifiedBy>Su, Guo</cp:lastModifiedBy>
  <dcterms:created xsi:type="dcterms:W3CDTF">2015-06-05T18:17:20Z</dcterms:created>
  <dcterms:modified xsi:type="dcterms:W3CDTF">2019-08-22T06:37:52Z</dcterms:modified>
</cp:coreProperties>
</file>