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9765" windowHeight="8385" tabRatio="892" firstSheet="1" activeTab="11"/>
  </bookViews>
  <sheets>
    <sheet name="DiceGUI" sheetId="1" r:id="rId1"/>
    <sheet name="DiceGUI 2" sheetId="11" r:id="rId2"/>
    <sheet name="Risk Simulation GUI" sheetId="3" r:id="rId3"/>
    <sheet name="Actual Probabilities" sheetId="2" r:id="rId4"/>
    <sheet name="1 vs 1 Illustration" sheetId="4" r:id="rId5"/>
    <sheet name="Chance of rolling 1 six" sheetId="5" r:id="rId6"/>
    <sheet name="3 dice possibilities" sheetId="6" r:id="rId7"/>
    <sheet name="2 dice possibilities" sheetId="7" r:id="rId8"/>
    <sheet name="dice possibility compilation" sheetId="8" r:id="rId9"/>
    <sheet name="Table" sheetId="9" r:id="rId10"/>
    <sheet name="Misc" sheetId="10" r:id="rId11"/>
    <sheet name="DiceGUI 3" sheetId="12" r:id="rId12"/>
  </sheets>
  <calcPr calcId="144525"/>
</workbook>
</file>

<file path=xl/calcChain.xml><?xml version="1.0" encoding="utf-8"?>
<calcChain xmlns="http://schemas.openxmlformats.org/spreadsheetml/2006/main">
  <c r="G41" i="12" l="1"/>
  <c r="G35" i="12"/>
  <c r="G36" i="12"/>
  <c r="G37" i="12"/>
  <c r="G38" i="12"/>
  <c r="G39" i="12"/>
  <c r="G40" i="12"/>
  <c r="G34" i="12"/>
  <c r="K35" i="12"/>
  <c r="G4" i="12"/>
  <c r="G5" i="12"/>
  <c r="G6" i="12"/>
  <c r="G7" i="12"/>
  <c r="G8" i="12"/>
  <c r="G9" i="12"/>
  <c r="G10" i="12"/>
  <c r="G11" i="12"/>
  <c r="G12" i="12"/>
  <c r="G3" i="12"/>
  <c r="J6" i="12"/>
  <c r="F16" i="1" l="1"/>
  <c r="F17" i="1"/>
  <c r="F18" i="1"/>
  <c r="F19" i="1"/>
  <c r="F20" i="1"/>
  <c r="F21" i="1"/>
  <c r="F22" i="1"/>
  <c r="F23" i="1"/>
  <c r="F24" i="1"/>
  <c r="F25" i="1"/>
  <c r="F26" i="1"/>
  <c r="F15" i="1"/>
  <c r="F7" i="10"/>
  <c r="E7" i="10"/>
  <c r="D15" i="7" l="1"/>
  <c r="D14" i="7"/>
  <c r="D13" i="7"/>
  <c r="D12" i="7"/>
  <c r="D11" i="7"/>
  <c r="D10" i="7"/>
  <c r="Q14" i="7"/>
  <c r="Q13" i="7"/>
  <c r="Q12" i="7"/>
  <c r="Q11" i="7"/>
  <c r="Q10" i="7"/>
  <c r="Q9" i="7"/>
  <c r="P13" i="7"/>
  <c r="P14" i="7"/>
  <c r="P12" i="7"/>
  <c r="I42" i="7"/>
  <c r="J42" i="7" s="1"/>
  <c r="K42" i="7" s="1"/>
  <c r="L42" i="7" s="1"/>
  <c r="M42" i="7" s="1"/>
  <c r="J41" i="7"/>
  <c r="K41" i="7" s="1"/>
  <c r="L41" i="7" s="1"/>
  <c r="M41" i="7" s="1"/>
  <c r="I41" i="7"/>
  <c r="K40" i="7"/>
  <c r="L40" i="7" s="1"/>
  <c r="M40" i="7" s="1"/>
  <c r="J40" i="7"/>
  <c r="I40" i="7"/>
  <c r="I39" i="7"/>
  <c r="J39" i="7" s="1"/>
  <c r="K39" i="7" s="1"/>
  <c r="L39" i="7" s="1"/>
  <c r="M39" i="7" s="1"/>
  <c r="I38" i="7"/>
  <c r="J38" i="7" s="1"/>
  <c r="K38" i="7" s="1"/>
  <c r="L38" i="7" s="1"/>
  <c r="M38" i="7" s="1"/>
  <c r="J37" i="7"/>
  <c r="K37" i="7" s="1"/>
  <c r="L37" i="7" s="1"/>
  <c r="M37" i="7" s="1"/>
  <c r="I37" i="7"/>
  <c r="K35" i="7"/>
  <c r="L35" i="7" s="1"/>
  <c r="M35" i="7" s="1"/>
  <c r="J35" i="7"/>
  <c r="I35" i="7"/>
  <c r="I34" i="7"/>
  <c r="J34" i="7" s="1"/>
  <c r="K34" i="7" s="1"/>
  <c r="L34" i="7" s="1"/>
  <c r="M34" i="7" s="1"/>
  <c r="I33" i="7"/>
  <c r="J33" i="7" s="1"/>
  <c r="K33" i="7" s="1"/>
  <c r="L33" i="7" s="1"/>
  <c r="M33" i="7" s="1"/>
  <c r="J32" i="7"/>
  <c r="K32" i="7" s="1"/>
  <c r="L32" i="7" s="1"/>
  <c r="M32" i="7" s="1"/>
  <c r="I32" i="7"/>
  <c r="K31" i="7"/>
  <c r="L31" i="7" s="1"/>
  <c r="M31" i="7" s="1"/>
  <c r="J31" i="7"/>
  <c r="I31" i="7"/>
  <c r="I30" i="7"/>
  <c r="J30" i="7" s="1"/>
  <c r="K30" i="7" s="1"/>
  <c r="L30" i="7" s="1"/>
  <c r="M30" i="7" s="1"/>
  <c r="I28" i="7"/>
  <c r="J28" i="7" s="1"/>
  <c r="K28" i="7" s="1"/>
  <c r="L28" i="7" s="1"/>
  <c r="M28" i="7" s="1"/>
  <c r="J27" i="7"/>
  <c r="K27" i="7" s="1"/>
  <c r="L27" i="7" s="1"/>
  <c r="M27" i="7" s="1"/>
  <c r="I27" i="7"/>
  <c r="K26" i="7"/>
  <c r="L26" i="7" s="1"/>
  <c r="M26" i="7" s="1"/>
  <c r="J26" i="7"/>
  <c r="I26" i="7"/>
  <c r="I25" i="7"/>
  <c r="J25" i="7" s="1"/>
  <c r="K25" i="7" s="1"/>
  <c r="L25" i="7" s="1"/>
  <c r="M25" i="7" s="1"/>
  <c r="I24" i="7"/>
  <c r="J24" i="7" s="1"/>
  <c r="K24" i="7" s="1"/>
  <c r="L24" i="7" s="1"/>
  <c r="M24" i="7" s="1"/>
  <c r="J23" i="7"/>
  <c r="K23" i="7" s="1"/>
  <c r="L23" i="7" s="1"/>
  <c r="M23" i="7" s="1"/>
  <c r="I23" i="7"/>
  <c r="K21" i="7"/>
  <c r="L21" i="7" s="1"/>
  <c r="M21" i="7" s="1"/>
  <c r="J21" i="7"/>
  <c r="I21" i="7"/>
  <c r="I20" i="7"/>
  <c r="J20" i="7" s="1"/>
  <c r="K20" i="7" s="1"/>
  <c r="L20" i="7" s="1"/>
  <c r="M20" i="7" s="1"/>
  <c r="I19" i="7"/>
  <c r="J19" i="7" s="1"/>
  <c r="K19" i="7" s="1"/>
  <c r="L19" i="7" s="1"/>
  <c r="M19" i="7" s="1"/>
  <c r="I18" i="7"/>
  <c r="J18" i="7" s="1"/>
  <c r="K18" i="7" s="1"/>
  <c r="L18" i="7" s="1"/>
  <c r="M18" i="7" s="1"/>
  <c r="J17" i="7"/>
  <c r="K17" i="7" s="1"/>
  <c r="L17" i="7" s="1"/>
  <c r="M17" i="7" s="1"/>
  <c r="I17" i="7"/>
  <c r="I16" i="7"/>
  <c r="J16" i="7" s="1"/>
  <c r="K16" i="7" s="1"/>
  <c r="L16" i="7" s="1"/>
  <c r="M16" i="7" s="1"/>
  <c r="I14" i="7"/>
  <c r="J14" i="7" s="1"/>
  <c r="K14" i="7" s="1"/>
  <c r="L14" i="7" s="1"/>
  <c r="M14" i="7" s="1"/>
  <c r="J13" i="7"/>
  <c r="K13" i="7" s="1"/>
  <c r="L13" i="7" s="1"/>
  <c r="M13" i="7" s="1"/>
  <c r="I13" i="7"/>
  <c r="J12" i="7"/>
  <c r="K12" i="7" s="1"/>
  <c r="L12" i="7" s="1"/>
  <c r="M12" i="7" s="1"/>
  <c r="I12" i="7"/>
  <c r="I11" i="7"/>
  <c r="J11" i="7" s="1"/>
  <c r="K11" i="7" s="1"/>
  <c r="L11" i="7" s="1"/>
  <c r="M11" i="7" s="1"/>
  <c r="I10" i="7"/>
  <c r="J10" i="7" s="1"/>
  <c r="K10" i="7" s="1"/>
  <c r="L10" i="7" s="1"/>
  <c r="M10" i="7" s="1"/>
  <c r="J9" i="7"/>
  <c r="K9" i="7" s="1"/>
  <c r="L9" i="7" s="1"/>
  <c r="M9" i="7" s="1"/>
  <c r="I9" i="7"/>
  <c r="J7" i="7"/>
  <c r="K7" i="7" s="1"/>
  <c r="L7" i="7" s="1"/>
  <c r="M7" i="7" s="1"/>
  <c r="K6" i="7"/>
  <c r="L6" i="7" s="1"/>
  <c r="M6" i="7" s="1"/>
  <c r="J6" i="7"/>
  <c r="J5" i="7"/>
  <c r="K5" i="7" s="1"/>
  <c r="L5" i="7" s="1"/>
  <c r="M5" i="7" s="1"/>
  <c r="K4" i="7"/>
  <c r="L4" i="7" s="1"/>
  <c r="M4" i="7" s="1"/>
  <c r="J4" i="7"/>
  <c r="J3" i="7"/>
  <c r="K3" i="7" s="1"/>
  <c r="L3" i="7" s="1"/>
  <c r="M3" i="7" s="1"/>
  <c r="K2" i="7"/>
  <c r="L2" i="7" s="1"/>
  <c r="M2" i="7" s="1"/>
  <c r="J2" i="7"/>
  <c r="J14" i="6"/>
  <c r="J13" i="6"/>
  <c r="J10" i="6"/>
  <c r="I10" i="6"/>
  <c r="G2" i="6"/>
  <c r="G3" i="6"/>
  <c r="G4" i="6"/>
  <c r="G5" i="6"/>
  <c r="G6" i="6"/>
  <c r="G7" i="6"/>
  <c r="G9" i="6"/>
  <c r="G10" i="6"/>
  <c r="G11" i="6"/>
  <c r="G12" i="6"/>
  <c r="G13" i="6"/>
  <c r="G14" i="6"/>
  <c r="G16" i="6"/>
  <c r="G17" i="6"/>
  <c r="G18" i="6"/>
  <c r="G19" i="6"/>
  <c r="G20" i="6"/>
  <c r="G21" i="6"/>
  <c r="G23" i="6"/>
  <c r="G24" i="6"/>
  <c r="G25" i="6"/>
  <c r="G26" i="6"/>
  <c r="G27" i="6"/>
  <c r="G28" i="6"/>
  <c r="G30" i="6"/>
  <c r="G31" i="6"/>
  <c r="G32" i="6"/>
  <c r="G33" i="6"/>
  <c r="G34" i="6"/>
  <c r="G35" i="6"/>
  <c r="G37" i="6"/>
  <c r="G38" i="6"/>
  <c r="G39" i="6"/>
  <c r="G40" i="6"/>
  <c r="G41" i="6"/>
  <c r="G42" i="6"/>
  <c r="F2" i="6"/>
  <c r="F3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28" i="6"/>
  <c r="F30" i="6"/>
  <c r="F31" i="6"/>
  <c r="F32" i="6"/>
  <c r="F33" i="6"/>
  <c r="F34" i="6"/>
  <c r="F35" i="6"/>
  <c r="F37" i="6"/>
  <c r="F38" i="6"/>
  <c r="F39" i="6"/>
  <c r="F40" i="6"/>
  <c r="F41" i="6"/>
  <c r="F42" i="6"/>
  <c r="E2" i="6"/>
  <c r="E3" i="6"/>
  <c r="E4" i="6"/>
  <c r="E5" i="6"/>
  <c r="E6" i="6"/>
  <c r="E7" i="6"/>
  <c r="E9" i="6"/>
  <c r="E10" i="6"/>
  <c r="E11" i="6"/>
  <c r="E12" i="6"/>
  <c r="E13" i="6"/>
  <c r="E14" i="6"/>
  <c r="E16" i="6"/>
  <c r="E17" i="6"/>
  <c r="E18" i="6"/>
  <c r="E19" i="6"/>
  <c r="E20" i="6"/>
  <c r="E21" i="6"/>
  <c r="E23" i="6"/>
  <c r="E24" i="6"/>
  <c r="E25" i="6"/>
  <c r="E26" i="6"/>
  <c r="E27" i="6"/>
  <c r="E28" i="6"/>
  <c r="E30" i="6"/>
  <c r="E31" i="6"/>
  <c r="E32" i="6"/>
  <c r="E33" i="6"/>
  <c r="E34" i="6"/>
  <c r="E35" i="6"/>
  <c r="E37" i="6"/>
  <c r="E38" i="6"/>
  <c r="E39" i="6"/>
  <c r="E40" i="6"/>
  <c r="E41" i="6"/>
  <c r="E42" i="6"/>
  <c r="D3" i="6"/>
  <c r="D4" i="6"/>
  <c r="D5" i="6"/>
  <c r="D6" i="6"/>
  <c r="D7" i="6"/>
  <c r="D2" i="6"/>
  <c r="D42" i="6"/>
  <c r="D41" i="6"/>
  <c r="D40" i="6"/>
  <c r="D39" i="6"/>
  <c r="D38" i="6"/>
  <c r="D37" i="6"/>
  <c r="D35" i="6"/>
  <c r="D34" i="6"/>
  <c r="D33" i="6"/>
  <c r="D32" i="6"/>
  <c r="D31" i="6"/>
  <c r="D30" i="6"/>
  <c r="D28" i="6"/>
  <c r="D27" i="6"/>
  <c r="D26" i="6"/>
  <c r="D25" i="6"/>
  <c r="D24" i="6"/>
  <c r="D23" i="6"/>
  <c r="D21" i="6"/>
  <c r="D20" i="6"/>
  <c r="D19" i="6"/>
  <c r="D18" i="6"/>
  <c r="D17" i="6"/>
  <c r="D16" i="6"/>
  <c r="D14" i="6"/>
  <c r="D13" i="6"/>
  <c r="D12" i="6"/>
  <c r="D11" i="6"/>
  <c r="D10" i="6"/>
  <c r="D9" i="6"/>
  <c r="C16" i="6"/>
  <c r="C17" i="6"/>
  <c r="C18" i="6"/>
  <c r="C19" i="6"/>
  <c r="C20" i="6"/>
  <c r="C21" i="6"/>
  <c r="C23" i="6"/>
  <c r="C24" i="6"/>
  <c r="C25" i="6"/>
  <c r="C26" i="6"/>
  <c r="C27" i="6"/>
  <c r="C28" i="6"/>
  <c r="C30" i="6"/>
  <c r="C31" i="6"/>
  <c r="C32" i="6"/>
  <c r="C33" i="6"/>
  <c r="C34" i="6"/>
  <c r="C35" i="6"/>
  <c r="C37" i="6"/>
  <c r="C38" i="6"/>
  <c r="C39" i="6"/>
  <c r="C40" i="6"/>
  <c r="C41" i="6"/>
  <c r="C42" i="6"/>
  <c r="C10" i="6"/>
  <c r="C11" i="6"/>
  <c r="C12" i="6"/>
  <c r="C13" i="6"/>
  <c r="C14" i="6"/>
  <c r="C9" i="6"/>
  <c r="I9" i="5"/>
  <c r="F8" i="4"/>
  <c r="E8" i="4"/>
  <c r="F3" i="4"/>
  <c r="F4" i="4"/>
  <c r="F5" i="4"/>
  <c r="F6" i="4"/>
  <c r="F7" i="4"/>
  <c r="F2" i="4"/>
  <c r="E3" i="4"/>
  <c r="E4" i="4"/>
  <c r="E5" i="4"/>
  <c r="E6" i="4"/>
  <c r="E7" i="4"/>
  <c r="E2" i="4"/>
  <c r="D3" i="4"/>
  <c r="D4" i="4"/>
  <c r="D5" i="4"/>
  <c r="D6" i="4"/>
  <c r="D7" i="4"/>
  <c r="D2" i="4"/>
  <c r="D4" i="2"/>
  <c r="D5" i="2"/>
  <c r="D6" i="2"/>
  <c r="B6" i="2" s="1"/>
  <c r="D7" i="2"/>
  <c r="C4" i="2"/>
  <c r="C5" i="2"/>
  <c r="B5" i="2" s="1"/>
  <c r="C6" i="2"/>
  <c r="C7" i="2"/>
  <c r="B7" i="2" s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D8" i="2"/>
  <c r="C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G4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<sst xmlns="http://schemas.openxmlformats.org/spreadsheetml/2006/main" count="124" uniqueCount="88">
  <si>
    <t>Attack</t>
  </si>
  <si>
    <t>Defense</t>
  </si>
  <si>
    <t>A Win %</t>
  </si>
  <si>
    <t>D Win %</t>
  </si>
  <si>
    <t>The probability of rolling a 6 with die</t>
  </si>
  <si>
    <t>Number of Die</t>
  </si>
  <si>
    <t>Probability</t>
  </si>
  <si>
    <t>Probability of getting some number</t>
  </si>
  <si>
    <t>Probability of not getting that number</t>
  </si>
  <si>
    <t>numerator</t>
  </si>
  <si>
    <t>denominator</t>
  </si>
  <si>
    <t>vs</t>
  </si>
  <si>
    <t>Number of troops lost</t>
  </si>
  <si>
    <t>Dice Value</t>
  </si>
  <si>
    <t>Sum:</t>
  </si>
  <si>
    <t>Chance of it (P):</t>
  </si>
  <si>
    <t>Chance of Defense Beating it (Q)</t>
  </si>
  <si>
    <t>Chance of Defense Not Beating it (R)</t>
  </si>
  <si>
    <t>P X Q</t>
  </si>
  <si>
    <t>P X R</t>
  </si>
  <si>
    <t>Chance of not rolling a six</t>
  </si>
  <si>
    <t>Roll 1</t>
  </si>
  <si>
    <t>Roll 2</t>
  </si>
  <si>
    <t>Both Rolls</t>
  </si>
  <si>
    <t>n</t>
  </si>
  <si>
    <t>q</t>
  </si>
  <si>
    <t>r</t>
  </si>
  <si>
    <t>2 vs 1</t>
  </si>
  <si>
    <t>3rd digit is defense</t>
  </si>
  <si>
    <t>Bad</t>
  </si>
  <si>
    <t>Good</t>
  </si>
  <si>
    <t>1v1</t>
  </si>
  <si>
    <t>2v1</t>
  </si>
  <si>
    <t>3+4</t>
  </si>
  <si>
    <t>5+5+9</t>
  </si>
  <si>
    <t>7+7+7+16</t>
  </si>
  <si>
    <t>9+9+9+9+25</t>
  </si>
  <si>
    <t>11+11+11+11+11+36</t>
  </si>
  <si>
    <t>Total</t>
  </si>
  <si>
    <t>Value</t>
  </si>
  <si>
    <t># possibilities</t>
  </si>
  <si>
    <t>%</t>
  </si>
  <si>
    <t># Possibilities</t>
  </si>
  <si>
    <t>Roll #</t>
  </si>
  <si>
    <t>#. Armies</t>
  </si>
  <si>
    <t>Outcome</t>
  </si>
  <si>
    <t>attacker</t>
  </si>
  <si>
    <t>defender</t>
  </si>
  <si>
    <t>5,4,3</t>
  </si>
  <si>
    <t>5,5,3</t>
  </si>
  <si>
    <t>6,3</t>
  </si>
  <si>
    <t>5,5</t>
  </si>
  <si>
    <t>4,3</t>
  </si>
  <si>
    <t># Dice Rolled</t>
  </si>
  <si>
    <t># Losses</t>
  </si>
  <si>
    <t># of Dice</t>
  </si>
  <si>
    <t>1st largest</t>
  </si>
  <si>
    <t>2nd largest</t>
  </si>
  <si>
    <t># attack dice</t>
  </si>
  <si>
    <t># defense dice</t>
  </si>
  <si>
    <t>Event</t>
  </si>
  <si>
    <t>Tan's Value</t>
  </si>
  <si>
    <t>My Simulation Value</t>
  </si>
  <si>
    <t>Defender loses 1</t>
  </si>
  <si>
    <t>Attacker loses 1</t>
  </si>
  <si>
    <t>Defender loses 2</t>
  </si>
  <si>
    <t>Each lose 1</t>
  </si>
  <si>
    <t>Attacker loses 2</t>
  </si>
  <si>
    <t>Osborne's Value</t>
  </si>
  <si>
    <t>Osborne's</t>
  </si>
  <si>
    <t>Mine</t>
  </si>
  <si>
    <t>20 attack</t>
  </si>
  <si>
    <t>Number of Attacking Dice</t>
  </si>
  <si>
    <t>Win Probability</t>
  </si>
  <si>
    <t>chance that attack less than the defense</t>
  </si>
  <si>
    <t>Attack Dice</t>
  </si>
  <si>
    <t>Defense Dice</t>
  </si>
  <si>
    <t>Chance of Attack winning</t>
  </si>
  <si>
    <t># Attacking Dice</t>
  </si>
  <si>
    <t># Defending Dice</t>
  </si>
  <si>
    <t>Number Considered</t>
  </si>
  <si>
    <t>Percent Chance of attack losing less</t>
  </si>
  <si>
    <t>30 vs. 20</t>
  </si>
  <si>
    <t>20 vs. 30</t>
  </si>
  <si>
    <t>20 vs. 20</t>
  </si>
  <si>
    <t>Percent Chance of defense losing less</t>
  </si>
  <si>
    <t>Percent Chance of both losing the same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</si>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</sst>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0"/>
    <numFmt numFmtId="166" formatCode="#\ ???/???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2" fillId="3" borderId="0" xfId="2"/>
    <xf numFmtId="0" fontId="1" fillId="2" borderId="0" xfId="1"/>
    <xf numFmtId="0" fontId="0" fillId="0" borderId="0" xfId="0" applyAlignment="1">
      <alignment vertical="center" wrapText="1"/>
    </xf>
    <xf numFmtId="13" fontId="0" fillId="0" borderId="0" xfId="0" applyNumberFormat="1"/>
    <xf numFmtId="0" fontId="0" fillId="0" borderId="1" xfId="0" applyBorder="1"/>
    <xf numFmtId="13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3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X vs. 1 Dice Game</c:v>
          </c:tx>
          <c:xVal>
            <c:numRef>
              <c:f>DiceGUI!$A$2:$A$13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DiceGUI!$D$2:$D$13</c:f>
              <c:numCache>
                <c:formatCode>General</c:formatCode>
                <c:ptCount val="12"/>
                <c:pt idx="0">
                  <c:v>58.42</c:v>
                </c:pt>
                <c:pt idx="1">
                  <c:v>41.77</c:v>
                </c:pt>
                <c:pt idx="2">
                  <c:v>34.549999999999997</c:v>
                </c:pt>
                <c:pt idx="3">
                  <c:v>29.42</c:v>
                </c:pt>
                <c:pt idx="4">
                  <c:v>26.620000000000005</c:v>
                </c:pt>
                <c:pt idx="5">
                  <c:v>23.42</c:v>
                </c:pt>
                <c:pt idx="6">
                  <c:v>22.819999999999993</c:v>
                </c:pt>
                <c:pt idx="7">
                  <c:v>21.349999999999994</c:v>
                </c:pt>
                <c:pt idx="8">
                  <c:v>19.829999999999998</c:v>
                </c:pt>
                <c:pt idx="9">
                  <c:v>20.36</c:v>
                </c:pt>
                <c:pt idx="10">
                  <c:v>17.489999999999995</c:v>
                </c:pt>
                <c:pt idx="11">
                  <c:v>16.03</c:v>
                </c:pt>
              </c:numCache>
            </c:numRef>
          </c:yVal>
          <c:smooth val="1"/>
        </c:ser>
        <c:ser>
          <c:idx val="2"/>
          <c:order val="2"/>
          <c:tx>
            <c:v>1 vs. X Dice Game</c:v>
          </c:tx>
          <c:xVal>
            <c:numRef>
              <c:f>DiceGUI!$B$15:$B$26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DiceGUI!$D$15:$D$26</c:f>
              <c:numCache>
                <c:formatCode>General</c:formatCode>
                <c:ptCount val="12"/>
                <c:pt idx="0">
                  <c:v>58.42</c:v>
                </c:pt>
                <c:pt idx="1">
                  <c:v>74.819999999999993</c:v>
                </c:pt>
                <c:pt idx="2">
                  <c:v>82.23</c:v>
                </c:pt>
                <c:pt idx="3">
                  <c:v>87.15</c:v>
                </c:pt>
                <c:pt idx="4">
                  <c:v>90.55</c:v>
                </c:pt>
                <c:pt idx="5">
                  <c:v>92.18</c:v>
                </c:pt>
                <c:pt idx="6">
                  <c:v>94.66</c:v>
                </c:pt>
                <c:pt idx="7">
                  <c:v>95.63</c:v>
                </c:pt>
                <c:pt idx="8">
                  <c:v>96.01</c:v>
                </c:pt>
                <c:pt idx="9">
                  <c:v>96.91</c:v>
                </c:pt>
                <c:pt idx="10">
                  <c:v>99.46</c:v>
                </c:pt>
                <c:pt idx="11">
                  <c:v>100</c:v>
                </c:pt>
              </c:numCache>
            </c:numRef>
          </c:yVal>
          <c:smooth val="1"/>
        </c:ser>
        <c:ser>
          <c:idx val="0"/>
          <c:order val="0"/>
          <c:tx>
            <c:v>Chance of Defense Rolling a 6</c:v>
          </c:tx>
          <c:xVal>
            <c:numRef>
              <c:f>DiceGUI!$B$15:$B$26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DiceGUI!$F$15:$F$26</c:f>
              <c:numCache>
                <c:formatCode>General</c:formatCode>
                <c:ptCount val="12"/>
                <c:pt idx="0">
                  <c:v>16.666666666666664</c:v>
                </c:pt>
                <c:pt idx="1">
                  <c:v>30.555555555555546</c:v>
                </c:pt>
                <c:pt idx="2">
                  <c:v>42.129629629629619</c:v>
                </c:pt>
                <c:pt idx="3">
                  <c:v>51.774691358024683</c:v>
                </c:pt>
                <c:pt idx="4">
                  <c:v>59.8122427983539</c:v>
                </c:pt>
                <c:pt idx="5">
                  <c:v>66.51020233196158</c:v>
                </c:pt>
                <c:pt idx="6">
                  <c:v>72.091835276634654</c:v>
                </c:pt>
                <c:pt idx="7">
                  <c:v>76.7431960638622</c:v>
                </c:pt>
                <c:pt idx="8">
                  <c:v>80.619330053218491</c:v>
                </c:pt>
                <c:pt idx="9">
                  <c:v>83.849441711015416</c:v>
                </c:pt>
                <c:pt idx="10">
                  <c:v>97.391594669541121</c:v>
                </c:pt>
                <c:pt idx="11">
                  <c:v>99.989011518088276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968"/>
        <c:axId val="193349888"/>
      </c:scatterChart>
      <c:valAx>
        <c:axId val="19334796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Dice Rolled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49888"/>
        <c:crosses val="autoZero"/>
        <c:crossBetween val="midCat"/>
      </c:valAx>
      <c:valAx>
        <c:axId val="19334988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4796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3840769903762"/>
          <c:y val="7.4548702245552628E-2"/>
          <c:w val="0.6485457130358705"/>
          <c:h val="0.8326195683872849"/>
        </c:manualLayout>
      </c:layout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'3 dice possibilities'!$I$17:$J$17</c:f>
              <c:numCache>
                <c:formatCode>#\ ???/???</c:formatCode>
                <c:ptCount val="2"/>
                <c:pt idx="0">
                  <c:v>0.58333333333333337</c:v>
                </c:pt>
                <c:pt idx="1">
                  <c:v>0.42129629629629628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yVal>
            <c:numRef>
              <c:f>'3 dice possibilities'!$I$18:$J$18</c:f>
              <c:numCache>
                <c:formatCode>#\ ???/???</c:formatCode>
                <c:ptCount val="2"/>
                <c:pt idx="0">
                  <c:v>0.41666666666666669</c:v>
                </c:pt>
                <c:pt idx="1">
                  <c:v>0.57870370370370372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7328"/>
        <c:axId val="192869120"/>
      </c:scatterChart>
      <c:valAx>
        <c:axId val="1928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69120"/>
        <c:crosses val="autoZero"/>
        <c:crossBetween val="midCat"/>
      </c:valAx>
      <c:valAx>
        <c:axId val="192869120"/>
        <c:scaling>
          <c:orientation val="minMax"/>
        </c:scaling>
        <c:delete val="0"/>
        <c:axPos val="l"/>
        <c:majorGridlines/>
        <c:numFmt formatCode="#\ ???/???" sourceLinked="1"/>
        <c:majorTickMark val="out"/>
        <c:minorTickMark val="none"/>
        <c:tickLblPos val="nextTo"/>
        <c:crossAx val="19286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Table!$L$19:$L$28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2.1000000000000001E-2</c:v>
                </c:pt>
                <c:pt idx="3">
                  <c:v>5.7000000000000002E-2</c:v>
                </c:pt>
                <c:pt idx="4">
                  <c:v>0.11799999999999999</c:v>
                </c:pt>
                <c:pt idx="5">
                  <c:v>0.19400000000000001</c:v>
                </c:pt>
                <c:pt idx="6">
                  <c:v>0.28699999999999998</c:v>
                </c:pt>
                <c:pt idx="7">
                  <c:v>0.379</c:v>
                </c:pt>
                <c:pt idx="8">
                  <c:v>0.48099999999999998</c:v>
                </c:pt>
                <c:pt idx="9">
                  <c:v>0.56799999999999995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Table!$K$19:$K$28</c:f>
              <c:numCache>
                <c:formatCode>General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3.3000000000000002E-2</c:v>
                </c:pt>
                <c:pt idx="3">
                  <c:v>8.6999999999999994E-2</c:v>
                </c:pt>
                <c:pt idx="4">
                  <c:v>0.16200000000000001</c:v>
                </c:pt>
                <c:pt idx="5">
                  <c:v>0.26</c:v>
                </c:pt>
                <c:pt idx="6">
                  <c:v>0.35499999999999998</c:v>
                </c:pt>
                <c:pt idx="7">
                  <c:v>0.46500000000000002</c:v>
                </c:pt>
                <c:pt idx="8">
                  <c:v>0.55800000000000005</c:v>
                </c:pt>
                <c:pt idx="9">
                  <c:v>0.64900000000000002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Table!$J$19:$J$28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5.2999999999999999E-2</c:v>
                </c:pt>
                <c:pt idx="3">
                  <c:v>0.124</c:v>
                </c:pt>
                <c:pt idx="4">
                  <c:v>0.223</c:v>
                </c:pt>
                <c:pt idx="5">
                  <c:v>0.32700000000000001</c:v>
                </c:pt>
                <c:pt idx="6">
                  <c:v>0.44400000000000001</c:v>
                </c:pt>
                <c:pt idx="7">
                  <c:v>0.54600000000000004</c:v>
                </c:pt>
                <c:pt idx="8">
                  <c:v>0.64800000000000002</c:v>
                </c:pt>
                <c:pt idx="9">
                  <c:v>0.72299999999999998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yVal>
            <c:numRef>
              <c:f>Table!$I$19:$I$28</c:f>
              <c:numCache>
                <c:formatCode>General</c:formatCode>
                <c:ptCount val="10"/>
                <c:pt idx="0">
                  <c:v>0</c:v>
                </c:pt>
                <c:pt idx="1">
                  <c:v>1.0999999999999999E-2</c:v>
                </c:pt>
                <c:pt idx="2">
                  <c:v>8.3000000000000004E-2</c:v>
                </c:pt>
                <c:pt idx="3">
                  <c:v>0.18</c:v>
                </c:pt>
                <c:pt idx="4">
                  <c:v>0.29599999999999999</c:v>
                </c:pt>
                <c:pt idx="5">
                  <c:v>0.42199999999999999</c:v>
                </c:pt>
                <c:pt idx="6">
                  <c:v>0.53900000000000003</c:v>
                </c:pt>
                <c:pt idx="7">
                  <c:v>0.64300000000000002</c:v>
                </c:pt>
                <c:pt idx="8">
                  <c:v>0.72799999999999998</c:v>
                </c:pt>
                <c:pt idx="9">
                  <c:v>0.8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yVal>
            <c:numRef>
              <c:f>Table!$H$19:$H$28</c:f>
              <c:numCache>
                <c:formatCode>General</c:formatCode>
                <c:ptCount val="10"/>
                <c:pt idx="0">
                  <c:v>0</c:v>
                </c:pt>
                <c:pt idx="1">
                  <c:v>2.1999999999999999E-2</c:v>
                </c:pt>
                <c:pt idx="2">
                  <c:v>0.13300000000000001</c:v>
                </c:pt>
                <c:pt idx="3">
                  <c:v>0.253</c:v>
                </c:pt>
                <c:pt idx="4">
                  <c:v>0.39500000000000002</c:v>
                </c:pt>
                <c:pt idx="5">
                  <c:v>0.52100000000000002</c:v>
                </c:pt>
                <c:pt idx="6">
                  <c:v>0.64200000000000002</c:v>
                </c:pt>
                <c:pt idx="7">
                  <c:v>0.73099999999999998</c:v>
                </c:pt>
                <c:pt idx="8">
                  <c:v>0.80800000000000005</c:v>
                </c:pt>
                <c:pt idx="9">
                  <c:v>0.86099999999999999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yVal>
            <c:numRef>
              <c:f>Table!$G$19:$G$28</c:f>
              <c:numCache>
                <c:formatCode>General</c:formatCode>
                <c:ptCount val="10"/>
                <c:pt idx="0">
                  <c:v>2E-3</c:v>
                </c:pt>
                <c:pt idx="1">
                  <c:v>0.05</c:v>
                </c:pt>
                <c:pt idx="2">
                  <c:v>0.20599999999999999</c:v>
                </c:pt>
                <c:pt idx="3">
                  <c:v>0.36199999999999999</c:v>
                </c:pt>
                <c:pt idx="4">
                  <c:v>0.50700000000000001</c:v>
                </c:pt>
                <c:pt idx="5">
                  <c:v>0.64</c:v>
                </c:pt>
                <c:pt idx="6">
                  <c:v>0.73699999999999999</c:v>
                </c:pt>
                <c:pt idx="7">
                  <c:v>0.81899999999999995</c:v>
                </c:pt>
                <c:pt idx="8">
                  <c:v>0.874</c:v>
                </c:pt>
                <c:pt idx="9">
                  <c:v>0.91600000000000004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yVal>
            <c:numRef>
              <c:f>Table!$F$19:$F$28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9.1999999999999998E-2</c:v>
                </c:pt>
                <c:pt idx="2">
                  <c:v>0.315</c:v>
                </c:pt>
                <c:pt idx="3">
                  <c:v>0.47499999999999998</c:v>
                </c:pt>
                <c:pt idx="4">
                  <c:v>0.63800000000000001</c:v>
                </c:pt>
                <c:pt idx="5">
                  <c:v>0.745</c:v>
                </c:pt>
                <c:pt idx="6">
                  <c:v>0.83399999999999996</c:v>
                </c:pt>
                <c:pt idx="7">
                  <c:v>0.88700000000000001</c:v>
                </c:pt>
                <c:pt idx="8">
                  <c:v>0.93</c:v>
                </c:pt>
                <c:pt idx="9">
                  <c:v>0.95499999999999996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yVal>
            <c:numRef>
              <c:f>Table!$E$19:$E$28</c:f>
              <c:numCache>
                <c:formatCode>General</c:formatCode>
                <c:ptCount val="10"/>
                <c:pt idx="0">
                  <c:v>2.7E-2</c:v>
                </c:pt>
                <c:pt idx="1">
                  <c:v>0.20499999999999999</c:v>
                </c:pt>
                <c:pt idx="2">
                  <c:v>0.47199999999999998</c:v>
                </c:pt>
                <c:pt idx="3">
                  <c:v>0.64100000000000001</c:v>
                </c:pt>
                <c:pt idx="4">
                  <c:v>0.76900000000000002</c:v>
                </c:pt>
                <c:pt idx="5">
                  <c:v>0.85699999999999998</c:v>
                </c:pt>
                <c:pt idx="6">
                  <c:v>0.91</c:v>
                </c:pt>
                <c:pt idx="7">
                  <c:v>0.94599999999999995</c:v>
                </c:pt>
                <c:pt idx="8">
                  <c:v>0.96799999999999997</c:v>
                </c:pt>
                <c:pt idx="9">
                  <c:v>0.98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yVal>
            <c:numRef>
              <c:f>Table!$D$19:$D$28</c:f>
              <c:numCache>
                <c:formatCode>General</c:formatCode>
                <c:ptCount val="10"/>
                <c:pt idx="0">
                  <c:v>0.107</c:v>
                </c:pt>
                <c:pt idx="1">
                  <c:v>0.36499999999999999</c:v>
                </c:pt>
                <c:pt idx="2">
                  <c:v>0.65900000000000003</c:v>
                </c:pt>
                <c:pt idx="3">
                  <c:v>0.78700000000000003</c:v>
                </c:pt>
                <c:pt idx="4">
                  <c:v>0.88900000000000001</c:v>
                </c:pt>
                <c:pt idx="5">
                  <c:v>0.93400000000000005</c:v>
                </c:pt>
                <c:pt idx="6">
                  <c:v>0.96699999999999997</c:v>
                </c:pt>
                <c:pt idx="7">
                  <c:v>0.98</c:v>
                </c:pt>
                <c:pt idx="8">
                  <c:v>0.99</c:v>
                </c:pt>
                <c:pt idx="9">
                  <c:v>0.99399999999999999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yVal>
            <c:numRef>
              <c:f>Table!$C$19:$C$28</c:f>
              <c:numCache>
                <c:formatCode>General</c:formatCode>
                <c:ptCount val="10"/>
                <c:pt idx="0">
                  <c:v>0.41799999999999998</c:v>
                </c:pt>
                <c:pt idx="1">
                  <c:v>0.755</c:v>
                </c:pt>
                <c:pt idx="2">
                  <c:v>0.91600000000000004</c:v>
                </c:pt>
                <c:pt idx="3">
                  <c:v>0.97099999999999997</c:v>
                </c:pt>
                <c:pt idx="4">
                  <c:v>0.99</c:v>
                </c:pt>
                <c:pt idx="5">
                  <c:v>0.997</c:v>
                </c:pt>
                <c:pt idx="6">
                  <c:v>0.999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1728"/>
        <c:axId val="194123264"/>
      </c:scatterChart>
      <c:valAx>
        <c:axId val="19412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23264"/>
        <c:crosses val="autoZero"/>
        <c:crossBetween val="midCat"/>
      </c:valAx>
      <c:valAx>
        <c:axId val="1941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2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Table!$C$19:$L$19</c:f>
              <c:numCache>
                <c:formatCode>General</c:formatCode>
                <c:ptCount val="10"/>
                <c:pt idx="0">
                  <c:v>0.41799999999999998</c:v>
                </c:pt>
                <c:pt idx="1">
                  <c:v>0.107</c:v>
                </c:pt>
                <c:pt idx="2">
                  <c:v>2.7E-2</c:v>
                </c:pt>
                <c:pt idx="3">
                  <c:v>7.0000000000000001E-3</c:v>
                </c:pt>
                <c:pt idx="4">
                  <c:v>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Table!$C$20:$L$20</c:f>
              <c:numCache>
                <c:formatCode>General</c:formatCode>
                <c:ptCount val="10"/>
                <c:pt idx="0">
                  <c:v>0.755</c:v>
                </c:pt>
                <c:pt idx="1">
                  <c:v>0.36499999999999999</c:v>
                </c:pt>
                <c:pt idx="2">
                  <c:v>0.20499999999999999</c:v>
                </c:pt>
                <c:pt idx="3">
                  <c:v>9.1999999999999998E-2</c:v>
                </c:pt>
                <c:pt idx="4">
                  <c:v>0.05</c:v>
                </c:pt>
                <c:pt idx="5">
                  <c:v>2.1999999999999999E-2</c:v>
                </c:pt>
                <c:pt idx="6">
                  <c:v>1.0999999999999999E-2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1E-3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Table!$C$21:$L$21</c:f>
              <c:numCache>
                <c:formatCode>General</c:formatCode>
                <c:ptCount val="10"/>
                <c:pt idx="0">
                  <c:v>0.91600000000000004</c:v>
                </c:pt>
                <c:pt idx="1">
                  <c:v>0.65900000000000003</c:v>
                </c:pt>
                <c:pt idx="2">
                  <c:v>0.47199999999999998</c:v>
                </c:pt>
                <c:pt idx="3">
                  <c:v>0.315</c:v>
                </c:pt>
                <c:pt idx="4">
                  <c:v>0.20599999999999999</c:v>
                </c:pt>
                <c:pt idx="5">
                  <c:v>0.13300000000000001</c:v>
                </c:pt>
                <c:pt idx="6">
                  <c:v>8.3000000000000004E-2</c:v>
                </c:pt>
                <c:pt idx="7">
                  <c:v>5.2999999999999999E-2</c:v>
                </c:pt>
                <c:pt idx="8">
                  <c:v>3.3000000000000002E-2</c:v>
                </c:pt>
                <c:pt idx="9">
                  <c:v>2.1000000000000001E-2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yVal>
            <c:numRef>
              <c:f>Table!$C$22:$L$22</c:f>
              <c:numCache>
                <c:formatCode>General</c:formatCode>
                <c:ptCount val="10"/>
                <c:pt idx="0">
                  <c:v>0.97099999999999997</c:v>
                </c:pt>
                <c:pt idx="1">
                  <c:v>0.78700000000000003</c:v>
                </c:pt>
                <c:pt idx="2">
                  <c:v>0.64100000000000001</c:v>
                </c:pt>
                <c:pt idx="3">
                  <c:v>0.47499999999999998</c:v>
                </c:pt>
                <c:pt idx="4">
                  <c:v>0.36199999999999999</c:v>
                </c:pt>
                <c:pt idx="5">
                  <c:v>0.253</c:v>
                </c:pt>
                <c:pt idx="6">
                  <c:v>0.18</c:v>
                </c:pt>
                <c:pt idx="7">
                  <c:v>0.124</c:v>
                </c:pt>
                <c:pt idx="8">
                  <c:v>8.6999999999999994E-2</c:v>
                </c:pt>
                <c:pt idx="9">
                  <c:v>5.7000000000000002E-2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yVal>
            <c:numRef>
              <c:f>Table!$C$23:$L$23</c:f>
              <c:numCache>
                <c:formatCode>General</c:formatCode>
                <c:ptCount val="10"/>
                <c:pt idx="0">
                  <c:v>0.99</c:v>
                </c:pt>
                <c:pt idx="1">
                  <c:v>0.88900000000000001</c:v>
                </c:pt>
                <c:pt idx="2">
                  <c:v>0.76900000000000002</c:v>
                </c:pt>
                <c:pt idx="3">
                  <c:v>0.63800000000000001</c:v>
                </c:pt>
                <c:pt idx="4">
                  <c:v>0.50700000000000001</c:v>
                </c:pt>
                <c:pt idx="5">
                  <c:v>0.39500000000000002</c:v>
                </c:pt>
                <c:pt idx="6">
                  <c:v>0.29599999999999999</c:v>
                </c:pt>
                <c:pt idx="7">
                  <c:v>0.223</c:v>
                </c:pt>
                <c:pt idx="8">
                  <c:v>0.16200000000000001</c:v>
                </c:pt>
                <c:pt idx="9">
                  <c:v>0.11799999999999999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yVal>
            <c:numRef>
              <c:f>Table!$C$24:$L$24</c:f>
              <c:numCache>
                <c:formatCode>General</c:formatCode>
                <c:ptCount val="10"/>
                <c:pt idx="0">
                  <c:v>0.997</c:v>
                </c:pt>
                <c:pt idx="1">
                  <c:v>0.93400000000000005</c:v>
                </c:pt>
                <c:pt idx="2">
                  <c:v>0.85699999999999998</c:v>
                </c:pt>
                <c:pt idx="3">
                  <c:v>0.745</c:v>
                </c:pt>
                <c:pt idx="4">
                  <c:v>0.64</c:v>
                </c:pt>
                <c:pt idx="5">
                  <c:v>0.52100000000000002</c:v>
                </c:pt>
                <c:pt idx="6">
                  <c:v>0.42199999999999999</c:v>
                </c:pt>
                <c:pt idx="7">
                  <c:v>0.32700000000000001</c:v>
                </c:pt>
                <c:pt idx="8">
                  <c:v>0.26</c:v>
                </c:pt>
                <c:pt idx="9">
                  <c:v>0.19400000000000001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yVal>
            <c:numRef>
              <c:f>Table!$C$25:$L$25</c:f>
              <c:numCache>
                <c:formatCode>General</c:formatCode>
                <c:ptCount val="10"/>
                <c:pt idx="0">
                  <c:v>0.999</c:v>
                </c:pt>
                <c:pt idx="1">
                  <c:v>0.96699999999999997</c:v>
                </c:pt>
                <c:pt idx="2">
                  <c:v>0.91</c:v>
                </c:pt>
                <c:pt idx="3">
                  <c:v>0.83399999999999996</c:v>
                </c:pt>
                <c:pt idx="4">
                  <c:v>0.73699999999999999</c:v>
                </c:pt>
                <c:pt idx="5">
                  <c:v>0.64200000000000002</c:v>
                </c:pt>
                <c:pt idx="6">
                  <c:v>0.53900000000000003</c:v>
                </c:pt>
                <c:pt idx="7">
                  <c:v>0.44400000000000001</c:v>
                </c:pt>
                <c:pt idx="8">
                  <c:v>0.35499999999999998</c:v>
                </c:pt>
                <c:pt idx="9">
                  <c:v>0.28699999999999998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yVal>
            <c:numRef>
              <c:f>Table!$C$26:$L$26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0.94599999999999995</c:v>
                </c:pt>
                <c:pt idx="3">
                  <c:v>0.88700000000000001</c:v>
                </c:pt>
                <c:pt idx="4">
                  <c:v>0.81899999999999995</c:v>
                </c:pt>
                <c:pt idx="5">
                  <c:v>0.73099999999999998</c:v>
                </c:pt>
                <c:pt idx="6">
                  <c:v>0.64300000000000002</c:v>
                </c:pt>
                <c:pt idx="7">
                  <c:v>0.54600000000000004</c:v>
                </c:pt>
                <c:pt idx="8">
                  <c:v>0.46500000000000002</c:v>
                </c:pt>
                <c:pt idx="9">
                  <c:v>0.379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yVal>
            <c:numRef>
              <c:f>Table!$C$27:$L$27</c:f>
              <c:numCache>
                <c:formatCode>General</c:formatCode>
                <c:ptCount val="10"/>
                <c:pt idx="0">
                  <c:v>1</c:v>
                </c:pt>
                <c:pt idx="1">
                  <c:v>0.99</c:v>
                </c:pt>
                <c:pt idx="2">
                  <c:v>0.96799999999999997</c:v>
                </c:pt>
                <c:pt idx="3">
                  <c:v>0.93</c:v>
                </c:pt>
                <c:pt idx="4">
                  <c:v>0.874</c:v>
                </c:pt>
                <c:pt idx="5">
                  <c:v>0.80800000000000005</c:v>
                </c:pt>
                <c:pt idx="6">
                  <c:v>0.72799999999999998</c:v>
                </c:pt>
                <c:pt idx="7">
                  <c:v>0.64800000000000002</c:v>
                </c:pt>
                <c:pt idx="8">
                  <c:v>0.55800000000000005</c:v>
                </c:pt>
                <c:pt idx="9">
                  <c:v>0.48099999999999998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yVal>
            <c:numRef>
              <c:f>Table!$C$28:$L$28</c:f>
              <c:numCache>
                <c:formatCode>General</c:formatCode>
                <c:ptCount val="10"/>
                <c:pt idx="0">
                  <c:v>1</c:v>
                </c:pt>
                <c:pt idx="1">
                  <c:v>0.99399999999999999</c:v>
                </c:pt>
                <c:pt idx="2">
                  <c:v>0.98</c:v>
                </c:pt>
                <c:pt idx="3">
                  <c:v>0.95499999999999996</c:v>
                </c:pt>
                <c:pt idx="4">
                  <c:v>0.91600000000000004</c:v>
                </c:pt>
                <c:pt idx="5">
                  <c:v>0.86099999999999999</c:v>
                </c:pt>
                <c:pt idx="6">
                  <c:v>0.8</c:v>
                </c:pt>
                <c:pt idx="7">
                  <c:v>0.72299999999999998</c:v>
                </c:pt>
                <c:pt idx="8">
                  <c:v>0.64900000000000002</c:v>
                </c:pt>
                <c:pt idx="9">
                  <c:v>0.56799999999999995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46688"/>
        <c:axId val="194148224"/>
      </c:scatterChart>
      <c:valAx>
        <c:axId val="1941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48224"/>
        <c:crosses val="autoZero"/>
        <c:crossBetween val="midCat"/>
      </c:valAx>
      <c:valAx>
        <c:axId val="1941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4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Misc!$D$7:$F$7</c:f>
              <c:numCache>
                <c:formatCode>General</c:formatCode>
                <c:ptCount val="3"/>
                <c:pt idx="0">
                  <c:v>0.58399999999999996</c:v>
                </c:pt>
                <c:pt idx="1">
                  <c:v>0.42200000000000004</c:v>
                </c:pt>
                <c:pt idx="2">
                  <c:v>0.34099999999999997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12768"/>
        <c:axId val="194535424"/>
      </c:barChart>
      <c:catAx>
        <c:axId val="1945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X, # of Dice Attack</a:t>
                </a:r>
                <a:r>
                  <a:rPr lang="en-US" baseline="0"/>
                  <a:t> Rolls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535424"/>
        <c:crosses val="autoZero"/>
        <c:auto val="1"/>
        <c:lblAlgn val="ctr"/>
        <c:lblOffset val="100"/>
        <c:noMultiLvlLbl val="0"/>
      </c:catAx>
      <c:valAx>
        <c:axId val="1945354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1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'DiceGUI 3'!$C$3:$C$12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'DiceGUI 3'!$G$3:$G$12</c:f>
              <c:numCache>
                <c:formatCode>General</c:formatCode>
                <c:ptCount val="10"/>
                <c:pt idx="0">
                  <c:v>8.759999999999998</c:v>
                </c:pt>
                <c:pt idx="1">
                  <c:v>17.729999999999997</c:v>
                </c:pt>
                <c:pt idx="2">
                  <c:v>23.680000000000003</c:v>
                </c:pt>
                <c:pt idx="3">
                  <c:v>30.49</c:v>
                </c:pt>
                <c:pt idx="4">
                  <c:v>35.200000000000003</c:v>
                </c:pt>
                <c:pt idx="5">
                  <c:v>36.450000000000003</c:v>
                </c:pt>
                <c:pt idx="6">
                  <c:v>43.019999999999996</c:v>
                </c:pt>
                <c:pt idx="7">
                  <c:v>44.300000000000004</c:v>
                </c:pt>
                <c:pt idx="8">
                  <c:v>48.16</c:v>
                </c:pt>
                <c:pt idx="9">
                  <c:v>50.160000000000004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1360"/>
        <c:axId val="129124224"/>
      </c:scatterChart>
      <c:valAx>
        <c:axId val="129151360"/>
        <c:scaling>
          <c:orientation val="minMax"/>
          <c:max val="20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Defending Dice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24224"/>
        <c:crosses val="autoZero"/>
        <c:crossBetween val="midCat"/>
        <c:majorUnit val="2"/>
      </c:valAx>
      <c:valAx>
        <c:axId val="12912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Attacking Advantage Difference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5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Increasing # Attack Dice</c:v>
          </c:tx>
          <c:xVal>
            <c:numRef>
              <c:f>DiceGUI!$A$2:$A$13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DiceGUI!$D$2:$D$13</c:f>
              <c:numCache>
                <c:formatCode>General</c:formatCode>
                <c:ptCount val="12"/>
                <c:pt idx="0">
                  <c:v>58.42</c:v>
                </c:pt>
                <c:pt idx="1">
                  <c:v>41.77</c:v>
                </c:pt>
                <c:pt idx="2">
                  <c:v>34.549999999999997</c:v>
                </c:pt>
                <c:pt idx="3">
                  <c:v>29.42</c:v>
                </c:pt>
                <c:pt idx="4">
                  <c:v>26.620000000000005</c:v>
                </c:pt>
                <c:pt idx="5">
                  <c:v>23.42</c:v>
                </c:pt>
                <c:pt idx="6">
                  <c:v>22.819999999999993</c:v>
                </c:pt>
                <c:pt idx="7">
                  <c:v>21.349999999999994</c:v>
                </c:pt>
                <c:pt idx="8">
                  <c:v>19.829999999999998</c:v>
                </c:pt>
                <c:pt idx="9">
                  <c:v>20.36</c:v>
                </c:pt>
                <c:pt idx="10">
                  <c:v>17.489999999999995</c:v>
                </c:pt>
                <c:pt idx="11">
                  <c:v>16.03</c:v>
                </c:pt>
              </c:numCache>
            </c:numRef>
          </c:yVal>
          <c:smooth val="1"/>
        </c:ser>
        <c:ser>
          <c:idx val="0"/>
          <c:order val="0"/>
          <c:tx>
            <c:v>Increasing # Defense Dice</c:v>
          </c:tx>
          <c:xVal>
            <c:numRef>
              <c:f>DiceGUI!$B$15:$B$26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DiceGUI!$D$15:$D$26</c:f>
              <c:numCache>
                <c:formatCode>General</c:formatCode>
                <c:ptCount val="12"/>
                <c:pt idx="0">
                  <c:v>58.42</c:v>
                </c:pt>
                <c:pt idx="1">
                  <c:v>74.819999999999993</c:v>
                </c:pt>
                <c:pt idx="2">
                  <c:v>82.23</c:v>
                </c:pt>
                <c:pt idx="3">
                  <c:v>87.15</c:v>
                </c:pt>
                <c:pt idx="4">
                  <c:v>90.55</c:v>
                </c:pt>
                <c:pt idx="5">
                  <c:v>92.18</c:v>
                </c:pt>
                <c:pt idx="6">
                  <c:v>94.66</c:v>
                </c:pt>
                <c:pt idx="7">
                  <c:v>95.63</c:v>
                </c:pt>
                <c:pt idx="8">
                  <c:v>96.01</c:v>
                </c:pt>
                <c:pt idx="9">
                  <c:v>96.91</c:v>
                </c:pt>
                <c:pt idx="10">
                  <c:v>99.46</c:v>
                </c:pt>
                <c:pt idx="11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67040"/>
        <c:axId val="193377408"/>
      </c:scatterChart>
      <c:valAx>
        <c:axId val="19336704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Dice</a:t>
                </a:r>
                <a:r>
                  <a:rPr lang="en-US" baseline="0"/>
                  <a:t> Rolled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77408"/>
        <c:crosses val="autoZero"/>
        <c:crossBetween val="midCat"/>
      </c:valAx>
      <c:valAx>
        <c:axId val="1933774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67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X vs. X Dice Game</c:v>
          </c:tx>
          <c:xVal>
            <c:numRef>
              <c:f>DiceGUI!$B$28:$B$43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20</c:v>
                </c:pt>
              </c:numCache>
            </c:numRef>
          </c:xVal>
          <c:yVal>
            <c:numRef>
              <c:f>DiceGUI!$C$28:$C$43</c:f>
              <c:numCache>
                <c:formatCode>General</c:formatCode>
                <c:ptCount val="16"/>
                <c:pt idx="0">
                  <c:v>41.58</c:v>
                </c:pt>
                <c:pt idx="1">
                  <c:v>39.53</c:v>
                </c:pt>
                <c:pt idx="2">
                  <c:v>35</c:v>
                </c:pt>
                <c:pt idx="3">
                  <c:v>31.42</c:v>
                </c:pt>
                <c:pt idx="4">
                  <c:v>28.27</c:v>
                </c:pt>
                <c:pt idx="5">
                  <c:v>25</c:v>
                </c:pt>
                <c:pt idx="6">
                  <c:v>21.43</c:v>
                </c:pt>
                <c:pt idx="7">
                  <c:v>18.73</c:v>
                </c:pt>
                <c:pt idx="8">
                  <c:v>16.23</c:v>
                </c:pt>
                <c:pt idx="9">
                  <c:v>13.8</c:v>
                </c:pt>
                <c:pt idx="10">
                  <c:v>11.46</c:v>
                </c:pt>
                <c:pt idx="11">
                  <c:v>10.62</c:v>
                </c:pt>
                <c:pt idx="12">
                  <c:v>9.0500000000000007</c:v>
                </c:pt>
                <c:pt idx="13">
                  <c:v>7.26</c:v>
                </c:pt>
                <c:pt idx="14">
                  <c:v>5.98</c:v>
                </c:pt>
                <c:pt idx="15">
                  <c:v>2.27</c:v>
                </c:pt>
              </c:numCache>
            </c:numRef>
          </c:yVal>
          <c:smooth val="1"/>
        </c:ser>
        <c:ser>
          <c:idx val="2"/>
          <c:order val="2"/>
          <c:tx>
            <c:v>1 vs. X Dice Game</c:v>
          </c:tx>
          <c:xVal>
            <c:numRef>
              <c:f>DiceGUI!$B$15:$B$25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DiceGUI!$C$15:$C$25</c:f>
              <c:numCache>
                <c:formatCode>General</c:formatCode>
                <c:ptCount val="11"/>
                <c:pt idx="0">
                  <c:v>41.58</c:v>
                </c:pt>
                <c:pt idx="1">
                  <c:v>25.18</c:v>
                </c:pt>
                <c:pt idx="2">
                  <c:v>17.77</c:v>
                </c:pt>
                <c:pt idx="3">
                  <c:v>12.85</c:v>
                </c:pt>
                <c:pt idx="4">
                  <c:v>9.4499999999999993</c:v>
                </c:pt>
                <c:pt idx="5">
                  <c:v>7.82</c:v>
                </c:pt>
                <c:pt idx="6">
                  <c:v>5.34</c:v>
                </c:pt>
                <c:pt idx="7">
                  <c:v>4.37</c:v>
                </c:pt>
                <c:pt idx="8">
                  <c:v>3.99</c:v>
                </c:pt>
                <c:pt idx="9">
                  <c:v>3.09</c:v>
                </c:pt>
                <c:pt idx="10">
                  <c:v>0.54</c:v>
                </c:pt>
              </c:numCache>
            </c:numRef>
          </c:yVal>
          <c:smooth val="1"/>
        </c:ser>
        <c:ser>
          <c:idx val="0"/>
          <c:order val="0"/>
          <c:tx>
            <c:v>Chance of Defense Rolling a 6</c:v>
          </c:tx>
          <c:xVal>
            <c:numRef>
              <c:f>DiceGUI!$B$15:$B$25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DiceGUI!$F$15:$F$25</c:f>
              <c:numCache>
                <c:formatCode>General</c:formatCode>
                <c:ptCount val="11"/>
                <c:pt idx="0">
                  <c:v>16.666666666666664</c:v>
                </c:pt>
                <c:pt idx="1">
                  <c:v>30.555555555555546</c:v>
                </c:pt>
                <c:pt idx="2">
                  <c:v>42.129629629629619</c:v>
                </c:pt>
                <c:pt idx="3">
                  <c:v>51.774691358024683</c:v>
                </c:pt>
                <c:pt idx="4">
                  <c:v>59.8122427983539</c:v>
                </c:pt>
                <c:pt idx="5">
                  <c:v>66.51020233196158</c:v>
                </c:pt>
                <c:pt idx="6">
                  <c:v>72.091835276634654</c:v>
                </c:pt>
                <c:pt idx="7">
                  <c:v>76.7431960638622</c:v>
                </c:pt>
                <c:pt idx="8">
                  <c:v>80.619330053218491</c:v>
                </c:pt>
                <c:pt idx="9">
                  <c:v>83.849441711015416</c:v>
                </c:pt>
                <c:pt idx="10">
                  <c:v>97.391594669541121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37280"/>
        <c:axId val="193143552"/>
      </c:scatterChart>
      <c:valAx>
        <c:axId val="193137280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Number</a:t>
                </a:r>
                <a:r>
                  <a:rPr lang="en-US" baseline="0"/>
                  <a:t> of Dice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143552"/>
        <c:crosses val="autoZero"/>
        <c:crossBetween val="midCat"/>
      </c:valAx>
      <c:valAx>
        <c:axId val="1931435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13728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'DiceGUI 2'!$C$7:$C$18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'DiceGUI 2'!$D$7:$D$18</c:f>
              <c:numCache>
                <c:formatCode>General</c:formatCode>
                <c:ptCount val="12"/>
                <c:pt idx="0">
                  <c:v>41.58</c:v>
                </c:pt>
                <c:pt idx="1">
                  <c:v>25.18</c:v>
                </c:pt>
                <c:pt idx="2">
                  <c:v>17.77</c:v>
                </c:pt>
                <c:pt idx="3">
                  <c:v>12.85</c:v>
                </c:pt>
                <c:pt idx="4">
                  <c:v>9.4499999999999993</c:v>
                </c:pt>
                <c:pt idx="5">
                  <c:v>7.82</c:v>
                </c:pt>
                <c:pt idx="6">
                  <c:v>5.34</c:v>
                </c:pt>
                <c:pt idx="7">
                  <c:v>4.37</c:v>
                </c:pt>
                <c:pt idx="8">
                  <c:v>3.99</c:v>
                </c:pt>
                <c:pt idx="9">
                  <c:v>3.09</c:v>
                </c:pt>
                <c:pt idx="10">
                  <c:v>0.54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'DiceGUI 2'!$C$7:$C$18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'DiceGUI 2'!$E$7:$E$18</c:f>
              <c:numCache>
                <c:formatCode>General</c:formatCode>
                <c:ptCount val="12"/>
                <c:pt idx="0">
                  <c:v>43.67</c:v>
                </c:pt>
                <c:pt idx="1">
                  <c:v>26.48</c:v>
                </c:pt>
                <c:pt idx="2">
                  <c:v>18.690000000000001</c:v>
                </c:pt>
                <c:pt idx="3">
                  <c:v>14.43</c:v>
                </c:pt>
                <c:pt idx="4">
                  <c:v>10.75</c:v>
                </c:pt>
                <c:pt idx="5">
                  <c:v>8.74</c:v>
                </c:pt>
                <c:pt idx="6">
                  <c:v>7.09</c:v>
                </c:pt>
                <c:pt idx="7">
                  <c:v>5.8</c:v>
                </c:pt>
                <c:pt idx="8">
                  <c:v>4.83</c:v>
                </c:pt>
                <c:pt idx="9">
                  <c:v>4.16</c:v>
                </c:pt>
                <c:pt idx="10">
                  <c:v>0.74</c:v>
                </c:pt>
                <c:pt idx="11">
                  <c:v>0.03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'DiceGUI 2'!$C$7:$C$18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'DiceGUI 2'!$F$7:$F$18</c:f>
              <c:numCache>
                <c:formatCode>General</c:formatCode>
                <c:ptCount val="12"/>
                <c:pt idx="0">
                  <c:v>44.87</c:v>
                </c:pt>
                <c:pt idx="1">
                  <c:v>29.1</c:v>
                </c:pt>
                <c:pt idx="2">
                  <c:v>20.79</c:v>
                </c:pt>
                <c:pt idx="3">
                  <c:v>14.63</c:v>
                </c:pt>
                <c:pt idx="4">
                  <c:v>11.63</c:v>
                </c:pt>
                <c:pt idx="5">
                  <c:v>10.029999999999999</c:v>
                </c:pt>
                <c:pt idx="6">
                  <c:v>8.42</c:v>
                </c:pt>
                <c:pt idx="7">
                  <c:v>7.26</c:v>
                </c:pt>
                <c:pt idx="8">
                  <c:v>6.05</c:v>
                </c:pt>
                <c:pt idx="9">
                  <c:v>5.1100000000000003</c:v>
                </c:pt>
                <c:pt idx="10">
                  <c:v>1.42</c:v>
                </c:pt>
                <c:pt idx="11">
                  <c:v>0.04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'DiceGUI 2'!$C$7:$C$18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'DiceGUI 2'!$G$7:$G$18</c:f>
              <c:numCache>
                <c:formatCode>General</c:formatCode>
                <c:ptCount val="12"/>
                <c:pt idx="0">
                  <c:v>45.88</c:v>
                </c:pt>
                <c:pt idx="1">
                  <c:v>29.3</c:v>
                </c:pt>
                <c:pt idx="2">
                  <c:v>20.350000000000001</c:v>
                </c:pt>
                <c:pt idx="3">
                  <c:v>16.3</c:v>
                </c:pt>
                <c:pt idx="4">
                  <c:v>12.2</c:v>
                </c:pt>
                <c:pt idx="5">
                  <c:v>10.57</c:v>
                </c:pt>
                <c:pt idx="6">
                  <c:v>8.7799999999999994</c:v>
                </c:pt>
                <c:pt idx="7">
                  <c:v>7.37</c:v>
                </c:pt>
                <c:pt idx="8">
                  <c:v>6.21</c:v>
                </c:pt>
                <c:pt idx="9">
                  <c:v>5.36</c:v>
                </c:pt>
                <c:pt idx="10">
                  <c:v>1.98</c:v>
                </c:pt>
                <c:pt idx="11">
                  <c:v>0.13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'DiceGUI 2'!$C$7:$C$18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'DiceGUI 2'!$H$7:$H$18</c:f>
              <c:numCache>
                <c:formatCode>General</c:formatCode>
                <c:ptCount val="12"/>
                <c:pt idx="0">
                  <c:v>46.4</c:v>
                </c:pt>
                <c:pt idx="1">
                  <c:v>29.68</c:v>
                </c:pt>
                <c:pt idx="2">
                  <c:v>21.8</c:v>
                </c:pt>
                <c:pt idx="3">
                  <c:v>16.5</c:v>
                </c:pt>
                <c:pt idx="4">
                  <c:v>12.97</c:v>
                </c:pt>
                <c:pt idx="5">
                  <c:v>11.04</c:v>
                </c:pt>
                <c:pt idx="6">
                  <c:v>9.39</c:v>
                </c:pt>
                <c:pt idx="7">
                  <c:v>8.5500000000000007</c:v>
                </c:pt>
                <c:pt idx="8">
                  <c:v>7.35</c:v>
                </c:pt>
                <c:pt idx="9">
                  <c:v>6.63</c:v>
                </c:pt>
                <c:pt idx="10">
                  <c:v>2.23</c:v>
                </c:pt>
                <c:pt idx="11">
                  <c:v>0.26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'DiceGUI 2'!$C$7:$C$18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'DiceGUI 2'!$I$7:$I$18</c:f>
              <c:numCache>
                <c:formatCode>General</c:formatCode>
                <c:ptCount val="12"/>
                <c:pt idx="0">
                  <c:v>47.61</c:v>
                </c:pt>
                <c:pt idx="1">
                  <c:v>31.39</c:v>
                </c:pt>
                <c:pt idx="2">
                  <c:v>22.36</c:v>
                </c:pt>
                <c:pt idx="3">
                  <c:v>17.8</c:v>
                </c:pt>
                <c:pt idx="4">
                  <c:v>14.23</c:v>
                </c:pt>
                <c:pt idx="5">
                  <c:v>12.38</c:v>
                </c:pt>
                <c:pt idx="6">
                  <c:v>9.74</c:v>
                </c:pt>
                <c:pt idx="7">
                  <c:v>8.41</c:v>
                </c:pt>
                <c:pt idx="8">
                  <c:v>7.6</c:v>
                </c:pt>
                <c:pt idx="9">
                  <c:v>6.83</c:v>
                </c:pt>
                <c:pt idx="10">
                  <c:v>2.65</c:v>
                </c:pt>
                <c:pt idx="11">
                  <c:v>0.42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'DiceGUI 2'!$C$7:$C$18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'DiceGUI 2'!$J$7:$J$18</c:f>
              <c:numCache>
                <c:formatCode>General</c:formatCode>
                <c:ptCount val="12"/>
                <c:pt idx="0">
                  <c:v>37.4</c:v>
                </c:pt>
                <c:pt idx="1">
                  <c:v>21.83</c:v>
                </c:pt>
                <c:pt idx="2">
                  <c:v>13.65</c:v>
                </c:pt>
                <c:pt idx="3">
                  <c:v>9.3800000000000008</c:v>
                </c:pt>
                <c:pt idx="4">
                  <c:v>6.93</c:v>
                </c:pt>
                <c:pt idx="5">
                  <c:v>4.45</c:v>
                </c:pt>
                <c:pt idx="6">
                  <c:v>3.53</c:v>
                </c:pt>
                <c:pt idx="7">
                  <c:v>2.4900000000000002</c:v>
                </c:pt>
                <c:pt idx="8">
                  <c:v>2.0099999999999998</c:v>
                </c:pt>
                <c:pt idx="9">
                  <c:v>1.34</c:v>
                </c:pt>
                <c:pt idx="10">
                  <c:v>0.02</c:v>
                </c:pt>
                <c:pt idx="11">
                  <c:v>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'DiceGUI 2'!$C$7:$C$18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'DiceGUI 2'!$K$7:$K$18</c:f>
              <c:numCache>
                <c:formatCode>General</c:formatCode>
                <c:ptCount val="12"/>
                <c:pt idx="0">
                  <c:v>24.88</c:v>
                </c:pt>
                <c:pt idx="1">
                  <c:v>13.05</c:v>
                </c:pt>
                <c:pt idx="2">
                  <c:v>6.25</c:v>
                </c:pt>
                <c:pt idx="3">
                  <c:v>3.2</c:v>
                </c:pt>
                <c:pt idx="4">
                  <c:v>1.6</c:v>
                </c:pt>
                <c:pt idx="5">
                  <c:v>0.7</c:v>
                </c:pt>
                <c:pt idx="6">
                  <c:v>0.41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3760"/>
        <c:axId val="193255296"/>
      </c:scatterChart>
      <c:valAx>
        <c:axId val="1932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255296"/>
        <c:crosses val="autoZero"/>
        <c:crossBetween val="midCat"/>
      </c:valAx>
      <c:valAx>
        <c:axId val="1932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5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'DiceGUI 2'!$C$21:$C$29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'DiceGUI 2'!$D$21:$D$29</c:f>
              <c:numCache>
                <c:formatCode>General</c:formatCode>
                <c:ptCount val="9"/>
                <c:pt idx="0">
                  <c:v>41.58</c:v>
                </c:pt>
                <c:pt idx="1">
                  <c:v>39.53</c:v>
                </c:pt>
                <c:pt idx="2">
                  <c:v>35</c:v>
                </c:pt>
                <c:pt idx="3">
                  <c:v>31.42</c:v>
                </c:pt>
                <c:pt idx="4">
                  <c:v>28.27</c:v>
                </c:pt>
                <c:pt idx="5">
                  <c:v>21.43</c:v>
                </c:pt>
                <c:pt idx="6">
                  <c:v>13.8</c:v>
                </c:pt>
                <c:pt idx="7">
                  <c:v>2.27</c:v>
                </c:pt>
                <c:pt idx="8">
                  <c:v>0.02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'DiceGUI 2'!$C$21:$C$29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'DiceGUI 2'!$E$21:$E$29</c:f>
              <c:numCache>
                <c:formatCode>General</c:formatCode>
                <c:ptCount val="9"/>
                <c:pt idx="0">
                  <c:v>43.73</c:v>
                </c:pt>
                <c:pt idx="1">
                  <c:v>41.54</c:v>
                </c:pt>
                <c:pt idx="2">
                  <c:v>37.94</c:v>
                </c:pt>
                <c:pt idx="3">
                  <c:v>35.450000000000003</c:v>
                </c:pt>
                <c:pt idx="4">
                  <c:v>33.61</c:v>
                </c:pt>
                <c:pt idx="5">
                  <c:v>27.8</c:v>
                </c:pt>
                <c:pt idx="6">
                  <c:v>20.11</c:v>
                </c:pt>
                <c:pt idx="7">
                  <c:v>6.64</c:v>
                </c:pt>
                <c:pt idx="8">
                  <c:v>0.12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'DiceGUI 2'!$C$21:$C$29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'DiceGUI 2'!$F$21:$F$29</c:f>
              <c:numCache>
                <c:formatCode>General</c:formatCode>
                <c:ptCount val="9"/>
                <c:pt idx="0">
                  <c:v>45.01</c:v>
                </c:pt>
                <c:pt idx="1">
                  <c:v>43.62</c:v>
                </c:pt>
                <c:pt idx="2">
                  <c:v>40.57</c:v>
                </c:pt>
                <c:pt idx="3">
                  <c:v>38.619999999999997</c:v>
                </c:pt>
                <c:pt idx="4">
                  <c:v>36.32</c:v>
                </c:pt>
                <c:pt idx="5">
                  <c:v>30.68</c:v>
                </c:pt>
                <c:pt idx="6">
                  <c:v>25.67</c:v>
                </c:pt>
                <c:pt idx="7">
                  <c:v>10.79</c:v>
                </c:pt>
                <c:pt idx="8">
                  <c:v>0.54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'DiceGUI 2'!$C$21:$C$29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'DiceGUI 2'!$G$21:$G$29</c:f>
              <c:numCache>
                <c:formatCode>General</c:formatCode>
                <c:ptCount val="9"/>
                <c:pt idx="0">
                  <c:v>46</c:v>
                </c:pt>
                <c:pt idx="1">
                  <c:v>45.02</c:v>
                </c:pt>
                <c:pt idx="2">
                  <c:v>41.75</c:v>
                </c:pt>
                <c:pt idx="3">
                  <c:v>40.71</c:v>
                </c:pt>
                <c:pt idx="4">
                  <c:v>38.619999999999997</c:v>
                </c:pt>
                <c:pt idx="5">
                  <c:v>34.21</c:v>
                </c:pt>
                <c:pt idx="6">
                  <c:v>29</c:v>
                </c:pt>
                <c:pt idx="7">
                  <c:v>15.16</c:v>
                </c:pt>
                <c:pt idx="8">
                  <c:v>1.25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'DiceGUI 2'!$C$21:$C$29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'DiceGUI 2'!$H$21:$H$29</c:f>
              <c:numCache>
                <c:formatCode>General</c:formatCode>
                <c:ptCount val="9"/>
                <c:pt idx="0">
                  <c:v>46.4</c:v>
                </c:pt>
                <c:pt idx="1">
                  <c:v>46.15</c:v>
                </c:pt>
                <c:pt idx="2">
                  <c:v>43.41</c:v>
                </c:pt>
                <c:pt idx="3">
                  <c:v>42.58</c:v>
                </c:pt>
                <c:pt idx="4">
                  <c:v>41.44</c:v>
                </c:pt>
                <c:pt idx="5">
                  <c:v>37.49</c:v>
                </c:pt>
                <c:pt idx="6">
                  <c:v>33.36</c:v>
                </c:pt>
                <c:pt idx="7">
                  <c:v>19.440000000000001</c:v>
                </c:pt>
                <c:pt idx="8">
                  <c:v>3.06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'DiceGUI 2'!$C$21:$C$29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'DiceGUI 2'!$I$21:$I$29</c:f>
              <c:numCache>
                <c:formatCode>General</c:formatCode>
                <c:ptCount val="9"/>
                <c:pt idx="0">
                  <c:v>48.39</c:v>
                </c:pt>
                <c:pt idx="1">
                  <c:v>46.6</c:v>
                </c:pt>
                <c:pt idx="2">
                  <c:v>45.44</c:v>
                </c:pt>
                <c:pt idx="3">
                  <c:v>46.34</c:v>
                </c:pt>
                <c:pt idx="4">
                  <c:v>44.63</c:v>
                </c:pt>
                <c:pt idx="5">
                  <c:v>42.97</c:v>
                </c:pt>
                <c:pt idx="6">
                  <c:v>36.5</c:v>
                </c:pt>
                <c:pt idx="7">
                  <c:v>26.04</c:v>
                </c:pt>
                <c:pt idx="8">
                  <c:v>7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'DiceGUI 2'!$C$21:$C$29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'DiceGUI 2'!$J$21:$J$29</c:f>
              <c:numCache>
                <c:formatCode>General</c:formatCode>
                <c:ptCount val="9"/>
                <c:pt idx="0">
                  <c:v>37.4</c:v>
                </c:pt>
                <c:pt idx="1">
                  <c:v>33.79</c:v>
                </c:pt>
                <c:pt idx="2">
                  <c:v>27.97</c:v>
                </c:pt>
                <c:pt idx="3">
                  <c:v>23.44</c:v>
                </c:pt>
                <c:pt idx="4">
                  <c:v>19.87</c:v>
                </c:pt>
                <c:pt idx="5">
                  <c:v>11.29</c:v>
                </c:pt>
                <c:pt idx="6">
                  <c:v>5.18</c:v>
                </c:pt>
                <c:pt idx="7">
                  <c:v>0.34</c:v>
                </c:pt>
                <c:pt idx="8">
                  <c:v>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'DiceGUI 2'!$C$21:$C$29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'DiceGUI 2'!$K$21:$K$29</c:f>
              <c:numCache>
                <c:formatCode>General</c:formatCode>
                <c:ptCount val="9"/>
                <c:pt idx="0">
                  <c:v>24.88</c:v>
                </c:pt>
                <c:pt idx="1">
                  <c:v>19.28</c:v>
                </c:pt>
                <c:pt idx="2">
                  <c:v>11.11</c:v>
                </c:pt>
                <c:pt idx="3">
                  <c:v>6.02</c:v>
                </c:pt>
                <c:pt idx="4">
                  <c:v>3.1</c:v>
                </c:pt>
                <c:pt idx="5">
                  <c:v>1.02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3696"/>
        <c:axId val="193295488"/>
      </c:scatterChart>
      <c:valAx>
        <c:axId val="1932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295488"/>
        <c:crosses val="autoZero"/>
        <c:crossBetween val="midCat"/>
      </c:valAx>
      <c:valAx>
        <c:axId val="19329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9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'DiceGUI 2'!$F$62:$F$65</c:f>
              <c:numCache>
                <c:formatCode>General</c:formatCode>
                <c:ptCount val="4"/>
                <c:pt idx="0">
                  <c:v>41.35</c:v>
                </c:pt>
                <c:pt idx="1">
                  <c:v>58.63</c:v>
                </c:pt>
                <c:pt idx="2">
                  <c:v>67.05</c:v>
                </c:pt>
                <c:pt idx="3">
                  <c:v>70.69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'DiceGUI 2'!$D$62:$D$65</c:f>
              <c:numCache>
                <c:formatCode>General</c:formatCode>
                <c:ptCount val="4"/>
                <c:pt idx="0">
                  <c:v>25.15</c:v>
                </c:pt>
                <c:pt idx="1">
                  <c:v>37.299999999999997</c:v>
                </c:pt>
                <c:pt idx="2">
                  <c:v>42.77</c:v>
                </c:pt>
                <c:pt idx="3">
                  <c:v>46.62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'DiceGUI 2'!$K$62:$K$65</c:f>
              <c:numCache>
                <c:formatCode>General</c:formatCode>
                <c:ptCount val="4"/>
                <c:pt idx="0">
                  <c:v>47.03</c:v>
                </c:pt>
                <c:pt idx="1">
                  <c:v>65.290000000000006</c:v>
                </c:pt>
                <c:pt idx="2">
                  <c:v>72.52</c:v>
                </c:pt>
                <c:pt idx="3">
                  <c:v>78.08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yVal>
            <c:numRef>
              <c:f>'DiceGUI 2'!$E$62:$E$64</c:f>
              <c:numCache>
                <c:formatCode>General</c:formatCode>
                <c:ptCount val="3"/>
                <c:pt idx="0">
                  <c:v>37.26</c:v>
                </c:pt>
                <c:pt idx="1">
                  <c:v>52.95</c:v>
                </c:pt>
                <c:pt idx="2">
                  <c:v>60.36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1984"/>
        <c:axId val="193323776"/>
      </c:scatterChart>
      <c:valAx>
        <c:axId val="1933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23776"/>
        <c:crosses val="autoZero"/>
        <c:crossBetween val="midCat"/>
      </c:valAx>
      <c:valAx>
        <c:axId val="1933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2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yVal>
            <c:numRef>
              <c:f>'Risk Simulation GUI'!$F$5:$F$23</c:f>
              <c:numCache>
                <c:formatCode>General</c:formatCode>
                <c:ptCount val="19"/>
                <c:pt idx="0">
                  <c:v>0.56000000000000005</c:v>
                </c:pt>
                <c:pt idx="1">
                  <c:v>0.89</c:v>
                </c:pt>
                <c:pt idx="2">
                  <c:v>1.01</c:v>
                </c:pt>
                <c:pt idx="3">
                  <c:v>1.44</c:v>
                </c:pt>
                <c:pt idx="4">
                  <c:v>2.16</c:v>
                </c:pt>
                <c:pt idx="5">
                  <c:v>2.96</c:v>
                </c:pt>
                <c:pt idx="6">
                  <c:v>3.36</c:v>
                </c:pt>
                <c:pt idx="7">
                  <c:v>4.6399999999999997</c:v>
                </c:pt>
                <c:pt idx="8">
                  <c:v>6.3</c:v>
                </c:pt>
                <c:pt idx="9">
                  <c:v>6.77</c:v>
                </c:pt>
                <c:pt idx="10">
                  <c:v>7.78</c:v>
                </c:pt>
                <c:pt idx="11">
                  <c:v>9.2200000000000006</c:v>
                </c:pt>
                <c:pt idx="12">
                  <c:v>10.53</c:v>
                </c:pt>
                <c:pt idx="13">
                  <c:v>10.64</c:v>
                </c:pt>
                <c:pt idx="14">
                  <c:v>9.7899999999999991</c:v>
                </c:pt>
                <c:pt idx="15">
                  <c:v>8.7899999999999991</c:v>
                </c:pt>
                <c:pt idx="16">
                  <c:v>7.26</c:v>
                </c:pt>
                <c:pt idx="17">
                  <c:v>3.65</c:v>
                </c:pt>
                <c:pt idx="18">
                  <c:v>1.05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'Risk Simulation GUI'!$K$5:$K$23</c:f>
              <c:numCache>
                <c:formatCode>General</c:formatCode>
                <c:ptCount val="19"/>
                <c:pt idx="0">
                  <c:v>4.2</c:v>
                </c:pt>
                <c:pt idx="1">
                  <c:v>4.8099999999999996</c:v>
                </c:pt>
                <c:pt idx="2">
                  <c:v>5.62</c:v>
                </c:pt>
                <c:pt idx="3">
                  <c:v>6.62</c:v>
                </c:pt>
                <c:pt idx="4">
                  <c:v>6.8</c:v>
                </c:pt>
                <c:pt idx="5">
                  <c:v>7.06</c:v>
                </c:pt>
                <c:pt idx="6">
                  <c:v>7.54</c:v>
                </c:pt>
                <c:pt idx="7">
                  <c:v>6.89</c:v>
                </c:pt>
                <c:pt idx="8">
                  <c:v>6.89</c:v>
                </c:pt>
                <c:pt idx="9">
                  <c:v>5.93</c:v>
                </c:pt>
                <c:pt idx="10">
                  <c:v>5.0599999999999996</c:v>
                </c:pt>
                <c:pt idx="11">
                  <c:v>3.77</c:v>
                </c:pt>
                <c:pt idx="12">
                  <c:v>3.18</c:v>
                </c:pt>
                <c:pt idx="13">
                  <c:v>2.0499999999999998</c:v>
                </c:pt>
                <c:pt idx="14">
                  <c:v>1.06</c:v>
                </c:pt>
                <c:pt idx="15">
                  <c:v>0.68</c:v>
                </c:pt>
                <c:pt idx="16">
                  <c:v>0.31</c:v>
                </c:pt>
                <c:pt idx="17">
                  <c:v>0.06</c:v>
                </c:pt>
                <c:pt idx="18">
                  <c:v>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'Risk Simulation GUI'!$J$5:$J$23</c:f>
              <c:numCache>
                <c:formatCode>General</c:formatCode>
                <c:ptCount val="19"/>
                <c:pt idx="0">
                  <c:v>3.67</c:v>
                </c:pt>
                <c:pt idx="1">
                  <c:v>4.12</c:v>
                </c:pt>
                <c:pt idx="2">
                  <c:v>5.34</c:v>
                </c:pt>
                <c:pt idx="3">
                  <c:v>5.42</c:v>
                </c:pt>
                <c:pt idx="4">
                  <c:v>6.14</c:v>
                </c:pt>
                <c:pt idx="5">
                  <c:v>6.58</c:v>
                </c:pt>
                <c:pt idx="6">
                  <c:v>7.5</c:v>
                </c:pt>
                <c:pt idx="7">
                  <c:v>7.57</c:v>
                </c:pt>
                <c:pt idx="8">
                  <c:v>7.64</c:v>
                </c:pt>
                <c:pt idx="9">
                  <c:v>7.8</c:v>
                </c:pt>
                <c:pt idx="10">
                  <c:v>5.97</c:v>
                </c:pt>
                <c:pt idx="11">
                  <c:v>5.74</c:v>
                </c:pt>
                <c:pt idx="12">
                  <c:v>4.3099999999999996</c:v>
                </c:pt>
                <c:pt idx="13">
                  <c:v>3.32</c:v>
                </c:pt>
                <c:pt idx="14">
                  <c:v>2.09</c:v>
                </c:pt>
                <c:pt idx="15">
                  <c:v>1.08</c:v>
                </c:pt>
                <c:pt idx="16">
                  <c:v>0.54</c:v>
                </c:pt>
                <c:pt idx="17">
                  <c:v>0.28000000000000003</c:v>
                </c:pt>
                <c:pt idx="18">
                  <c:v>0.1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yVal>
            <c:numRef>
              <c:f>'Risk Simulation GUI'!$I$5:$I$23</c:f>
              <c:numCache>
                <c:formatCode>General</c:formatCode>
                <c:ptCount val="19"/>
                <c:pt idx="0">
                  <c:v>2.96</c:v>
                </c:pt>
                <c:pt idx="1">
                  <c:v>3.42</c:v>
                </c:pt>
                <c:pt idx="2">
                  <c:v>4.3899999999999997</c:v>
                </c:pt>
                <c:pt idx="3">
                  <c:v>4.58</c:v>
                </c:pt>
                <c:pt idx="4">
                  <c:v>5.88</c:v>
                </c:pt>
                <c:pt idx="5">
                  <c:v>6.71</c:v>
                </c:pt>
                <c:pt idx="6">
                  <c:v>7.25</c:v>
                </c:pt>
                <c:pt idx="7">
                  <c:v>7.27</c:v>
                </c:pt>
                <c:pt idx="8">
                  <c:v>7.72</c:v>
                </c:pt>
                <c:pt idx="9">
                  <c:v>8.64</c:v>
                </c:pt>
                <c:pt idx="10">
                  <c:v>7.83</c:v>
                </c:pt>
                <c:pt idx="11">
                  <c:v>7.12</c:v>
                </c:pt>
                <c:pt idx="12">
                  <c:v>6.07</c:v>
                </c:pt>
                <c:pt idx="13">
                  <c:v>4.96</c:v>
                </c:pt>
                <c:pt idx="14">
                  <c:v>3.45</c:v>
                </c:pt>
                <c:pt idx="15">
                  <c:v>1.95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yVal>
            <c:numRef>
              <c:f>'Risk Simulation GUI'!$H$5:$H$23</c:f>
              <c:numCache>
                <c:formatCode>General</c:formatCode>
                <c:ptCount val="19"/>
                <c:pt idx="0">
                  <c:v>1.64</c:v>
                </c:pt>
                <c:pt idx="1">
                  <c:v>2.08</c:v>
                </c:pt>
                <c:pt idx="2">
                  <c:v>2.84</c:v>
                </c:pt>
                <c:pt idx="3">
                  <c:v>3.56</c:v>
                </c:pt>
                <c:pt idx="4">
                  <c:v>4.2699999999999996</c:v>
                </c:pt>
                <c:pt idx="5">
                  <c:v>5.33</c:v>
                </c:pt>
                <c:pt idx="6">
                  <c:v>6.28</c:v>
                </c:pt>
                <c:pt idx="7">
                  <c:v>6.9</c:v>
                </c:pt>
                <c:pt idx="8">
                  <c:v>8.61</c:v>
                </c:pt>
                <c:pt idx="9">
                  <c:v>9.0299999999999994</c:v>
                </c:pt>
                <c:pt idx="10">
                  <c:v>8.4600000000000009</c:v>
                </c:pt>
                <c:pt idx="11">
                  <c:v>8.5500000000000007</c:v>
                </c:pt>
                <c:pt idx="12">
                  <c:v>8.11</c:v>
                </c:pt>
                <c:pt idx="13">
                  <c:v>6.82</c:v>
                </c:pt>
                <c:pt idx="14">
                  <c:v>4.93</c:v>
                </c:pt>
                <c:pt idx="15">
                  <c:v>3.89</c:v>
                </c:pt>
                <c:pt idx="16">
                  <c:v>2</c:v>
                </c:pt>
                <c:pt idx="17">
                  <c:v>1.04</c:v>
                </c:pt>
                <c:pt idx="18">
                  <c:v>0.19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yVal>
            <c:numRef>
              <c:f>'Risk Simulation GUI'!$G$5:$G$23</c:f>
              <c:numCache>
                <c:formatCode>General</c:formatCode>
                <c:ptCount val="19"/>
                <c:pt idx="0">
                  <c:v>1.17</c:v>
                </c:pt>
                <c:pt idx="1">
                  <c:v>1.46</c:v>
                </c:pt>
                <c:pt idx="2">
                  <c:v>2.06</c:v>
                </c:pt>
                <c:pt idx="3">
                  <c:v>2.36</c:v>
                </c:pt>
                <c:pt idx="4">
                  <c:v>3.08</c:v>
                </c:pt>
                <c:pt idx="5">
                  <c:v>4.1100000000000003</c:v>
                </c:pt>
                <c:pt idx="6">
                  <c:v>5.16</c:v>
                </c:pt>
                <c:pt idx="7">
                  <c:v>6.29</c:v>
                </c:pt>
                <c:pt idx="8">
                  <c:v>7.25</c:v>
                </c:pt>
                <c:pt idx="9">
                  <c:v>7.92</c:v>
                </c:pt>
                <c:pt idx="10">
                  <c:v>8.6300000000000008</c:v>
                </c:pt>
                <c:pt idx="11">
                  <c:v>9.33</c:v>
                </c:pt>
                <c:pt idx="12">
                  <c:v>9.33</c:v>
                </c:pt>
                <c:pt idx="13">
                  <c:v>8.57</c:v>
                </c:pt>
                <c:pt idx="14">
                  <c:v>7.79</c:v>
                </c:pt>
                <c:pt idx="15">
                  <c:v>6</c:v>
                </c:pt>
                <c:pt idx="16">
                  <c:v>4.32</c:v>
                </c:pt>
                <c:pt idx="17">
                  <c:v>1.78</c:v>
                </c:pt>
                <c:pt idx="18">
                  <c:v>0.54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yVal>
            <c:numRef>
              <c:f>'Risk Simulation GUI'!$E$5:$E$23</c:f>
              <c:numCache>
                <c:formatCode>General</c:formatCode>
                <c:ptCount val="19"/>
                <c:pt idx="0">
                  <c:v>0.21</c:v>
                </c:pt>
                <c:pt idx="1">
                  <c:v>0.3</c:v>
                </c:pt>
                <c:pt idx="2">
                  <c:v>0.47</c:v>
                </c:pt>
                <c:pt idx="3">
                  <c:v>0.7</c:v>
                </c:pt>
                <c:pt idx="4">
                  <c:v>0.97</c:v>
                </c:pt>
                <c:pt idx="5">
                  <c:v>1.5</c:v>
                </c:pt>
                <c:pt idx="6">
                  <c:v>2.11</c:v>
                </c:pt>
                <c:pt idx="7">
                  <c:v>2.73</c:v>
                </c:pt>
                <c:pt idx="8">
                  <c:v>4.2300000000000004</c:v>
                </c:pt>
                <c:pt idx="9">
                  <c:v>4.93</c:v>
                </c:pt>
                <c:pt idx="10">
                  <c:v>6.66</c:v>
                </c:pt>
                <c:pt idx="11">
                  <c:v>8.75</c:v>
                </c:pt>
                <c:pt idx="12">
                  <c:v>9.7799999999999994</c:v>
                </c:pt>
                <c:pt idx="13">
                  <c:v>11.49</c:v>
                </c:pt>
                <c:pt idx="14">
                  <c:v>12.3</c:v>
                </c:pt>
                <c:pt idx="15">
                  <c:v>11.92</c:v>
                </c:pt>
                <c:pt idx="16">
                  <c:v>10.31</c:v>
                </c:pt>
                <c:pt idx="17">
                  <c:v>7.13</c:v>
                </c:pt>
                <c:pt idx="18">
                  <c:v>3.04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yVal>
            <c:numRef>
              <c:f>'Risk Simulation GUI'!$D$5:$D$23</c:f>
              <c:numCache>
                <c:formatCode>General</c:formatCode>
                <c:ptCount val="19"/>
                <c:pt idx="0">
                  <c:v>0.12</c:v>
                </c:pt>
                <c:pt idx="1">
                  <c:v>0.09</c:v>
                </c:pt>
                <c:pt idx="2">
                  <c:v>0.17</c:v>
                </c:pt>
                <c:pt idx="3">
                  <c:v>0.28999999999999998</c:v>
                </c:pt>
                <c:pt idx="4">
                  <c:v>0.5</c:v>
                </c:pt>
                <c:pt idx="5">
                  <c:v>0.53</c:v>
                </c:pt>
                <c:pt idx="6">
                  <c:v>1.05</c:v>
                </c:pt>
                <c:pt idx="7">
                  <c:v>1.67</c:v>
                </c:pt>
                <c:pt idx="8">
                  <c:v>2.09</c:v>
                </c:pt>
                <c:pt idx="9">
                  <c:v>3.07</c:v>
                </c:pt>
                <c:pt idx="10">
                  <c:v>4.0999999999999996</c:v>
                </c:pt>
                <c:pt idx="11">
                  <c:v>5.79</c:v>
                </c:pt>
                <c:pt idx="12">
                  <c:v>7.94</c:v>
                </c:pt>
                <c:pt idx="13">
                  <c:v>10.08</c:v>
                </c:pt>
                <c:pt idx="14">
                  <c:v>13.18</c:v>
                </c:pt>
                <c:pt idx="15">
                  <c:v>14.4</c:v>
                </c:pt>
                <c:pt idx="16">
                  <c:v>15.04</c:v>
                </c:pt>
                <c:pt idx="17">
                  <c:v>12.26</c:v>
                </c:pt>
                <c:pt idx="18">
                  <c:v>7.45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yVal>
            <c:numRef>
              <c:f>'Risk Simulation GUI'!$C$5:$C$23</c:f>
              <c:numCache>
                <c:formatCode>General</c:formatCode>
                <c:ptCount val="19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0.02</c:v>
                </c:pt>
                <c:pt idx="4">
                  <c:v>0.11</c:v>
                </c:pt>
                <c:pt idx="5">
                  <c:v>0.19</c:v>
                </c:pt>
                <c:pt idx="6">
                  <c:v>0.43</c:v>
                </c:pt>
                <c:pt idx="7">
                  <c:v>0.46</c:v>
                </c:pt>
                <c:pt idx="8">
                  <c:v>0.89</c:v>
                </c:pt>
                <c:pt idx="9">
                  <c:v>1.41</c:v>
                </c:pt>
                <c:pt idx="10">
                  <c:v>2.14</c:v>
                </c:pt>
                <c:pt idx="11">
                  <c:v>3</c:v>
                </c:pt>
                <c:pt idx="12">
                  <c:v>4.66</c:v>
                </c:pt>
                <c:pt idx="13">
                  <c:v>6.78</c:v>
                </c:pt>
                <c:pt idx="14">
                  <c:v>10.199999999999999</c:v>
                </c:pt>
                <c:pt idx="15">
                  <c:v>13.53</c:v>
                </c:pt>
                <c:pt idx="16">
                  <c:v>17.38</c:v>
                </c:pt>
                <c:pt idx="17">
                  <c:v>20.87</c:v>
                </c:pt>
                <c:pt idx="18">
                  <c:v>17.79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yVal>
            <c:numRef>
              <c:f>'Risk Simulation GUI'!$B$5:$B$23</c:f>
              <c:numCache>
                <c:formatCode>General</c:formatCode>
                <c:ptCount val="19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7.0000000000000007E-2</c:v>
                </c:pt>
                <c:pt idx="7">
                  <c:v>0.15</c:v>
                </c:pt>
                <c:pt idx="8">
                  <c:v>0.22</c:v>
                </c:pt>
                <c:pt idx="9">
                  <c:v>0.35</c:v>
                </c:pt>
                <c:pt idx="10">
                  <c:v>0.5</c:v>
                </c:pt>
                <c:pt idx="11">
                  <c:v>1.07</c:v>
                </c:pt>
                <c:pt idx="12">
                  <c:v>1.59</c:v>
                </c:pt>
                <c:pt idx="13">
                  <c:v>2.61</c:v>
                </c:pt>
                <c:pt idx="14">
                  <c:v>4.82</c:v>
                </c:pt>
                <c:pt idx="15">
                  <c:v>7.86</c:v>
                </c:pt>
                <c:pt idx="16">
                  <c:v>14.34</c:v>
                </c:pt>
                <c:pt idx="17">
                  <c:v>24.29</c:v>
                </c:pt>
                <c:pt idx="18">
                  <c:v>42.03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7728"/>
        <c:axId val="193991808"/>
      </c:scatterChart>
      <c:valAx>
        <c:axId val="19397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91808"/>
        <c:crosses val="autoZero"/>
        <c:crossBetween val="midCat"/>
      </c:valAx>
      <c:valAx>
        <c:axId val="1939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7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'Risk Simulation GUI'!$B$5:$B$23</c:f>
              <c:numCache>
                <c:formatCode>General</c:formatCode>
                <c:ptCount val="19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7.0000000000000007E-2</c:v>
                </c:pt>
                <c:pt idx="7">
                  <c:v>0.15</c:v>
                </c:pt>
                <c:pt idx="8">
                  <c:v>0.22</c:v>
                </c:pt>
                <c:pt idx="9">
                  <c:v>0.35</c:v>
                </c:pt>
                <c:pt idx="10">
                  <c:v>0.5</c:v>
                </c:pt>
                <c:pt idx="11">
                  <c:v>1.07</c:v>
                </c:pt>
                <c:pt idx="12">
                  <c:v>1.59</c:v>
                </c:pt>
                <c:pt idx="13">
                  <c:v>2.61</c:v>
                </c:pt>
                <c:pt idx="14">
                  <c:v>4.82</c:v>
                </c:pt>
                <c:pt idx="15">
                  <c:v>7.86</c:v>
                </c:pt>
                <c:pt idx="16">
                  <c:v>14.34</c:v>
                </c:pt>
                <c:pt idx="17">
                  <c:v>24.29</c:v>
                </c:pt>
                <c:pt idx="18">
                  <c:v>42.03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3472"/>
        <c:axId val="194028288"/>
      </c:scatterChart>
      <c:valAx>
        <c:axId val="1931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28288"/>
        <c:crosses val="autoZero"/>
        <c:crossBetween val="midCat"/>
      </c:valAx>
      <c:valAx>
        <c:axId val="1940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9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'Actual Probabilities'!$A$4:$A$24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'Actual Probabilities'!$B$4:$B$24</c:f>
              <c:numCache>
                <c:formatCode>0.00000000</c:formatCode>
                <c:ptCount val="21"/>
                <c:pt idx="0">
                  <c:v>0.16666666666666666</c:v>
                </c:pt>
                <c:pt idx="1">
                  <c:v>0.30555555555555558</c:v>
                </c:pt>
                <c:pt idx="2">
                  <c:v>0.42129629629629628</c:v>
                </c:pt>
                <c:pt idx="3">
                  <c:v>0.51774691358024694</c:v>
                </c:pt>
                <c:pt idx="4">
                  <c:v>0.5981224279835391</c:v>
                </c:pt>
                <c:pt idx="5">
                  <c:v>0.66510202331961588</c:v>
                </c:pt>
                <c:pt idx="6">
                  <c:v>0.72091835276634664</c:v>
                </c:pt>
                <c:pt idx="7">
                  <c:v>0.76743196063862218</c:v>
                </c:pt>
                <c:pt idx="8">
                  <c:v>0.80619330053218519</c:v>
                </c:pt>
                <c:pt idx="9">
                  <c:v>0.83849441711015427</c:v>
                </c:pt>
                <c:pt idx="10">
                  <c:v>0.86541201425846193</c:v>
                </c:pt>
                <c:pt idx="11">
                  <c:v>0.88784334521538488</c:v>
                </c:pt>
                <c:pt idx="12">
                  <c:v>0.90653612101282077</c:v>
                </c:pt>
                <c:pt idx="13">
                  <c:v>0.92211343417735059</c:v>
                </c:pt>
                <c:pt idx="14">
                  <c:v>0.93509452848112551</c:v>
                </c:pt>
                <c:pt idx="15">
                  <c:v>0.94591210706760465</c:v>
                </c:pt>
                <c:pt idx="16">
                  <c:v>0.95492675588967046</c:v>
                </c:pt>
                <c:pt idx="17">
                  <c:v>0.96243896324139211</c:v>
                </c:pt>
                <c:pt idx="18">
                  <c:v>0.96869913603449342</c:v>
                </c:pt>
                <c:pt idx="19">
                  <c:v>0.97391594669541115</c:v>
                </c:pt>
                <c:pt idx="20">
                  <c:v>0.97826328891284264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7968"/>
        <c:axId val="192789888"/>
      </c:scatterChart>
      <c:valAx>
        <c:axId val="192787968"/>
        <c:scaling>
          <c:orientation val="minMax"/>
          <c:max val="2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Dice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89888"/>
        <c:crosses val="autoZero"/>
        <c:crossBetween val="midCat"/>
      </c:valAx>
      <c:valAx>
        <c:axId val="1927898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278796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20</xdr:row>
      <xdr:rowOff>9525</xdr:rowOff>
    </xdr:from>
    <xdr:to>
      <xdr:col>14</xdr:col>
      <xdr:colOff>561975</xdr:colOff>
      <xdr:row>34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114300</xdr:rowOff>
    </xdr:from>
    <xdr:to>
      <xdr:col>23</xdr:col>
      <xdr:colOff>304800</xdr:colOff>
      <xdr:row>35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41</xdr:row>
      <xdr:rowOff>66675</xdr:rowOff>
    </xdr:from>
    <xdr:to>
      <xdr:col>15</xdr:col>
      <xdr:colOff>123825</xdr:colOff>
      <xdr:row>55</xdr:row>
      <xdr:rowOff>142875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5</xdr:row>
      <xdr:rowOff>57150</xdr:rowOff>
    </xdr:from>
    <xdr:to>
      <xdr:col>20</xdr:col>
      <xdr:colOff>381000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22</xdr:row>
      <xdr:rowOff>9525</xdr:rowOff>
    </xdr:from>
    <xdr:to>
      <xdr:col>21</xdr:col>
      <xdr:colOff>47625</xdr:colOff>
      <xdr:row>36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44</xdr:row>
      <xdr:rowOff>38100</xdr:rowOff>
    </xdr:from>
    <xdr:to>
      <xdr:col>20</xdr:col>
      <xdr:colOff>581025</xdr:colOff>
      <xdr:row>58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24</xdr:row>
      <xdr:rowOff>104775</xdr:rowOff>
    </xdr:from>
    <xdr:to>
      <xdr:col>14</xdr:col>
      <xdr:colOff>333375</xdr:colOff>
      <xdr:row>38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10</xdr:row>
      <xdr:rowOff>47625</xdr:rowOff>
    </xdr:from>
    <xdr:to>
      <xdr:col>14</xdr:col>
      <xdr:colOff>228600</xdr:colOff>
      <xdr:row>24</xdr:row>
      <xdr:rowOff>123825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1828800</xdr:colOff>
      <xdr:row>26</xdr:row>
      <xdr:rowOff>47625</xdr:rowOff>
    </xdr:from>
    <xdr:to>
      <xdr:col>5</xdr:col>
      <xdr:colOff>485775</xdr:colOff>
      <xdr:row>40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0</xdr:row>
      <xdr:rowOff>142875</xdr:rowOff>
    </xdr:from>
    <xdr:to>
      <xdr:col>18</xdr:col>
      <xdr:colOff>257175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</xdr:row>
      <xdr:rowOff>142875</xdr:rowOff>
    </xdr:from>
    <xdr:to>
      <xdr:col>22</xdr:col>
      <xdr:colOff>104775</xdr:colOff>
      <xdr:row>16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18</xdr:row>
      <xdr:rowOff>76200</xdr:rowOff>
    </xdr:from>
    <xdr:to>
      <xdr:col>20</xdr:col>
      <xdr:colOff>457200</xdr:colOff>
      <xdr:row>32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10</xdr:row>
      <xdr:rowOff>47625</xdr:rowOff>
    </xdr:from>
    <xdr:to>
      <xdr:col>15</xdr:col>
      <xdr:colOff>390525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7</xdr:row>
      <xdr:rowOff>133350</xdr:rowOff>
    </xdr:from>
    <xdr:to>
      <xdr:col>15</xdr:col>
      <xdr:colOff>257175</xdr:colOff>
      <xdr:row>22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5" workbookViewId="0">
      <selection activeCell="B33" sqref="B3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1</v>
      </c>
      <c r="B2">
        <v>1</v>
      </c>
      <c r="C2">
        <v>41.58</v>
      </c>
      <c r="D2">
        <f>100-C2</f>
        <v>58.42</v>
      </c>
    </row>
    <row r="3" spans="1:12" x14ac:dyDescent="0.25">
      <c r="A3">
        <v>2</v>
      </c>
      <c r="B3">
        <v>1</v>
      </c>
      <c r="C3">
        <v>58.23</v>
      </c>
      <c r="D3">
        <f t="shared" ref="D3:D13" si="0">100-C3</f>
        <v>41.77</v>
      </c>
    </row>
    <row r="4" spans="1:12" x14ac:dyDescent="0.25">
      <c r="A4">
        <v>3</v>
      </c>
      <c r="B4">
        <v>1</v>
      </c>
      <c r="C4">
        <v>65.45</v>
      </c>
      <c r="D4">
        <f t="shared" si="0"/>
        <v>34.549999999999997</v>
      </c>
    </row>
    <row r="5" spans="1:12" x14ac:dyDescent="0.25">
      <c r="A5">
        <v>4</v>
      </c>
      <c r="B5">
        <v>1</v>
      </c>
      <c r="C5">
        <v>70.58</v>
      </c>
      <c r="D5">
        <f t="shared" si="0"/>
        <v>29.42</v>
      </c>
    </row>
    <row r="6" spans="1:12" x14ac:dyDescent="0.25">
      <c r="A6">
        <v>5</v>
      </c>
      <c r="B6">
        <v>1</v>
      </c>
      <c r="C6">
        <v>73.38</v>
      </c>
      <c r="D6">
        <f t="shared" si="0"/>
        <v>26.620000000000005</v>
      </c>
    </row>
    <row r="7" spans="1:12" x14ac:dyDescent="0.25">
      <c r="A7">
        <v>6</v>
      </c>
      <c r="B7">
        <v>1</v>
      </c>
      <c r="C7">
        <v>76.58</v>
      </c>
      <c r="D7">
        <f t="shared" si="0"/>
        <v>23.42</v>
      </c>
    </row>
    <row r="8" spans="1:12" x14ac:dyDescent="0.25">
      <c r="A8">
        <v>7</v>
      </c>
      <c r="B8">
        <v>1</v>
      </c>
      <c r="C8">
        <v>77.180000000000007</v>
      </c>
      <c r="D8">
        <f t="shared" si="0"/>
        <v>22.819999999999993</v>
      </c>
    </row>
    <row r="9" spans="1:12" x14ac:dyDescent="0.25">
      <c r="A9">
        <v>8</v>
      </c>
      <c r="B9">
        <v>1</v>
      </c>
      <c r="C9">
        <v>78.650000000000006</v>
      </c>
      <c r="D9">
        <f t="shared" si="0"/>
        <v>21.349999999999994</v>
      </c>
    </row>
    <row r="10" spans="1:12" x14ac:dyDescent="0.25">
      <c r="A10">
        <v>9</v>
      </c>
      <c r="B10">
        <v>1</v>
      </c>
      <c r="C10">
        <v>80.17</v>
      </c>
      <c r="D10">
        <f t="shared" si="0"/>
        <v>19.829999999999998</v>
      </c>
    </row>
    <row r="11" spans="1:12" x14ac:dyDescent="0.25">
      <c r="A11">
        <v>10</v>
      </c>
      <c r="B11">
        <v>1</v>
      </c>
      <c r="C11">
        <v>79.64</v>
      </c>
      <c r="D11">
        <f t="shared" si="0"/>
        <v>20.36</v>
      </c>
      <c r="L11" t="s">
        <v>74</v>
      </c>
    </row>
    <row r="12" spans="1:12" x14ac:dyDescent="0.25">
      <c r="A12">
        <v>20</v>
      </c>
      <c r="B12">
        <v>1</v>
      </c>
      <c r="C12">
        <v>82.51</v>
      </c>
      <c r="D12">
        <f t="shared" si="0"/>
        <v>17.489999999999995</v>
      </c>
    </row>
    <row r="13" spans="1:12" x14ac:dyDescent="0.25">
      <c r="A13">
        <v>50</v>
      </c>
      <c r="B13">
        <v>1</v>
      </c>
      <c r="C13">
        <v>83.97</v>
      </c>
      <c r="D13">
        <f t="shared" si="0"/>
        <v>16.03</v>
      </c>
    </row>
    <row r="15" spans="1:12" x14ac:dyDescent="0.25">
      <c r="A15">
        <v>1</v>
      </c>
      <c r="B15">
        <v>1</v>
      </c>
      <c r="C15">
        <v>41.58</v>
      </c>
      <c r="D15">
        <f t="shared" ref="D15:D26" si="1">100-C15</f>
        <v>58.42</v>
      </c>
      <c r="F15">
        <f>(1-(5/6)^B15)*100</f>
        <v>16.666666666666664</v>
      </c>
    </row>
    <row r="16" spans="1:12" x14ac:dyDescent="0.25">
      <c r="A16">
        <v>1</v>
      </c>
      <c r="B16">
        <v>2</v>
      </c>
      <c r="C16">
        <v>25.18</v>
      </c>
      <c r="D16">
        <f t="shared" si="1"/>
        <v>74.819999999999993</v>
      </c>
      <c r="F16">
        <f t="shared" ref="F16:F26" si="2">(1-(5/6)^B16)*100</f>
        <v>30.555555555555546</v>
      </c>
    </row>
    <row r="17" spans="1:6" x14ac:dyDescent="0.25">
      <c r="A17">
        <v>1</v>
      </c>
      <c r="B17">
        <v>3</v>
      </c>
      <c r="C17">
        <v>17.77</v>
      </c>
      <c r="D17">
        <f t="shared" si="1"/>
        <v>82.23</v>
      </c>
      <c r="F17">
        <f t="shared" si="2"/>
        <v>42.129629629629619</v>
      </c>
    </row>
    <row r="18" spans="1:6" x14ac:dyDescent="0.25">
      <c r="A18">
        <v>1</v>
      </c>
      <c r="B18">
        <v>4</v>
      </c>
      <c r="C18">
        <v>12.85</v>
      </c>
      <c r="D18">
        <f t="shared" si="1"/>
        <v>87.15</v>
      </c>
      <c r="F18">
        <f t="shared" si="2"/>
        <v>51.774691358024683</v>
      </c>
    </row>
    <row r="19" spans="1:6" x14ac:dyDescent="0.25">
      <c r="A19">
        <v>1</v>
      </c>
      <c r="B19">
        <v>5</v>
      </c>
      <c r="C19">
        <v>9.4499999999999993</v>
      </c>
      <c r="D19">
        <f t="shared" si="1"/>
        <v>90.55</v>
      </c>
      <c r="F19">
        <f t="shared" si="2"/>
        <v>59.8122427983539</v>
      </c>
    </row>
    <row r="20" spans="1:6" x14ac:dyDescent="0.25">
      <c r="A20">
        <v>1</v>
      </c>
      <c r="B20">
        <v>6</v>
      </c>
      <c r="C20">
        <v>7.82</v>
      </c>
      <c r="D20">
        <f t="shared" si="1"/>
        <v>92.18</v>
      </c>
      <c r="F20">
        <f t="shared" si="2"/>
        <v>66.51020233196158</v>
      </c>
    </row>
    <row r="21" spans="1:6" x14ac:dyDescent="0.25">
      <c r="A21">
        <v>1</v>
      </c>
      <c r="B21">
        <v>7</v>
      </c>
      <c r="C21">
        <v>5.34</v>
      </c>
      <c r="D21">
        <f t="shared" si="1"/>
        <v>94.66</v>
      </c>
      <c r="F21">
        <f t="shared" si="2"/>
        <v>72.091835276634654</v>
      </c>
    </row>
    <row r="22" spans="1:6" x14ac:dyDescent="0.25">
      <c r="A22">
        <v>1</v>
      </c>
      <c r="B22">
        <v>8</v>
      </c>
      <c r="C22">
        <v>4.37</v>
      </c>
      <c r="D22">
        <f t="shared" si="1"/>
        <v>95.63</v>
      </c>
      <c r="F22">
        <f t="shared" si="2"/>
        <v>76.7431960638622</v>
      </c>
    </row>
    <row r="23" spans="1:6" x14ac:dyDescent="0.25">
      <c r="A23">
        <v>1</v>
      </c>
      <c r="B23">
        <v>9</v>
      </c>
      <c r="C23">
        <v>3.99</v>
      </c>
      <c r="D23">
        <f t="shared" si="1"/>
        <v>96.01</v>
      </c>
      <c r="F23">
        <f t="shared" si="2"/>
        <v>80.619330053218491</v>
      </c>
    </row>
    <row r="24" spans="1:6" x14ac:dyDescent="0.25">
      <c r="A24">
        <v>1</v>
      </c>
      <c r="B24">
        <v>10</v>
      </c>
      <c r="C24">
        <v>3.09</v>
      </c>
      <c r="D24">
        <f t="shared" si="1"/>
        <v>96.91</v>
      </c>
      <c r="F24">
        <f t="shared" si="2"/>
        <v>83.849441711015416</v>
      </c>
    </row>
    <row r="25" spans="1:6" x14ac:dyDescent="0.25">
      <c r="A25">
        <v>1</v>
      </c>
      <c r="B25">
        <v>20</v>
      </c>
      <c r="C25">
        <v>0.54</v>
      </c>
      <c r="D25">
        <f t="shared" si="1"/>
        <v>99.46</v>
      </c>
      <c r="F25">
        <f t="shared" si="2"/>
        <v>97.391594669541121</v>
      </c>
    </row>
    <row r="26" spans="1:6" x14ac:dyDescent="0.25">
      <c r="A26">
        <v>1</v>
      </c>
      <c r="B26">
        <v>50</v>
      </c>
      <c r="C26">
        <v>0</v>
      </c>
      <c r="D26">
        <f t="shared" si="1"/>
        <v>100</v>
      </c>
      <c r="F26">
        <f t="shared" si="2"/>
        <v>99.989011518088276</v>
      </c>
    </row>
    <row r="28" spans="1:6" x14ac:dyDescent="0.25">
      <c r="A28">
        <v>1</v>
      </c>
      <c r="B28">
        <v>1</v>
      </c>
      <c r="C28">
        <v>41.58</v>
      </c>
      <c r="D28">
        <f t="shared" ref="D28:D44" si="3">100-C28</f>
        <v>58.42</v>
      </c>
    </row>
    <row r="29" spans="1:6" x14ac:dyDescent="0.25">
      <c r="A29">
        <v>2</v>
      </c>
      <c r="B29">
        <v>2</v>
      </c>
      <c r="C29">
        <v>39.53</v>
      </c>
      <c r="D29">
        <f t="shared" si="3"/>
        <v>60.47</v>
      </c>
    </row>
    <row r="30" spans="1:6" x14ac:dyDescent="0.25">
      <c r="A30">
        <v>3</v>
      </c>
      <c r="B30">
        <v>3</v>
      </c>
      <c r="C30">
        <v>35</v>
      </c>
      <c r="D30">
        <f t="shared" si="3"/>
        <v>65</v>
      </c>
    </row>
    <row r="31" spans="1:6" x14ac:dyDescent="0.25">
      <c r="A31">
        <v>4</v>
      </c>
      <c r="B31">
        <v>4</v>
      </c>
      <c r="C31">
        <v>31.42</v>
      </c>
      <c r="D31">
        <f t="shared" si="3"/>
        <v>68.58</v>
      </c>
    </row>
    <row r="32" spans="1:6" x14ac:dyDescent="0.25">
      <c r="A32">
        <v>5</v>
      </c>
      <c r="B32">
        <v>5</v>
      </c>
      <c r="C32">
        <v>28.27</v>
      </c>
      <c r="D32">
        <f t="shared" si="3"/>
        <v>71.73</v>
      </c>
    </row>
    <row r="33" spans="1:4" x14ac:dyDescent="0.25">
      <c r="A33">
        <v>6</v>
      </c>
      <c r="B33">
        <v>6</v>
      </c>
      <c r="C33">
        <v>25</v>
      </c>
      <c r="D33">
        <f t="shared" si="3"/>
        <v>75</v>
      </c>
    </row>
    <row r="34" spans="1:4" x14ac:dyDescent="0.25">
      <c r="A34">
        <v>7</v>
      </c>
      <c r="B34">
        <v>7</v>
      </c>
      <c r="C34">
        <v>21.43</v>
      </c>
      <c r="D34">
        <f t="shared" si="3"/>
        <v>78.569999999999993</v>
      </c>
    </row>
    <row r="35" spans="1:4" x14ac:dyDescent="0.25">
      <c r="A35">
        <v>8</v>
      </c>
      <c r="B35">
        <v>8</v>
      </c>
      <c r="C35">
        <v>18.73</v>
      </c>
      <c r="D35">
        <f t="shared" si="3"/>
        <v>81.27</v>
      </c>
    </row>
    <row r="36" spans="1:4" x14ac:dyDescent="0.25">
      <c r="A36">
        <v>9</v>
      </c>
      <c r="B36">
        <v>9</v>
      </c>
      <c r="C36">
        <v>16.23</v>
      </c>
      <c r="D36">
        <f t="shared" si="3"/>
        <v>83.77</v>
      </c>
    </row>
    <row r="37" spans="1:4" x14ac:dyDescent="0.25">
      <c r="A37">
        <v>10</v>
      </c>
      <c r="B37">
        <v>10</v>
      </c>
      <c r="C37">
        <v>13.8</v>
      </c>
      <c r="D37">
        <f t="shared" si="3"/>
        <v>86.2</v>
      </c>
    </row>
    <row r="38" spans="1:4" x14ac:dyDescent="0.25">
      <c r="A38">
        <v>11</v>
      </c>
      <c r="B38">
        <v>11</v>
      </c>
      <c r="C38">
        <v>11.46</v>
      </c>
      <c r="D38">
        <f t="shared" si="3"/>
        <v>88.539999999999992</v>
      </c>
    </row>
    <row r="39" spans="1:4" x14ac:dyDescent="0.25">
      <c r="A39">
        <v>12</v>
      </c>
      <c r="B39">
        <v>12</v>
      </c>
      <c r="C39">
        <v>10.62</v>
      </c>
      <c r="D39">
        <f t="shared" si="3"/>
        <v>89.38</v>
      </c>
    </row>
    <row r="40" spans="1:4" x14ac:dyDescent="0.25">
      <c r="A40">
        <v>13</v>
      </c>
      <c r="B40">
        <v>13</v>
      </c>
      <c r="C40">
        <v>9.0500000000000007</v>
      </c>
      <c r="D40">
        <f t="shared" si="3"/>
        <v>90.95</v>
      </c>
    </row>
    <row r="41" spans="1:4" x14ac:dyDescent="0.25">
      <c r="A41">
        <v>14</v>
      </c>
      <c r="B41">
        <v>14</v>
      </c>
      <c r="C41">
        <v>7.26</v>
      </c>
      <c r="D41">
        <f t="shared" si="3"/>
        <v>92.74</v>
      </c>
    </row>
    <row r="42" spans="1:4" x14ac:dyDescent="0.25">
      <c r="A42">
        <v>15</v>
      </c>
      <c r="B42">
        <v>15</v>
      </c>
      <c r="C42">
        <v>5.98</v>
      </c>
      <c r="D42">
        <f t="shared" si="3"/>
        <v>94.02</v>
      </c>
    </row>
    <row r="43" spans="1:4" x14ac:dyDescent="0.25">
      <c r="A43">
        <v>20</v>
      </c>
      <c r="B43">
        <v>20</v>
      </c>
      <c r="C43">
        <v>2.27</v>
      </c>
      <c r="D43">
        <f t="shared" si="3"/>
        <v>97.73</v>
      </c>
    </row>
    <row r="44" spans="1:4" x14ac:dyDescent="0.25">
      <c r="A44">
        <v>50</v>
      </c>
      <c r="B44">
        <v>50</v>
      </c>
      <c r="C44">
        <v>0.02</v>
      </c>
      <c r="D44">
        <f t="shared" si="3"/>
        <v>99.98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>
      <selection activeCell="I18" sqref="I18"/>
    </sheetView>
  </sheetViews>
  <sheetFormatPr defaultRowHeight="15" x14ac:dyDescent="0.25"/>
  <sheetData>
    <row r="2" spans="2:12" x14ac:dyDescent="0.25">
      <c r="B2" t="s">
        <v>69</v>
      </c>
    </row>
    <row r="3" spans="2:12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2:12" x14ac:dyDescent="0.25">
      <c r="B4">
        <v>1</v>
      </c>
      <c r="C4">
        <v>0.41699999999999998</v>
      </c>
      <c r="D4">
        <v>0.106</v>
      </c>
      <c r="E4">
        <v>2.7E-2</v>
      </c>
      <c r="F4">
        <v>7.0000000000000001E-3</v>
      </c>
      <c r="G4">
        <v>2E-3</v>
      </c>
      <c r="H4">
        <v>0</v>
      </c>
      <c r="I4">
        <v>0</v>
      </c>
      <c r="J4">
        <v>0</v>
      </c>
      <c r="K4">
        <v>0</v>
      </c>
      <c r="L4">
        <v>0</v>
      </c>
    </row>
    <row r="5" spans="2:12" x14ac:dyDescent="0.25">
      <c r="B5">
        <v>2</v>
      </c>
      <c r="C5">
        <v>0.754</v>
      </c>
      <c r="D5">
        <v>0.36299999999999999</v>
      </c>
      <c r="E5">
        <v>0.20599999999999999</v>
      </c>
      <c r="F5">
        <v>9.0999999999999998E-2</v>
      </c>
      <c r="G5">
        <v>4.9000000000000002E-2</v>
      </c>
      <c r="H5">
        <v>2.1000000000000001E-2</v>
      </c>
      <c r="I5">
        <v>1.0999999999999999E-2</v>
      </c>
      <c r="J5">
        <v>5.0000000000000001E-3</v>
      </c>
      <c r="K5">
        <v>3.0000000000000001E-3</v>
      </c>
      <c r="L5">
        <v>1E-3</v>
      </c>
    </row>
    <row r="6" spans="2:12" x14ac:dyDescent="0.25">
      <c r="B6">
        <v>3</v>
      </c>
      <c r="C6">
        <v>0.91600000000000004</v>
      </c>
      <c r="D6">
        <v>0.65600000000000003</v>
      </c>
      <c r="E6">
        <v>0.47</v>
      </c>
      <c r="F6">
        <v>0.315</v>
      </c>
      <c r="G6">
        <v>0.20599999999999999</v>
      </c>
      <c r="H6">
        <v>0.13400000000000001</v>
      </c>
      <c r="I6">
        <v>8.4000000000000005E-2</v>
      </c>
      <c r="J6">
        <v>5.3999999999999999E-2</v>
      </c>
      <c r="K6">
        <v>3.3000000000000002E-2</v>
      </c>
      <c r="L6">
        <v>2.1000000000000001E-2</v>
      </c>
    </row>
    <row r="7" spans="2:12" x14ac:dyDescent="0.25">
      <c r="B7">
        <v>4</v>
      </c>
      <c r="C7">
        <v>0.97199999999999998</v>
      </c>
      <c r="D7">
        <v>0.78500000000000003</v>
      </c>
      <c r="E7">
        <v>0.64200000000000002</v>
      </c>
      <c r="F7">
        <v>0.47699999999999998</v>
      </c>
      <c r="G7">
        <v>0.35899999999999999</v>
      </c>
      <c r="H7">
        <v>0.253</v>
      </c>
      <c r="I7">
        <v>0.18099999999999999</v>
      </c>
      <c r="J7">
        <v>0.123</v>
      </c>
      <c r="K7">
        <v>8.5999999999999993E-2</v>
      </c>
      <c r="L7">
        <v>5.7000000000000002E-2</v>
      </c>
    </row>
    <row r="8" spans="2:12" x14ac:dyDescent="0.25">
      <c r="B8">
        <v>5</v>
      </c>
      <c r="C8">
        <v>0.99</v>
      </c>
      <c r="D8">
        <v>0.89</v>
      </c>
      <c r="E8">
        <v>0.76900000000000002</v>
      </c>
      <c r="F8">
        <v>0.63800000000000001</v>
      </c>
      <c r="G8">
        <v>0.50600000000000001</v>
      </c>
      <c r="H8">
        <v>0.39700000000000002</v>
      </c>
      <c r="I8">
        <v>0.29699999999999999</v>
      </c>
      <c r="J8">
        <v>0.224</v>
      </c>
      <c r="K8">
        <v>0.16200000000000001</v>
      </c>
      <c r="L8">
        <v>0.11799999999999999</v>
      </c>
    </row>
    <row r="9" spans="2:12" x14ac:dyDescent="0.25">
      <c r="B9">
        <v>6</v>
      </c>
      <c r="C9">
        <v>0.997</v>
      </c>
      <c r="D9">
        <v>0.93400000000000005</v>
      </c>
      <c r="E9">
        <v>0.85699999999999998</v>
      </c>
      <c r="F9">
        <v>0.745</v>
      </c>
      <c r="G9">
        <v>0.63800000000000001</v>
      </c>
      <c r="H9">
        <v>0.52100000000000002</v>
      </c>
      <c r="I9">
        <v>0.42299999999999999</v>
      </c>
      <c r="J9">
        <v>0.32900000000000001</v>
      </c>
      <c r="K9">
        <v>0.25800000000000001</v>
      </c>
      <c r="L9">
        <v>0.193</v>
      </c>
    </row>
    <row r="10" spans="2:12" x14ac:dyDescent="0.25">
      <c r="B10">
        <v>7</v>
      </c>
      <c r="C10">
        <v>0.999</v>
      </c>
      <c r="D10">
        <v>0.96699999999999997</v>
      </c>
      <c r="E10">
        <v>0.91</v>
      </c>
      <c r="F10">
        <v>0.83399999999999996</v>
      </c>
      <c r="G10">
        <v>0.73599999999999999</v>
      </c>
      <c r="H10">
        <v>0.64</v>
      </c>
      <c r="I10">
        <v>0.53600000000000003</v>
      </c>
      <c r="J10">
        <v>0.44600000000000001</v>
      </c>
      <c r="K10">
        <v>0.35699999999999998</v>
      </c>
      <c r="L10">
        <v>0.28699999999999998</v>
      </c>
    </row>
    <row r="11" spans="2:12" x14ac:dyDescent="0.25">
      <c r="B11">
        <v>8</v>
      </c>
      <c r="C11">
        <v>1</v>
      </c>
      <c r="D11">
        <v>0.98</v>
      </c>
      <c r="E11">
        <v>0.94699999999999995</v>
      </c>
      <c r="F11">
        <v>0.88800000000000001</v>
      </c>
      <c r="G11">
        <v>0.81799999999999995</v>
      </c>
      <c r="H11">
        <v>0.73</v>
      </c>
      <c r="I11">
        <v>0.64300000000000002</v>
      </c>
      <c r="J11">
        <v>0.54700000000000004</v>
      </c>
      <c r="K11">
        <v>0.46400000000000002</v>
      </c>
      <c r="L11">
        <v>0.38</v>
      </c>
    </row>
    <row r="12" spans="2:12" x14ac:dyDescent="0.25">
      <c r="B12">
        <v>9</v>
      </c>
      <c r="C12">
        <v>1</v>
      </c>
      <c r="D12">
        <v>0.99</v>
      </c>
      <c r="E12">
        <v>0.96699999999999997</v>
      </c>
      <c r="F12">
        <v>0.93</v>
      </c>
      <c r="G12">
        <v>0.873</v>
      </c>
      <c r="H12">
        <v>0.80800000000000005</v>
      </c>
      <c r="I12">
        <v>0.72599999999999998</v>
      </c>
      <c r="J12">
        <v>0.64600000000000002</v>
      </c>
      <c r="K12">
        <v>0.55800000000000005</v>
      </c>
      <c r="L12">
        <v>0.48</v>
      </c>
    </row>
    <row r="13" spans="2:12" x14ac:dyDescent="0.25">
      <c r="B13">
        <v>10</v>
      </c>
      <c r="C13">
        <v>1</v>
      </c>
      <c r="D13">
        <v>0.99399999999999999</v>
      </c>
      <c r="E13">
        <v>0.98099999999999998</v>
      </c>
      <c r="F13">
        <v>0.95399999999999996</v>
      </c>
      <c r="G13">
        <v>0.91600000000000004</v>
      </c>
      <c r="H13">
        <v>0.86099999999999999</v>
      </c>
      <c r="I13">
        <v>0.8</v>
      </c>
      <c r="J13">
        <v>0.72399999999999998</v>
      </c>
      <c r="K13">
        <v>0.65</v>
      </c>
      <c r="L13">
        <v>0.56799999999999995</v>
      </c>
    </row>
    <row r="16" spans="2:12" x14ac:dyDescent="0.25">
      <c r="B16" t="s">
        <v>70</v>
      </c>
    </row>
    <row r="18" spans="2:12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 x14ac:dyDescent="0.25">
      <c r="B19">
        <v>1</v>
      </c>
      <c r="C19">
        <v>0.41799999999999998</v>
      </c>
      <c r="D19">
        <v>0.107</v>
      </c>
      <c r="E19">
        <v>2.7E-2</v>
      </c>
      <c r="F19">
        <v>7.0000000000000001E-3</v>
      </c>
      <c r="G19">
        <v>2E-3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>
        <v>2</v>
      </c>
      <c r="C20">
        <v>0.755</v>
      </c>
      <c r="D20">
        <v>0.36499999999999999</v>
      </c>
      <c r="E20">
        <v>0.20499999999999999</v>
      </c>
      <c r="F20">
        <v>9.1999999999999998E-2</v>
      </c>
      <c r="G20">
        <v>0.05</v>
      </c>
      <c r="H20">
        <v>2.1999999999999999E-2</v>
      </c>
      <c r="I20">
        <v>1.0999999999999999E-2</v>
      </c>
      <c r="J20">
        <v>5.0000000000000001E-3</v>
      </c>
      <c r="K20">
        <v>2E-3</v>
      </c>
      <c r="L20">
        <v>1E-3</v>
      </c>
    </row>
    <row r="21" spans="2:12" x14ac:dyDescent="0.25">
      <c r="B21">
        <v>3</v>
      </c>
      <c r="C21">
        <v>0.91600000000000004</v>
      </c>
      <c r="D21">
        <v>0.65900000000000003</v>
      </c>
      <c r="E21">
        <v>0.47199999999999998</v>
      </c>
      <c r="F21">
        <v>0.315</v>
      </c>
      <c r="G21">
        <v>0.20599999999999999</v>
      </c>
      <c r="H21">
        <v>0.13300000000000001</v>
      </c>
      <c r="I21">
        <v>8.3000000000000004E-2</v>
      </c>
      <c r="J21">
        <v>5.2999999999999999E-2</v>
      </c>
      <c r="K21">
        <v>3.3000000000000002E-2</v>
      </c>
      <c r="L21">
        <v>2.1000000000000001E-2</v>
      </c>
    </row>
    <row r="22" spans="2:12" x14ac:dyDescent="0.25">
      <c r="B22">
        <v>4</v>
      </c>
      <c r="C22">
        <v>0.97099999999999997</v>
      </c>
      <c r="D22">
        <v>0.78700000000000003</v>
      </c>
      <c r="E22">
        <v>0.64100000000000001</v>
      </c>
      <c r="F22">
        <v>0.47499999999999998</v>
      </c>
      <c r="G22">
        <v>0.36199999999999999</v>
      </c>
      <c r="H22">
        <v>0.253</v>
      </c>
      <c r="I22">
        <v>0.18</v>
      </c>
      <c r="J22">
        <v>0.124</v>
      </c>
      <c r="K22">
        <v>8.6999999999999994E-2</v>
      </c>
      <c r="L22">
        <v>5.7000000000000002E-2</v>
      </c>
    </row>
    <row r="23" spans="2:12" x14ac:dyDescent="0.25">
      <c r="B23">
        <v>5</v>
      </c>
      <c r="C23">
        <v>0.99</v>
      </c>
      <c r="D23">
        <v>0.88900000000000001</v>
      </c>
      <c r="E23">
        <v>0.76900000000000002</v>
      </c>
      <c r="F23">
        <v>0.63800000000000001</v>
      </c>
      <c r="G23">
        <v>0.50700000000000001</v>
      </c>
      <c r="H23">
        <v>0.39500000000000002</v>
      </c>
      <c r="I23">
        <v>0.29599999999999999</v>
      </c>
      <c r="J23">
        <v>0.223</v>
      </c>
      <c r="K23">
        <v>0.16200000000000001</v>
      </c>
      <c r="L23">
        <v>0.11799999999999999</v>
      </c>
    </row>
    <row r="24" spans="2:12" x14ac:dyDescent="0.25">
      <c r="B24">
        <v>6</v>
      </c>
      <c r="C24">
        <v>0.997</v>
      </c>
      <c r="D24">
        <v>0.93400000000000005</v>
      </c>
      <c r="E24">
        <v>0.85699999999999998</v>
      </c>
      <c r="F24">
        <v>0.745</v>
      </c>
      <c r="G24">
        <v>0.64</v>
      </c>
      <c r="H24">
        <v>0.52100000000000002</v>
      </c>
      <c r="I24">
        <v>0.42199999999999999</v>
      </c>
      <c r="J24">
        <v>0.32700000000000001</v>
      </c>
      <c r="K24">
        <v>0.26</v>
      </c>
      <c r="L24">
        <v>0.19400000000000001</v>
      </c>
    </row>
    <row r="25" spans="2:12" x14ac:dyDescent="0.25">
      <c r="B25">
        <v>7</v>
      </c>
      <c r="C25">
        <v>0.999</v>
      </c>
      <c r="D25">
        <v>0.96699999999999997</v>
      </c>
      <c r="E25">
        <v>0.91</v>
      </c>
      <c r="F25">
        <v>0.83399999999999996</v>
      </c>
      <c r="G25">
        <v>0.73699999999999999</v>
      </c>
      <c r="H25">
        <v>0.64200000000000002</v>
      </c>
      <c r="I25">
        <v>0.53900000000000003</v>
      </c>
      <c r="J25">
        <v>0.44400000000000001</v>
      </c>
      <c r="K25">
        <v>0.35499999999999998</v>
      </c>
      <c r="L25">
        <v>0.28699999999999998</v>
      </c>
    </row>
    <row r="26" spans="2:12" x14ac:dyDescent="0.25">
      <c r="B26">
        <v>8</v>
      </c>
      <c r="C26">
        <v>1</v>
      </c>
      <c r="D26">
        <v>0.98</v>
      </c>
      <c r="E26">
        <v>0.94599999999999995</v>
      </c>
      <c r="F26">
        <v>0.88700000000000001</v>
      </c>
      <c r="G26">
        <v>0.81899999999999995</v>
      </c>
      <c r="H26">
        <v>0.73099999999999998</v>
      </c>
      <c r="I26">
        <v>0.64300000000000002</v>
      </c>
      <c r="J26">
        <v>0.54600000000000004</v>
      </c>
      <c r="K26">
        <v>0.46500000000000002</v>
      </c>
      <c r="L26">
        <v>0.379</v>
      </c>
    </row>
    <row r="27" spans="2:12" x14ac:dyDescent="0.25">
      <c r="B27">
        <v>9</v>
      </c>
      <c r="C27">
        <v>1</v>
      </c>
      <c r="D27">
        <v>0.99</v>
      </c>
      <c r="E27">
        <v>0.96799999999999997</v>
      </c>
      <c r="F27">
        <v>0.93</v>
      </c>
      <c r="G27">
        <v>0.874</v>
      </c>
      <c r="H27">
        <v>0.80800000000000005</v>
      </c>
      <c r="I27">
        <v>0.72799999999999998</v>
      </c>
      <c r="J27">
        <v>0.64800000000000002</v>
      </c>
      <c r="K27">
        <v>0.55800000000000005</v>
      </c>
      <c r="L27">
        <v>0.48099999999999998</v>
      </c>
    </row>
    <row r="28" spans="2:12" x14ac:dyDescent="0.25">
      <c r="B28">
        <v>10</v>
      </c>
      <c r="C28">
        <v>1</v>
      </c>
      <c r="D28">
        <v>0.99399999999999999</v>
      </c>
      <c r="E28">
        <v>0.98</v>
      </c>
      <c r="F28">
        <v>0.95499999999999996</v>
      </c>
      <c r="G28">
        <v>0.91600000000000004</v>
      </c>
      <c r="H28">
        <v>0.86099999999999999</v>
      </c>
      <c r="I28">
        <v>0.8</v>
      </c>
      <c r="J28">
        <v>0.72299999999999998</v>
      </c>
      <c r="K28">
        <v>0.64900000000000002</v>
      </c>
      <c r="L28">
        <v>0.56799999999999995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7"/>
  <sheetViews>
    <sheetView workbookViewId="0">
      <selection activeCell="R21" sqref="R21"/>
    </sheetView>
  </sheetViews>
  <sheetFormatPr defaultRowHeight="15" x14ac:dyDescent="0.25"/>
  <sheetData>
    <row r="5" spans="3:6" x14ac:dyDescent="0.25">
      <c r="C5" t="s">
        <v>72</v>
      </c>
      <c r="D5">
        <v>1</v>
      </c>
      <c r="E5">
        <v>2</v>
      </c>
      <c r="F5">
        <v>3</v>
      </c>
    </row>
    <row r="6" spans="3:6" x14ac:dyDescent="0.25">
      <c r="C6" t="s">
        <v>73</v>
      </c>
      <c r="D6">
        <v>0.41599999999999998</v>
      </c>
      <c r="E6">
        <v>0.57799999999999996</v>
      </c>
      <c r="F6">
        <v>0.65900000000000003</v>
      </c>
    </row>
    <row r="7" spans="3:6" x14ac:dyDescent="0.25">
      <c r="D7">
        <v>0.58399999999999996</v>
      </c>
      <c r="E7">
        <f>1-E6</f>
        <v>0.42200000000000004</v>
      </c>
      <c r="F7">
        <f>1-F6</f>
        <v>0.34099999999999997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G3" activeCellId="1" sqref="C3:C12 G3:G12"/>
    </sheetView>
  </sheetViews>
  <sheetFormatPr defaultRowHeight="15" x14ac:dyDescent="0.25"/>
  <cols>
    <col min="3" max="3" width="19.5703125" customWidth="1"/>
    <col min="4" max="4" width="12.140625" customWidth="1"/>
    <col min="5" max="5" width="11.85546875" customWidth="1"/>
    <col min="6" max="6" width="9.5703125" customWidth="1"/>
    <col min="7" max="7" width="12.42578125" customWidth="1"/>
  </cols>
  <sheetData>
    <row r="1" spans="1:10" x14ac:dyDescent="0.25">
      <c r="G1" s="4"/>
      <c r="I1" s="4"/>
    </row>
    <row r="2" spans="1:10" x14ac:dyDescent="0.25">
      <c r="A2" t="s">
        <v>0</v>
      </c>
      <c r="B2" t="s">
        <v>1</v>
      </c>
      <c r="C2" t="s">
        <v>80</v>
      </c>
      <c r="D2" t="s">
        <v>81</v>
      </c>
      <c r="E2" t="s">
        <v>86</v>
      </c>
      <c r="F2" t="s">
        <v>85</v>
      </c>
      <c r="G2" s="4" t="s">
        <v>87</v>
      </c>
      <c r="I2" s="4"/>
    </row>
    <row r="3" spans="1:10" x14ac:dyDescent="0.25">
      <c r="A3">
        <v>3</v>
      </c>
      <c r="B3">
        <v>2</v>
      </c>
      <c r="C3">
        <v>2</v>
      </c>
      <c r="D3">
        <v>37.47</v>
      </c>
      <c r="E3">
        <v>37.47</v>
      </c>
      <c r="F3" s="4">
        <v>28.71</v>
      </c>
      <c r="G3" s="4">
        <f>D3-F3</f>
        <v>8.759999999999998</v>
      </c>
      <c r="I3" s="4"/>
    </row>
    <row r="4" spans="1:10" x14ac:dyDescent="0.25">
      <c r="A4">
        <v>6</v>
      </c>
      <c r="B4">
        <v>4</v>
      </c>
      <c r="C4">
        <v>4</v>
      </c>
      <c r="D4" s="4">
        <v>48.379999999999995</v>
      </c>
      <c r="E4">
        <v>20.97</v>
      </c>
      <c r="F4" s="4">
        <v>30.65</v>
      </c>
      <c r="G4" s="4">
        <f t="shared" ref="G4:G12" si="0">D4-F4</f>
        <v>17.729999999999997</v>
      </c>
      <c r="I4" s="4"/>
    </row>
    <row r="5" spans="1:10" x14ac:dyDescent="0.25">
      <c r="A5">
        <v>9</v>
      </c>
      <c r="B5">
        <v>6</v>
      </c>
      <c r="C5">
        <v>6</v>
      </c>
      <c r="D5" s="4">
        <v>54.31</v>
      </c>
      <c r="E5">
        <v>15.06</v>
      </c>
      <c r="F5" s="4">
        <v>30.63</v>
      </c>
      <c r="G5" s="4">
        <f t="shared" si="0"/>
        <v>23.680000000000003</v>
      </c>
      <c r="H5" s="4"/>
      <c r="I5" s="4"/>
    </row>
    <row r="6" spans="1:10" x14ac:dyDescent="0.25">
      <c r="A6">
        <v>12</v>
      </c>
      <c r="B6">
        <v>8</v>
      </c>
      <c r="C6">
        <v>8</v>
      </c>
      <c r="D6">
        <v>59.44</v>
      </c>
      <c r="E6">
        <v>11.61</v>
      </c>
      <c r="F6" s="4">
        <v>28.95</v>
      </c>
      <c r="G6" s="4">
        <f t="shared" si="0"/>
        <v>30.49</v>
      </c>
      <c r="H6" s="4"/>
      <c r="I6" s="4"/>
      <c r="J6">
        <f>SUM(I:I)</f>
        <v>68.690000000000012</v>
      </c>
    </row>
    <row r="7" spans="1:10" x14ac:dyDescent="0.25">
      <c r="A7">
        <v>15</v>
      </c>
      <c r="B7">
        <v>10</v>
      </c>
      <c r="C7">
        <v>10</v>
      </c>
      <c r="D7">
        <v>62.74</v>
      </c>
      <c r="E7">
        <v>9.7200000000000006</v>
      </c>
      <c r="F7" s="4">
        <v>27.54</v>
      </c>
      <c r="G7" s="4">
        <f t="shared" si="0"/>
        <v>35.200000000000003</v>
      </c>
      <c r="H7" s="4"/>
      <c r="I7" s="4"/>
    </row>
    <row r="8" spans="1:10" x14ac:dyDescent="0.25">
      <c r="A8">
        <v>18</v>
      </c>
      <c r="B8">
        <v>12</v>
      </c>
      <c r="C8">
        <v>12</v>
      </c>
      <c r="D8">
        <v>63.89</v>
      </c>
      <c r="E8">
        <v>8.67</v>
      </c>
      <c r="F8" s="4">
        <v>27.44</v>
      </c>
      <c r="G8" s="4">
        <f t="shared" si="0"/>
        <v>36.450000000000003</v>
      </c>
      <c r="I8" s="4"/>
    </row>
    <row r="9" spans="1:10" x14ac:dyDescent="0.25">
      <c r="A9">
        <v>21</v>
      </c>
      <c r="B9">
        <v>14</v>
      </c>
      <c r="C9">
        <v>14</v>
      </c>
      <c r="D9">
        <v>67.709999999999994</v>
      </c>
      <c r="E9">
        <v>7.6</v>
      </c>
      <c r="F9" s="4">
        <v>24.69</v>
      </c>
      <c r="G9" s="4">
        <f t="shared" si="0"/>
        <v>43.019999999999996</v>
      </c>
      <c r="I9" s="4"/>
    </row>
    <row r="10" spans="1:10" x14ac:dyDescent="0.25">
      <c r="A10">
        <v>24</v>
      </c>
      <c r="B10">
        <v>16</v>
      </c>
      <c r="C10">
        <v>16</v>
      </c>
      <c r="D10">
        <v>68.900000000000006</v>
      </c>
      <c r="E10">
        <v>6.5</v>
      </c>
      <c r="F10" s="4">
        <v>24.6</v>
      </c>
      <c r="G10" s="4">
        <f t="shared" si="0"/>
        <v>44.300000000000004</v>
      </c>
      <c r="I10" s="4"/>
    </row>
    <row r="11" spans="1:10" x14ac:dyDescent="0.25">
      <c r="A11">
        <v>27</v>
      </c>
      <c r="B11">
        <v>18</v>
      </c>
      <c r="C11">
        <v>18</v>
      </c>
      <c r="D11">
        <v>71.33</v>
      </c>
      <c r="E11">
        <v>5.5</v>
      </c>
      <c r="F11" s="4">
        <v>23.17</v>
      </c>
      <c r="G11" s="4">
        <f t="shared" si="0"/>
        <v>48.16</v>
      </c>
    </row>
    <row r="12" spans="1:10" x14ac:dyDescent="0.25">
      <c r="A12">
        <v>30</v>
      </c>
      <c r="B12">
        <v>20</v>
      </c>
      <c r="C12">
        <v>20</v>
      </c>
      <c r="D12">
        <v>72.62</v>
      </c>
      <c r="E12">
        <v>4.92</v>
      </c>
      <c r="F12" s="4">
        <v>22.46</v>
      </c>
      <c r="G12" s="4">
        <f t="shared" si="0"/>
        <v>50.160000000000004</v>
      </c>
    </row>
    <row r="13" spans="1:10" x14ac:dyDescent="0.25">
      <c r="G13" s="4"/>
    </row>
    <row r="14" spans="1:10" x14ac:dyDescent="0.25">
      <c r="G14" s="4"/>
    </row>
    <row r="16" spans="1:10" x14ac:dyDescent="0.25">
      <c r="D16" t="s">
        <v>82</v>
      </c>
      <c r="E16" t="s">
        <v>84</v>
      </c>
      <c r="F16" t="s">
        <v>83</v>
      </c>
    </row>
    <row r="17" spans="1:9" x14ac:dyDescent="0.25">
      <c r="A17">
        <v>30</v>
      </c>
      <c r="B17">
        <v>20</v>
      </c>
      <c r="C17" t="s">
        <v>80</v>
      </c>
      <c r="D17" t="s">
        <v>81</v>
      </c>
    </row>
    <row r="18" spans="1:9" x14ac:dyDescent="0.25">
      <c r="C18">
        <v>2</v>
      </c>
      <c r="D18">
        <v>2.71</v>
      </c>
      <c r="E18">
        <v>2.3199999999999998</v>
      </c>
      <c r="F18">
        <v>0.33</v>
      </c>
    </row>
    <row r="19" spans="1:9" x14ac:dyDescent="0.25">
      <c r="C19">
        <v>4</v>
      </c>
      <c r="D19">
        <v>10.46</v>
      </c>
      <c r="E19">
        <v>7.74</v>
      </c>
      <c r="F19">
        <v>1.48</v>
      </c>
    </row>
    <row r="20" spans="1:9" x14ac:dyDescent="0.25">
      <c r="C20">
        <v>6</v>
      </c>
      <c r="D20">
        <v>21.1</v>
      </c>
      <c r="E20">
        <v>11.49</v>
      </c>
      <c r="F20">
        <v>1.87</v>
      </c>
    </row>
    <row r="21" spans="1:9" x14ac:dyDescent="0.25">
      <c r="C21">
        <v>8</v>
      </c>
      <c r="D21">
        <v>31.54</v>
      </c>
      <c r="E21">
        <v>15.01</v>
      </c>
      <c r="F21">
        <v>2.5499999999999998</v>
      </c>
    </row>
    <row r="22" spans="1:9" x14ac:dyDescent="0.25">
      <c r="C22">
        <v>10</v>
      </c>
      <c r="D22">
        <v>40.57</v>
      </c>
      <c r="E22">
        <v>15.98</v>
      </c>
      <c r="F22">
        <v>1.98</v>
      </c>
    </row>
    <row r="23" spans="1:9" x14ac:dyDescent="0.25">
      <c r="C23">
        <v>12</v>
      </c>
      <c r="D23">
        <v>47.57</v>
      </c>
      <c r="E23">
        <v>17.87</v>
      </c>
      <c r="F23">
        <v>2.04</v>
      </c>
    </row>
    <row r="24" spans="1:9" x14ac:dyDescent="0.25">
      <c r="C24">
        <v>14</v>
      </c>
      <c r="D24">
        <v>54.41</v>
      </c>
      <c r="E24">
        <v>18.02</v>
      </c>
      <c r="F24">
        <v>1.28</v>
      </c>
    </row>
    <row r="25" spans="1:9" x14ac:dyDescent="0.25">
      <c r="C25">
        <v>16</v>
      </c>
      <c r="D25">
        <v>60.49</v>
      </c>
      <c r="E25">
        <v>17.989999999999998</v>
      </c>
      <c r="F25">
        <v>0.95</v>
      </c>
    </row>
    <row r="26" spans="1:9" x14ac:dyDescent="0.25">
      <c r="C26">
        <v>18</v>
      </c>
      <c r="D26">
        <v>66.650000000000006</v>
      </c>
      <c r="E26">
        <v>18.09</v>
      </c>
      <c r="F26">
        <v>0.86</v>
      </c>
    </row>
    <row r="27" spans="1:9" x14ac:dyDescent="0.25">
      <c r="C27">
        <v>20</v>
      </c>
      <c r="D27">
        <v>72.97</v>
      </c>
      <c r="E27">
        <v>14.5</v>
      </c>
      <c r="F27">
        <v>0.45</v>
      </c>
    </row>
    <row r="32" spans="1:9" x14ac:dyDescent="0.25">
      <c r="I32" s="4">
        <v>11.07</v>
      </c>
    </row>
    <row r="33" spans="1:11" x14ac:dyDescent="0.25">
      <c r="C33" t="s">
        <v>80</v>
      </c>
      <c r="D33" t="s">
        <v>81</v>
      </c>
      <c r="E33" t="s">
        <v>86</v>
      </c>
      <c r="F33" t="s">
        <v>85</v>
      </c>
      <c r="G33" s="4" t="s">
        <v>87</v>
      </c>
      <c r="I33" s="4">
        <v>12.63</v>
      </c>
    </row>
    <row r="34" spans="1:11" x14ac:dyDescent="0.25">
      <c r="A34">
        <v>8</v>
      </c>
      <c r="B34">
        <v>8</v>
      </c>
      <c r="C34">
        <v>1</v>
      </c>
      <c r="D34">
        <v>18.920000000000002</v>
      </c>
      <c r="E34">
        <v>0</v>
      </c>
      <c r="F34">
        <v>81.8</v>
      </c>
      <c r="G34">
        <f>D34-F34</f>
        <v>-62.879999999999995</v>
      </c>
      <c r="I34" s="4">
        <v>16.37</v>
      </c>
    </row>
    <row r="35" spans="1:11" x14ac:dyDescent="0.25">
      <c r="C35">
        <v>2</v>
      </c>
      <c r="D35">
        <v>13.33</v>
      </c>
      <c r="E35">
        <v>24</v>
      </c>
      <c r="F35">
        <v>62.67</v>
      </c>
      <c r="G35">
        <f t="shared" ref="G35:G40" si="1">D35-F35</f>
        <v>-49.34</v>
      </c>
      <c r="I35" s="4">
        <v>28.62</v>
      </c>
      <c r="K35">
        <f>SUM(I:I)</f>
        <v>68.690000000000012</v>
      </c>
    </row>
    <row r="36" spans="1:11" x14ac:dyDescent="0.25">
      <c r="C36">
        <v>3</v>
      </c>
      <c r="D36">
        <v>27.07</v>
      </c>
      <c r="E36">
        <v>0</v>
      </c>
      <c r="F36">
        <v>72.930000000000007</v>
      </c>
      <c r="G36">
        <f t="shared" si="1"/>
        <v>-45.860000000000007</v>
      </c>
    </row>
    <row r="37" spans="1:11" x14ac:dyDescent="0.25">
      <c r="C37">
        <v>4</v>
      </c>
      <c r="D37">
        <v>22.24</v>
      </c>
      <c r="E37">
        <v>14.87</v>
      </c>
      <c r="F37">
        <v>62.89</v>
      </c>
      <c r="G37">
        <f t="shared" si="1"/>
        <v>-40.650000000000006</v>
      </c>
    </row>
    <row r="38" spans="1:11" x14ac:dyDescent="0.25">
      <c r="C38">
        <v>5</v>
      </c>
      <c r="D38">
        <v>29.39</v>
      </c>
      <c r="E38">
        <v>0</v>
      </c>
      <c r="F38">
        <v>70.61</v>
      </c>
      <c r="G38">
        <f t="shared" si="1"/>
        <v>-41.22</v>
      </c>
    </row>
    <row r="39" spans="1:11" x14ac:dyDescent="0.25">
      <c r="C39">
        <v>6</v>
      </c>
      <c r="D39">
        <v>23.41</v>
      </c>
      <c r="E39">
        <v>11.6</v>
      </c>
      <c r="F39">
        <v>64.989999999999995</v>
      </c>
      <c r="G39">
        <f t="shared" si="1"/>
        <v>-41.58</v>
      </c>
    </row>
    <row r="40" spans="1:11" x14ac:dyDescent="0.25">
      <c r="C40">
        <v>7</v>
      </c>
      <c r="D40">
        <v>28.59</v>
      </c>
      <c r="E40">
        <v>0</v>
      </c>
      <c r="F40">
        <v>71.41</v>
      </c>
      <c r="G40">
        <f t="shared" si="1"/>
        <v>-42.819999999999993</v>
      </c>
    </row>
    <row r="41" spans="1:11" x14ac:dyDescent="0.25">
      <c r="C41">
        <v>8</v>
      </c>
      <c r="D41">
        <v>21.5</v>
      </c>
      <c r="E41">
        <v>9.81</v>
      </c>
      <c r="F41">
        <v>68.69</v>
      </c>
      <c r="G41">
        <f>D41-F41</f>
        <v>-47.19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73"/>
  <sheetViews>
    <sheetView topLeftCell="A44" workbookViewId="0">
      <selection activeCell="E46" sqref="E46"/>
    </sheetView>
  </sheetViews>
  <sheetFormatPr defaultRowHeight="15" x14ac:dyDescent="0.25"/>
  <sheetData>
    <row r="5" spans="2:11" x14ac:dyDescent="0.25">
      <c r="K5" t="s">
        <v>77</v>
      </c>
    </row>
    <row r="6" spans="2:11" x14ac:dyDescent="0.25">
      <c r="B6" t="s">
        <v>75</v>
      </c>
      <c r="C6" t="s">
        <v>76</v>
      </c>
      <c r="D6">
        <v>6</v>
      </c>
      <c r="E6">
        <v>8</v>
      </c>
      <c r="F6">
        <v>10</v>
      </c>
      <c r="G6">
        <v>12</v>
      </c>
      <c r="H6">
        <v>15</v>
      </c>
      <c r="I6">
        <v>20</v>
      </c>
      <c r="J6">
        <v>4</v>
      </c>
      <c r="K6">
        <v>2</v>
      </c>
    </row>
    <row r="7" spans="2:11" x14ac:dyDescent="0.25">
      <c r="B7">
        <v>1</v>
      </c>
      <c r="C7">
        <v>1</v>
      </c>
      <c r="D7">
        <v>41.58</v>
      </c>
      <c r="E7">
        <v>43.67</v>
      </c>
      <c r="F7">
        <v>44.87</v>
      </c>
      <c r="G7">
        <v>45.88</v>
      </c>
      <c r="H7">
        <v>46.4</v>
      </c>
      <c r="I7">
        <v>47.61</v>
      </c>
      <c r="J7">
        <v>37.4</v>
      </c>
      <c r="K7">
        <v>24.88</v>
      </c>
    </row>
    <row r="8" spans="2:11" x14ac:dyDescent="0.25">
      <c r="B8">
        <v>1</v>
      </c>
      <c r="C8">
        <v>2</v>
      </c>
      <c r="D8">
        <v>25.18</v>
      </c>
      <c r="E8">
        <v>26.48</v>
      </c>
      <c r="F8">
        <v>29.1</v>
      </c>
      <c r="G8">
        <v>29.3</v>
      </c>
      <c r="H8">
        <v>29.68</v>
      </c>
      <c r="I8">
        <v>31.39</v>
      </c>
      <c r="J8">
        <v>21.83</v>
      </c>
      <c r="K8">
        <v>13.05</v>
      </c>
    </row>
    <row r="9" spans="2:11" x14ac:dyDescent="0.25">
      <c r="B9">
        <v>1</v>
      </c>
      <c r="C9">
        <v>3</v>
      </c>
      <c r="D9">
        <v>17.77</v>
      </c>
      <c r="E9">
        <v>18.690000000000001</v>
      </c>
      <c r="F9">
        <v>20.79</v>
      </c>
      <c r="G9">
        <v>20.350000000000001</v>
      </c>
      <c r="H9">
        <v>21.8</v>
      </c>
      <c r="I9">
        <v>22.36</v>
      </c>
      <c r="J9">
        <v>13.65</v>
      </c>
      <c r="K9">
        <v>6.25</v>
      </c>
    </row>
    <row r="10" spans="2:11" x14ac:dyDescent="0.25">
      <c r="B10">
        <v>1</v>
      </c>
      <c r="C10">
        <v>4</v>
      </c>
      <c r="D10">
        <v>12.85</v>
      </c>
      <c r="E10">
        <v>14.43</v>
      </c>
      <c r="F10">
        <v>14.63</v>
      </c>
      <c r="G10">
        <v>16.3</v>
      </c>
      <c r="H10">
        <v>16.5</v>
      </c>
      <c r="I10">
        <v>17.8</v>
      </c>
      <c r="J10">
        <v>9.3800000000000008</v>
      </c>
      <c r="K10">
        <v>3.2</v>
      </c>
    </row>
    <row r="11" spans="2:11" x14ac:dyDescent="0.25">
      <c r="B11">
        <v>1</v>
      </c>
      <c r="C11">
        <v>5</v>
      </c>
      <c r="D11">
        <v>9.4499999999999993</v>
      </c>
      <c r="E11">
        <v>10.75</v>
      </c>
      <c r="F11">
        <v>11.63</v>
      </c>
      <c r="G11">
        <v>12.2</v>
      </c>
      <c r="H11">
        <v>12.97</v>
      </c>
      <c r="I11">
        <v>14.23</v>
      </c>
      <c r="J11">
        <v>6.93</v>
      </c>
      <c r="K11">
        <v>1.6</v>
      </c>
    </row>
    <row r="12" spans="2:11" x14ac:dyDescent="0.25">
      <c r="B12">
        <v>1</v>
      </c>
      <c r="C12">
        <v>6</v>
      </c>
      <c r="D12">
        <v>7.82</v>
      </c>
      <c r="E12">
        <v>8.74</v>
      </c>
      <c r="F12">
        <v>10.029999999999999</v>
      </c>
      <c r="G12">
        <v>10.57</v>
      </c>
      <c r="H12">
        <v>11.04</v>
      </c>
      <c r="I12">
        <v>12.38</v>
      </c>
      <c r="J12">
        <v>4.45</v>
      </c>
      <c r="K12">
        <v>0.7</v>
      </c>
    </row>
    <row r="13" spans="2:11" x14ac:dyDescent="0.25">
      <c r="B13">
        <v>1</v>
      </c>
      <c r="C13">
        <v>7</v>
      </c>
      <c r="D13">
        <v>5.34</v>
      </c>
      <c r="E13">
        <v>7.09</v>
      </c>
      <c r="F13">
        <v>8.42</v>
      </c>
      <c r="G13">
        <v>8.7799999999999994</v>
      </c>
      <c r="H13">
        <v>9.39</v>
      </c>
      <c r="I13">
        <v>9.74</v>
      </c>
      <c r="J13">
        <v>3.53</v>
      </c>
      <c r="K13">
        <v>0.41</v>
      </c>
    </row>
    <row r="14" spans="2:11" x14ac:dyDescent="0.25">
      <c r="B14">
        <v>1</v>
      </c>
      <c r="C14">
        <v>8</v>
      </c>
      <c r="D14">
        <v>4.37</v>
      </c>
      <c r="E14">
        <v>5.8</v>
      </c>
      <c r="F14">
        <v>7.26</v>
      </c>
      <c r="G14">
        <v>7.37</v>
      </c>
      <c r="H14">
        <v>8.5500000000000007</v>
      </c>
      <c r="I14">
        <v>8.41</v>
      </c>
      <c r="J14">
        <v>2.4900000000000002</v>
      </c>
      <c r="K14">
        <v>0.17</v>
      </c>
    </row>
    <row r="15" spans="2:11" x14ac:dyDescent="0.25">
      <c r="B15">
        <v>1</v>
      </c>
      <c r="C15">
        <v>9</v>
      </c>
      <c r="D15">
        <v>3.99</v>
      </c>
      <c r="E15">
        <v>4.83</v>
      </c>
      <c r="F15">
        <v>6.05</v>
      </c>
      <c r="G15">
        <v>6.21</v>
      </c>
      <c r="H15">
        <v>7.35</v>
      </c>
      <c r="I15">
        <v>7.6</v>
      </c>
      <c r="J15">
        <v>2.0099999999999998</v>
      </c>
      <c r="K15">
        <v>7.0000000000000007E-2</v>
      </c>
    </row>
    <row r="16" spans="2:11" x14ac:dyDescent="0.25">
      <c r="B16">
        <v>1</v>
      </c>
      <c r="C16">
        <v>10</v>
      </c>
      <c r="D16">
        <v>3.09</v>
      </c>
      <c r="E16">
        <v>4.16</v>
      </c>
      <c r="F16">
        <v>5.1100000000000003</v>
      </c>
      <c r="G16">
        <v>5.36</v>
      </c>
      <c r="H16">
        <v>6.63</v>
      </c>
      <c r="I16">
        <v>6.83</v>
      </c>
      <c r="J16">
        <v>1.34</v>
      </c>
      <c r="K16">
        <v>0.06</v>
      </c>
    </row>
    <row r="17" spans="2:11" x14ac:dyDescent="0.25">
      <c r="B17">
        <v>1</v>
      </c>
      <c r="C17">
        <v>20</v>
      </c>
      <c r="D17">
        <v>0.54</v>
      </c>
      <c r="E17">
        <v>0.74</v>
      </c>
      <c r="F17">
        <v>1.42</v>
      </c>
      <c r="G17">
        <v>1.98</v>
      </c>
      <c r="H17">
        <v>2.23</v>
      </c>
      <c r="I17">
        <v>2.65</v>
      </c>
      <c r="J17">
        <v>0.02</v>
      </c>
      <c r="K17">
        <v>0</v>
      </c>
    </row>
    <row r="18" spans="2:11" x14ac:dyDescent="0.25">
      <c r="B18">
        <v>1</v>
      </c>
      <c r="C18">
        <v>50</v>
      </c>
      <c r="D18">
        <v>0</v>
      </c>
      <c r="E18">
        <v>0.03</v>
      </c>
      <c r="F18">
        <v>0.04</v>
      </c>
      <c r="G18">
        <v>0.13</v>
      </c>
      <c r="H18">
        <v>0.26</v>
      </c>
      <c r="I18">
        <v>0.42</v>
      </c>
      <c r="J18">
        <v>0</v>
      </c>
      <c r="K18">
        <v>0</v>
      </c>
    </row>
    <row r="20" spans="2:11" x14ac:dyDescent="0.25">
      <c r="D20">
        <v>6</v>
      </c>
      <c r="E20">
        <v>8</v>
      </c>
      <c r="F20">
        <v>10</v>
      </c>
      <c r="G20">
        <v>12</v>
      </c>
      <c r="H20">
        <v>15</v>
      </c>
      <c r="I20">
        <v>20</v>
      </c>
      <c r="J20">
        <v>4</v>
      </c>
      <c r="K20">
        <v>2</v>
      </c>
    </row>
    <row r="21" spans="2:11" x14ac:dyDescent="0.25">
      <c r="B21">
        <v>1</v>
      </c>
      <c r="C21">
        <v>1</v>
      </c>
      <c r="D21">
        <v>41.58</v>
      </c>
      <c r="E21">
        <v>43.73</v>
      </c>
      <c r="F21">
        <v>45.01</v>
      </c>
      <c r="G21">
        <v>46</v>
      </c>
      <c r="H21">
        <v>46.4</v>
      </c>
      <c r="I21">
        <v>48.39</v>
      </c>
      <c r="J21">
        <v>37.4</v>
      </c>
      <c r="K21">
        <v>24.88</v>
      </c>
    </row>
    <row r="22" spans="2:11" x14ac:dyDescent="0.25">
      <c r="B22">
        <v>2</v>
      </c>
      <c r="C22">
        <v>2</v>
      </c>
      <c r="D22">
        <v>39.53</v>
      </c>
      <c r="E22">
        <v>41.54</v>
      </c>
      <c r="F22">
        <v>43.62</v>
      </c>
      <c r="G22">
        <v>45.02</v>
      </c>
      <c r="H22">
        <v>46.15</v>
      </c>
      <c r="I22">
        <v>46.6</v>
      </c>
      <c r="J22">
        <v>33.79</v>
      </c>
      <c r="K22">
        <v>19.28</v>
      </c>
    </row>
    <row r="23" spans="2:11" x14ac:dyDescent="0.25">
      <c r="B23">
        <v>3</v>
      </c>
      <c r="C23">
        <v>3</v>
      </c>
      <c r="D23">
        <v>35</v>
      </c>
      <c r="E23">
        <v>37.94</v>
      </c>
      <c r="F23">
        <v>40.57</v>
      </c>
      <c r="G23">
        <v>41.75</v>
      </c>
      <c r="H23">
        <v>43.41</v>
      </c>
      <c r="I23">
        <v>45.44</v>
      </c>
      <c r="J23">
        <v>27.97</v>
      </c>
      <c r="K23">
        <v>11.11</v>
      </c>
    </row>
    <row r="24" spans="2:11" x14ac:dyDescent="0.25">
      <c r="B24">
        <v>4</v>
      </c>
      <c r="C24">
        <v>4</v>
      </c>
      <c r="D24">
        <v>31.42</v>
      </c>
      <c r="E24">
        <v>35.450000000000003</v>
      </c>
      <c r="F24">
        <v>38.619999999999997</v>
      </c>
      <c r="G24">
        <v>40.71</v>
      </c>
      <c r="H24">
        <v>42.58</v>
      </c>
      <c r="I24">
        <v>46.34</v>
      </c>
      <c r="J24">
        <v>23.44</v>
      </c>
      <c r="K24">
        <v>6.02</v>
      </c>
    </row>
    <row r="25" spans="2:11" x14ac:dyDescent="0.25">
      <c r="B25">
        <v>5</v>
      </c>
      <c r="C25">
        <v>5</v>
      </c>
      <c r="D25">
        <v>28.27</v>
      </c>
      <c r="E25">
        <v>33.61</v>
      </c>
      <c r="F25">
        <v>36.32</v>
      </c>
      <c r="G25">
        <v>38.619999999999997</v>
      </c>
      <c r="H25">
        <v>41.44</v>
      </c>
      <c r="I25">
        <v>44.63</v>
      </c>
      <c r="J25">
        <v>19.87</v>
      </c>
      <c r="K25">
        <v>3.1</v>
      </c>
    </row>
    <row r="26" spans="2:11" x14ac:dyDescent="0.25">
      <c r="B26">
        <v>7</v>
      </c>
      <c r="C26">
        <v>7</v>
      </c>
      <c r="D26">
        <v>21.43</v>
      </c>
      <c r="E26">
        <v>27.8</v>
      </c>
      <c r="F26">
        <v>30.68</v>
      </c>
      <c r="G26">
        <v>34.21</v>
      </c>
      <c r="H26">
        <v>37.49</v>
      </c>
      <c r="I26">
        <v>42.97</v>
      </c>
      <c r="J26">
        <v>11.29</v>
      </c>
      <c r="K26">
        <v>1.02</v>
      </c>
    </row>
    <row r="27" spans="2:11" x14ac:dyDescent="0.25">
      <c r="B27">
        <v>10</v>
      </c>
      <c r="C27">
        <v>10</v>
      </c>
      <c r="D27">
        <v>13.8</v>
      </c>
      <c r="E27">
        <v>20.11</v>
      </c>
      <c r="F27">
        <v>25.67</v>
      </c>
      <c r="G27">
        <v>29</v>
      </c>
      <c r="H27">
        <v>33.36</v>
      </c>
      <c r="I27">
        <v>36.5</v>
      </c>
      <c r="J27">
        <v>5.18</v>
      </c>
      <c r="K27">
        <v>0.1</v>
      </c>
    </row>
    <row r="28" spans="2:11" x14ac:dyDescent="0.25">
      <c r="B28">
        <v>20</v>
      </c>
      <c r="C28">
        <v>20</v>
      </c>
      <c r="D28">
        <v>2.27</v>
      </c>
      <c r="E28">
        <v>6.64</v>
      </c>
      <c r="F28">
        <v>10.79</v>
      </c>
      <c r="G28">
        <v>15.16</v>
      </c>
      <c r="H28">
        <v>19.440000000000001</v>
      </c>
      <c r="I28">
        <v>26.04</v>
      </c>
      <c r="J28">
        <v>0.34</v>
      </c>
      <c r="K28">
        <v>0</v>
      </c>
    </row>
    <row r="29" spans="2:11" x14ac:dyDescent="0.25">
      <c r="B29">
        <v>50</v>
      </c>
      <c r="C29">
        <v>50</v>
      </c>
      <c r="D29">
        <v>0.02</v>
      </c>
      <c r="E29">
        <v>0.12</v>
      </c>
      <c r="F29">
        <v>0.54</v>
      </c>
      <c r="G29">
        <v>1.25</v>
      </c>
      <c r="H29">
        <v>3.06</v>
      </c>
      <c r="I29">
        <v>7</v>
      </c>
      <c r="J29">
        <v>0</v>
      </c>
      <c r="K29">
        <v>0</v>
      </c>
    </row>
    <row r="34" spans="2:11" x14ac:dyDescent="0.25">
      <c r="B34" t="s">
        <v>78</v>
      </c>
      <c r="C34" t="s">
        <v>79</v>
      </c>
      <c r="D34">
        <v>2</v>
      </c>
      <c r="E34">
        <v>4</v>
      </c>
      <c r="F34">
        <v>6</v>
      </c>
      <c r="G34">
        <v>8</v>
      </c>
      <c r="H34">
        <v>10</v>
      </c>
      <c r="I34">
        <v>12</v>
      </c>
      <c r="J34">
        <v>15</v>
      </c>
      <c r="K34">
        <v>20</v>
      </c>
    </row>
    <row r="35" spans="2:11" x14ac:dyDescent="0.25">
      <c r="B35">
        <v>1</v>
      </c>
      <c r="C35">
        <v>1</v>
      </c>
      <c r="D35">
        <v>24.88</v>
      </c>
      <c r="E35">
        <v>37.4</v>
      </c>
      <c r="F35">
        <v>41.58</v>
      </c>
      <c r="G35">
        <v>43.73</v>
      </c>
      <c r="H35">
        <v>45.01</v>
      </c>
      <c r="I35">
        <v>46</v>
      </c>
      <c r="J35">
        <v>46.4</v>
      </c>
      <c r="K35">
        <v>48.39</v>
      </c>
    </row>
    <row r="36" spans="2:11" x14ac:dyDescent="0.25">
      <c r="B36">
        <v>2</v>
      </c>
      <c r="C36">
        <v>2</v>
      </c>
      <c r="D36">
        <v>19.28</v>
      </c>
      <c r="E36">
        <v>33.79</v>
      </c>
      <c r="F36">
        <v>39.53</v>
      </c>
      <c r="G36">
        <v>41.54</v>
      </c>
      <c r="H36">
        <v>43.62</v>
      </c>
      <c r="I36">
        <v>45.02</v>
      </c>
      <c r="J36">
        <v>46.15</v>
      </c>
      <c r="K36">
        <v>46.6</v>
      </c>
    </row>
    <row r="37" spans="2:11" x14ac:dyDescent="0.25">
      <c r="B37">
        <v>3</v>
      </c>
      <c r="C37">
        <v>3</v>
      </c>
      <c r="D37">
        <v>11.11</v>
      </c>
      <c r="E37">
        <v>27.97</v>
      </c>
      <c r="F37">
        <v>35</v>
      </c>
      <c r="G37">
        <v>37.94</v>
      </c>
      <c r="H37">
        <v>40.57</v>
      </c>
      <c r="I37">
        <v>41.75</v>
      </c>
      <c r="J37">
        <v>43.41</v>
      </c>
      <c r="K37">
        <v>45.44</v>
      </c>
    </row>
    <row r="38" spans="2:11" x14ac:dyDescent="0.25">
      <c r="B38">
        <v>4</v>
      </c>
      <c r="C38">
        <v>4</v>
      </c>
      <c r="D38">
        <v>6.02</v>
      </c>
      <c r="E38">
        <v>23.44</v>
      </c>
      <c r="F38">
        <v>31.42</v>
      </c>
      <c r="G38">
        <v>35.450000000000003</v>
      </c>
      <c r="H38">
        <v>38.619999999999997</v>
      </c>
      <c r="I38">
        <v>40.71</v>
      </c>
      <c r="J38">
        <v>42.58</v>
      </c>
      <c r="K38">
        <v>46.34</v>
      </c>
    </row>
    <row r="39" spans="2:11" x14ac:dyDescent="0.25">
      <c r="B39">
        <v>5</v>
      </c>
      <c r="C39">
        <v>5</v>
      </c>
      <c r="D39">
        <v>3.1</v>
      </c>
      <c r="E39">
        <v>19.87</v>
      </c>
      <c r="F39">
        <v>28.27</v>
      </c>
      <c r="G39">
        <v>33.61</v>
      </c>
      <c r="H39">
        <v>36.32</v>
      </c>
      <c r="I39">
        <v>38.619999999999997</v>
      </c>
      <c r="J39">
        <v>41.44</v>
      </c>
      <c r="K39">
        <v>44.63</v>
      </c>
    </row>
    <row r="40" spans="2:11" x14ac:dyDescent="0.25">
      <c r="B40">
        <v>7</v>
      </c>
      <c r="C40">
        <v>7</v>
      </c>
      <c r="D40">
        <v>1.02</v>
      </c>
      <c r="E40">
        <v>11.29</v>
      </c>
      <c r="F40">
        <v>21.43</v>
      </c>
      <c r="G40">
        <v>27.8</v>
      </c>
      <c r="H40">
        <v>30.68</v>
      </c>
      <c r="I40">
        <v>34.21</v>
      </c>
      <c r="J40">
        <v>37.49</v>
      </c>
      <c r="K40">
        <v>42.97</v>
      </c>
    </row>
    <row r="41" spans="2:11" x14ac:dyDescent="0.25">
      <c r="B41">
        <v>10</v>
      </c>
      <c r="C41">
        <v>10</v>
      </c>
      <c r="D41">
        <v>0.1</v>
      </c>
      <c r="E41">
        <v>5.18</v>
      </c>
      <c r="F41">
        <v>13.8</v>
      </c>
      <c r="G41">
        <v>20.11</v>
      </c>
      <c r="H41">
        <v>25.67</v>
      </c>
      <c r="I41">
        <v>29</v>
      </c>
      <c r="J41">
        <v>33.36</v>
      </c>
      <c r="K41">
        <v>36.5</v>
      </c>
    </row>
    <row r="42" spans="2:11" x14ac:dyDescent="0.25">
      <c r="B42">
        <v>20</v>
      </c>
      <c r="C42">
        <v>20</v>
      </c>
      <c r="D42">
        <v>0</v>
      </c>
      <c r="E42">
        <v>0.34</v>
      </c>
      <c r="F42">
        <v>2.27</v>
      </c>
      <c r="G42">
        <v>6.64</v>
      </c>
      <c r="H42">
        <v>10.79</v>
      </c>
      <c r="I42">
        <v>15.16</v>
      </c>
      <c r="J42">
        <v>19.440000000000001</v>
      </c>
      <c r="K42">
        <v>26.04</v>
      </c>
    </row>
    <row r="43" spans="2:11" x14ac:dyDescent="0.25">
      <c r="B43">
        <v>50</v>
      </c>
      <c r="C43">
        <v>50</v>
      </c>
      <c r="D43">
        <v>0</v>
      </c>
      <c r="E43">
        <v>0</v>
      </c>
      <c r="F43">
        <v>0.02</v>
      </c>
      <c r="G43">
        <v>0.12</v>
      </c>
      <c r="H43">
        <v>0.54</v>
      </c>
      <c r="I43">
        <v>1.25</v>
      </c>
      <c r="J43">
        <v>3.06</v>
      </c>
      <c r="K43">
        <v>7</v>
      </c>
    </row>
    <row r="46" spans="2:11" x14ac:dyDescent="0.25">
      <c r="B46" t="s">
        <v>78</v>
      </c>
      <c r="C46" t="s">
        <v>79</v>
      </c>
      <c r="D46">
        <v>2</v>
      </c>
      <c r="E46">
        <v>4</v>
      </c>
      <c r="F46">
        <v>6</v>
      </c>
      <c r="G46">
        <v>8</v>
      </c>
      <c r="H46">
        <v>10</v>
      </c>
      <c r="I46">
        <v>12</v>
      </c>
      <c r="J46">
        <v>15</v>
      </c>
      <c r="K46">
        <v>20</v>
      </c>
    </row>
    <row r="47" spans="2:11" x14ac:dyDescent="0.25">
      <c r="B47">
        <v>1</v>
      </c>
      <c r="C47">
        <v>1</v>
      </c>
      <c r="D47">
        <v>24.88</v>
      </c>
      <c r="E47">
        <v>37.4</v>
      </c>
      <c r="F47">
        <v>41.58</v>
      </c>
      <c r="G47">
        <v>43.67</v>
      </c>
      <c r="H47">
        <v>44.87</v>
      </c>
      <c r="I47">
        <v>45.88</v>
      </c>
      <c r="J47">
        <v>46.4</v>
      </c>
      <c r="K47">
        <v>47.61</v>
      </c>
    </row>
    <row r="48" spans="2:11" x14ac:dyDescent="0.25">
      <c r="B48">
        <v>1</v>
      </c>
      <c r="C48">
        <v>2</v>
      </c>
      <c r="D48">
        <v>13.05</v>
      </c>
      <c r="E48">
        <v>21.83</v>
      </c>
      <c r="F48">
        <v>25.18</v>
      </c>
      <c r="G48">
        <v>26.48</v>
      </c>
      <c r="H48">
        <v>29.1</v>
      </c>
      <c r="I48">
        <v>29.3</v>
      </c>
      <c r="J48">
        <v>29.68</v>
      </c>
      <c r="K48">
        <v>31.39</v>
      </c>
    </row>
    <row r="49" spans="2:11" x14ac:dyDescent="0.25">
      <c r="B49">
        <v>1</v>
      </c>
      <c r="C49">
        <v>3</v>
      </c>
      <c r="D49">
        <v>6.25</v>
      </c>
      <c r="E49">
        <v>13.65</v>
      </c>
      <c r="F49">
        <v>17.77</v>
      </c>
      <c r="G49">
        <v>18.690000000000001</v>
      </c>
      <c r="H49">
        <v>20.79</v>
      </c>
      <c r="I49">
        <v>20.350000000000001</v>
      </c>
      <c r="J49">
        <v>21.8</v>
      </c>
      <c r="K49">
        <v>22.36</v>
      </c>
    </row>
    <row r="50" spans="2:11" x14ac:dyDescent="0.25">
      <c r="B50">
        <v>1</v>
      </c>
      <c r="C50">
        <v>4</v>
      </c>
      <c r="D50">
        <v>3.2</v>
      </c>
      <c r="E50">
        <v>9.3800000000000008</v>
      </c>
      <c r="F50">
        <v>12.85</v>
      </c>
      <c r="G50">
        <v>14.43</v>
      </c>
      <c r="H50">
        <v>14.63</v>
      </c>
      <c r="I50">
        <v>16.3</v>
      </c>
      <c r="J50">
        <v>16.5</v>
      </c>
      <c r="K50">
        <v>17.8</v>
      </c>
    </row>
    <row r="51" spans="2:11" x14ac:dyDescent="0.25">
      <c r="B51">
        <v>1</v>
      </c>
      <c r="C51">
        <v>5</v>
      </c>
      <c r="D51">
        <v>1.6</v>
      </c>
      <c r="E51">
        <v>6.93</v>
      </c>
      <c r="F51">
        <v>9.4499999999999993</v>
      </c>
      <c r="G51">
        <v>10.75</v>
      </c>
      <c r="H51">
        <v>11.63</v>
      </c>
      <c r="I51">
        <v>12.2</v>
      </c>
      <c r="J51">
        <v>12.97</v>
      </c>
      <c r="K51">
        <v>14.23</v>
      </c>
    </row>
    <row r="52" spans="2:11" x14ac:dyDescent="0.25">
      <c r="B52">
        <v>1</v>
      </c>
      <c r="C52">
        <v>6</v>
      </c>
      <c r="D52">
        <v>0.7</v>
      </c>
      <c r="E52">
        <v>4.45</v>
      </c>
      <c r="F52">
        <v>7.82</v>
      </c>
      <c r="G52">
        <v>8.74</v>
      </c>
      <c r="H52">
        <v>10.029999999999999</v>
      </c>
      <c r="I52">
        <v>10.57</v>
      </c>
      <c r="J52">
        <v>11.04</v>
      </c>
      <c r="K52">
        <v>12.38</v>
      </c>
    </row>
    <row r="53" spans="2:11" x14ac:dyDescent="0.25">
      <c r="B53">
        <v>1</v>
      </c>
      <c r="C53">
        <v>7</v>
      </c>
      <c r="D53">
        <v>0.41</v>
      </c>
      <c r="E53">
        <v>3.53</v>
      </c>
      <c r="F53">
        <v>5.34</v>
      </c>
      <c r="G53">
        <v>7.09</v>
      </c>
      <c r="H53">
        <v>8.42</v>
      </c>
      <c r="I53">
        <v>8.7799999999999994</v>
      </c>
      <c r="J53">
        <v>9.39</v>
      </c>
      <c r="K53">
        <v>9.74</v>
      </c>
    </row>
    <row r="54" spans="2:11" x14ac:dyDescent="0.25">
      <c r="B54">
        <v>1</v>
      </c>
      <c r="C54">
        <v>8</v>
      </c>
      <c r="D54">
        <v>0.17</v>
      </c>
      <c r="E54">
        <v>2.4900000000000002</v>
      </c>
      <c r="F54">
        <v>4.37</v>
      </c>
      <c r="G54">
        <v>5.8</v>
      </c>
      <c r="H54">
        <v>7.26</v>
      </c>
      <c r="I54">
        <v>7.37</v>
      </c>
      <c r="J54">
        <v>8.5500000000000007</v>
      </c>
      <c r="K54">
        <v>8.41</v>
      </c>
    </row>
    <row r="55" spans="2:11" x14ac:dyDescent="0.25">
      <c r="B55">
        <v>1</v>
      </c>
      <c r="C55">
        <v>9</v>
      </c>
      <c r="D55">
        <v>7.0000000000000007E-2</v>
      </c>
      <c r="E55">
        <v>2.0099999999999998</v>
      </c>
      <c r="F55">
        <v>3.99</v>
      </c>
      <c r="G55">
        <v>4.83</v>
      </c>
      <c r="H55">
        <v>6.05</v>
      </c>
      <c r="I55">
        <v>6.21</v>
      </c>
      <c r="J55">
        <v>7.35</v>
      </c>
      <c r="K55">
        <v>7.6</v>
      </c>
    </row>
    <row r="56" spans="2:11" x14ac:dyDescent="0.25">
      <c r="B56">
        <v>1</v>
      </c>
      <c r="C56">
        <v>10</v>
      </c>
      <c r="D56">
        <v>0.06</v>
      </c>
      <c r="E56">
        <v>1.34</v>
      </c>
      <c r="F56">
        <v>3.09</v>
      </c>
      <c r="G56">
        <v>4.16</v>
      </c>
      <c r="H56">
        <v>5.1100000000000003</v>
      </c>
      <c r="I56">
        <v>5.36</v>
      </c>
      <c r="J56">
        <v>6.63</v>
      </c>
      <c r="K56">
        <v>6.83</v>
      </c>
    </row>
    <row r="57" spans="2:11" x14ac:dyDescent="0.25">
      <c r="B57">
        <v>1</v>
      </c>
      <c r="C57">
        <v>20</v>
      </c>
      <c r="D57">
        <v>0</v>
      </c>
      <c r="E57">
        <v>0.02</v>
      </c>
      <c r="F57">
        <v>0.54</v>
      </c>
      <c r="G57">
        <v>0.74</v>
      </c>
      <c r="H57">
        <v>1.42</v>
      </c>
      <c r="I57">
        <v>1.98</v>
      </c>
      <c r="J57">
        <v>2.23</v>
      </c>
      <c r="K57">
        <v>2.65</v>
      </c>
    </row>
    <row r="58" spans="2:11" x14ac:dyDescent="0.25">
      <c r="B58">
        <v>1</v>
      </c>
      <c r="C58">
        <v>50</v>
      </c>
      <c r="D58">
        <v>0</v>
      </c>
      <c r="E58">
        <v>0</v>
      </c>
      <c r="F58">
        <v>0</v>
      </c>
      <c r="G58">
        <v>0.03</v>
      </c>
      <c r="H58">
        <v>0.04</v>
      </c>
      <c r="I58">
        <v>0.13</v>
      </c>
      <c r="J58">
        <v>0.26</v>
      </c>
      <c r="K58">
        <v>0.42</v>
      </c>
    </row>
    <row r="61" spans="2:11" x14ac:dyDescent="0.25">
      <c r="B61" t="s">
        <v>78</v>
      </c>
      <c r="C61" t="s">
        <v>79</v>
      </c>
      <c r="D61">
        <v>2</v>
      </c>
      <c r="E61">
        <v>4</v>
      </c>
      <c r="F61">
        <v>6</v>
      </c>
      <c r="G61">
        <v>8</v>
      </c>
      <c r="H61">
        <v>10</v>
      </c>
      <c r="I61">
        <v>12</v>
      </c>
      <c r="J61">
        <v>15</v>
      </c>
      <c r="K61">
        <v>20</v>
      </c>
    </row>
    <row r="62" spans="2:11" x14ac:dyDescent="0.25">
      <c r="B62">
        <v>1</v>
      </c>
      <c r="C62">
        <v>1</v>
      </c>
      <c r="D62">
        <v>25.15</v>
      </c>
      <c r="E62">
        <v>37.26</v>
      </c>
      <c r="F62">
        <v>41.35</v>
      </c>
      <c r="G62">
        <v>43.38</v>
      </c>
      <c r="H62">
        <v>44.42</v>
      </c>
      <c r="I62">
        <v>46.61</v>
      </c>
      <c r="J62">
        <v>46.7</v>
      </c>
      <c r="K62">
        <v>47.03</v>
      </c>
    </row>
    <row r="63" spans="2:11" x14ac:dyDescent="0.25">
      <c r="B63">
        <v>2</v>
      </c>
      <c r="C63">
        <v>1</v>
      </c>
      <c r="D63">
        <v>37.299999999999997</v>
      </c>
      <c r="E63">
        <v>52.95</v>
      </c>
      <c r="F63">
        <v>58.63</v>
      </c>
      <c r="G63">
        <v>59.46</v>
      </c>
      <c r="H63">
        <v>61.89</v>
      </c>
      <c r="I63">
        <v>63.08</v>
      </c>
      <c r="J63">
        <v>62.61</v>
      </c>
      <c r="K63">
        <v>65.290000000000006</v>
      </c>
    </row>
    <row r="64" spans="2:11" x14ac:dyDescent="0.25">
      <c r="B64">
        <v>3</v>
      </c>
      <c r="C64">
        <v>1</v>
      </c>
      <c r="D64">
        <v>42.77</v>
      </c>
      <c r="E64">
        <v>60.36</v>
      </c>
      <c r="F64">
        <v>67.05</v>
      </c>
      <c r="G64">
        <v>67.930000000000007</v>
      </c>
      <c r="H64">
        <v>69.55</v>
      </c>
      <c r="I64">
        <v>70.55</v>
      </c>
      <c r="J64">
        <v>71.23</v>
      </c>
      <c r="K64">
        <v>72.52</v>
      </c>
    </row>
    <row r="65" spans="2:11" x14ac:dyDescent="0.25">
      <c r="B65">
        <v>4</v>
      </c>
      <c r="C65">
        <v>1</v>
      </c>
      <c r="D65">
        <v>46.62</v>
      </c>
      <c r="E65">
        <v>65.3</v>
      </c>
      <c r="F65">
        <v>70.69</v>
      </c>
      <c r="G65">
        <v>73.400000000000006</v>
      </c>
      <c r="H65">
        <v>75.349999999999994</v>
      </c>
      <c r="I65">
        <v>76.290000000000006</v>
      </c>
      <c r="J65">
        <v>77.209999999999994</v>
      </c>
      <c r="K65">
        <v>78.08</v>
      </c>
    </row>
    <row r="66" spans="2:11" x14ac:dyDescent="0.25">
      <c r="B66">
        <v>5</v>
      </c>
      <c r="C66">
        <v>1</v>
      </c>
    </row>
    <row r="67" spans="2:11" x14ac:dyDescent="0.25">
      <c r="B67">
        <v>6</v>
      </c>
      <c r="C67">
        <v>1</v>
      </c>
    </row>
    <row r="68" spans="2:11" x14ac:dyDescent="0.25">
      <c r="B68">
        <v>7</v>
      </c>
      <c r="C68">
        <v>1</v>
      </c>
    </row>
    <row r="69" spans="2:11" x14ac:dyDescent="0.25">
      <c r="B69">
        <v>8</v>
      </c>
      <c r="C69">
        <v>1</v>
      </c>
    </row>
    <row r="70" spans="2:11" x14ac:dyDescent="0.25">
      <c r="B70">
        <v>9</v>
      </c>
      <c r="C70">
        <v>1</v>
      </c>
    </row>
    <row r="71" spans="2:11" x14ac:dyDescent="0.25">
      <c r="B71">
        <v>10</v>
      </c>
      <c r="C71">
        <v>1</v>
      </c>
    </row>
    <row r="72" spans="2:11" x14ac:dyDescent="0.25">
      <c r="B72">
        <v>20</v>
      </c>
      <c r="C72">
        <v>1</v>
      </c>
    </row>
    <row r="73" spans="2:11" x14ac:dyDescent="0.25">
      <c r="B73">
        <v>50</v>
      </c>
      <c r="C7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29" sqref="E29"/>
    </sheetView>
  </sheetViews>
  <sheetFormatPr defaultRowHeight="15" x14ac:dyDescent="0.25"/>
  <cols>
    <col min="1" max="1" width="20.7109375" bestFit="1" customWidth="1"/>
  </cols>
  <sheetData>
    <row r="1" spans="1:21" x14ac:dyDescent="0.25">
      <c r="A1" t="s">
        <v>71</v>
      </c>
      <c r="B1" t="s">
        <v>11</v>
      </c>
    </row>
    <row r="2" spans="1:21" x14ac:dyDescent="0.25">
      <c r="B2" s="4"/>
      <c r="E2" s="4"/>
    </row>
    <row r="3" spans="1:21" x14ac:dyDescent="0.25">
      <c r="A3" t="s">
        <v>12</v>
      </c>
      <c r="B3">
        <v>1</v>
      </c>
      <c r="C3" s="4">
        <v>2</v>
      </c>
      <c r="D3">
        <v>3</v>
      </c>
      <c r="E3" s="4">
        <v>4</v>
      </c>
      <c r="F3">
        <v>5</v>
      </c>
      <c r="G3" s="4">
        <v>6</v>
      </c>
      <c r="H3">
        <v>7</v>
      </c>
      <c r="I3" s="4">
        <v>8</v>
      </c>
      <c r="J3">
        <v>9</v>
      </c>
      <c r="K3" s="4">
        <v>10</v>
      </c>
      <c r="L3">
        <v>11</v>
      </c>
      <c r="M3" s="4">
        <v>12</v>
      </c>
      <c r="N3">
        <v>13</v>
      </c>
      <c r="O3" s="4">
        <v>14</v>
      </c>
      <c r="P3">
        <v>15</v>
      </c>
      <c r="Q3" s="4">
        <v>16</v>
      </c>
      <c r="R3">
        <v>17</v>
      </c>
      <c r="S3" s="4">
        <v>18</v>
      </c>
      <c r="T3">
        <v>19</v>
      </c>
      <c r="U3" s="4">
        <v>20</v>
      </c>
    </row>
    <row r="4" spans="1:21" x14ac:dyDescent="0.25">
      <c r="A4">
        <v>1</v>
      </c>
      <c r="B4" s="4">
        <v>0</v>
      </c>
      <c r="C4" s="4">
        <v>0.03</v>
      </c>
      <c r="D4" s="4">
        <v>0.18</v>
      </c>
      <c r="E4" s="4">
        <v>0.47</v>
      </c>
      <c r="F4" s="4">
        <v>1.2</v>
      </c>
      <c r="G4" s="4">
        <v>2.85</v>
      </c>
      <c r="H4" s="4">
        <v>5.47</v>
      </c>
      <c r="I4" s="4">
        <v>8.18</v>
      </c>
      <c r="J4" s="4">
        <v>14.79</v>
      </c>
      <c r="K4" s="4">
        <v>21.47</v>
      </c>
      <c r="L4" s="4">
        <v>27.57</v>
      </c>
      <c r="M4" s="4">
        <v>36.54</v>
      </c>
      <c r="N4" s="4">
        <v>44.92</v>
      </c>
      <c r="O4" s="4">
        <v>52.71</v>
      </c>
      <c r="P4" s="4">
        <v>60.42</v>
      </c>
      <c r="Q4" s="4">
        <v>68.72</v>
      </c>
      <c r="R4" s="4">
        <v>74.150000000000006</v>
      </c>
      <c r="S4" s="4">
        <v>79.88</v>
      </c>
      <c r="T4" s="4">
        <v>84.67</v>
      </c>
      <c r="U4" s="4">
        <v>88.18</v>
      </c>
    </row>
    <row r="5" spans="1:21" x14ac:dyDescent="0.25">
      <c r="A5">
        <v>2</v>
      </c>
      <c r="B5" s="4">
        <v>0.01</v>
      </c>
      <c r="C5" s="4">
        <v>0.03</v>
      </c>
      <c r="D5" s="4">
        <v>0.12</v>
      </c>
      <c r="E5" s="4">
        <v>0.21</v>
      </c>
      <c r="F5" s="4">
        <v>0.56000000000000005</v>
      </c>
      <c r="G5" s="4">
        <v>1.17</v>
      </c>
      <c r="H5" s="4">
        <v>1.64</v>
      </c>
      <c r="I5" s="4">
        <v>2.96</v>
      </c>
      <c r="J5" s="4">
        <v>3.67</v>
      </c>
      <c r="K5" s="4">
        <v>4.2</v>
      </c>
      <c r="L5" s="4">
        <v>4.95</v>
      </c>
      <c r="M5" s="4">
        <v>5.78</v>
      </c>
      <c r="N5" s="4">
        <v>6.11</v>
      </c>
      <c r="O5" s="4">
        <v>6.03</v>
      </c>
      <c r="P5" s="4">
        <v>6.12</v>
      </c>
      <c r="Q5" s="4">
        <v>5.17</v>
      </c>
      <c r="R5" s="4">
        <v>4.6900000000000004</v>
      </c>
      <c r="S5" s="4">
        <v>4.0199999999999996</v>
      </c>
      <c r="T5" s="4">
        <v>3.13</v>
      </c>
      <c r="U5" s="4">
        <v>2.83</v>
      </c>
    </row>
    <row r="6" spans="1:21" x14ac:dyDescent="0.25">
      <c r="A6">
        <v>3</v>
      </c>
      <c r="B6" s="4">
        <v>0.01</v>
      </c>
      <c r="C6" s="4">
        <v>0.04</v>
      </c>
      <c r="D6" s="4">
        <v>0.09</v>
      </c>
      <c r="E6" s="4">
        <v>0.3</v>
      </c>
      <c r="F6" s="4">
        <v>0.89</v>
      </c>
      <c r="G6" s="4">
        <v>1.46</v>
      </c>
      <c r="H6" s="4">
        <v>2.08</v>
      </c>
      <c r="I6" s="4">
        <v>3.42</v>
      </c>
      <c r="J6" s="4">
        <v>4.12</v>
      </c>
      <c r="K6" s="4">
        <v>4.8099999999999996</v>
      </c>
      <c r="L6" s="4">
        <v>6.03</v>
      </c>
      <c r="M6" s="4">
        <v>5.88</v>
      </c>
      <c r="N6" s="4">
        <v>6.61</v>
      </c>
      <c r="O6" s="4">
        <v>6</v>
      </c>
      <c r="P6" s="4">
        <v>5.68</v>
      </c>
      <c r="Q6" s="4">
        <v>4.7699999999999996</v>
      </c>
      <c r="R6" s="4">
        <v>4.3600000000000003</v>
      </c>
      <c r="S6" s="4">
        <v>3.33</v>
      </c>
      <c r="T6" s="4">
        <v>2.92</v>
      </c>
      <c r="U6" s="4">
        <v>2.2200000000000002</v>
      </c>
    </row>
    <row r="7" spans="1:21" x14ac:dyDescent="0.25">
      <c r="A7">
        <v>4</v>
      </c>
      <c r="B7" s="4">
        <v>0</v>
      </c>
      <c r="C7" s="4">
        <v>0.04</v>
      </c>
      <c r="D7" s="4">
        <v>0.17</v>
      </c>
      <c r="E7" s="4">
        <v>0.47</v>
      </c>
      <c r="F7" s="4">
        <v>1.01</v>
      </c>
      <c r="G7" s="4">
        <v>2.06</v>
      </c>
      <c r="H7" s="4">
        <v>2.84</v>
      </c>
      <c r="I7" s="4">
        <v>4.3899999999999997</v>
      </c>
      <c r="J7" s="4">
        <v>5.34</v>
      </c>
      <c r="K7" s="4">
        <v>5.62</v>
      </c>
      <c r="L7" s="4">
        <v>6.48</v>
      </c>
      <c r="M7" s="4">
        <v>6.37</v>
      </c>
      <c r="N7" s="4">
        <v>6</v>
      </c>
      <c r="O7" s="4">
        <v>6.36</v>
      </c>
      <c r="P7" s="4">
        <v>5.2</v>
      </c>
      <c r="Q7" s="4">
        <v>4.34</v>
      </c>
      <c r="R7" s="4">
        <v>3.82</v>
      </c>
      <c r="S7" s="4">
        <v>2.92</v>
      </c>
      <c r="T7" s="4">
        <v>2.46</v>
      </c>
      <c r="U7" s="4">
        <v>1.93</v>
      </c>
    </row>
    <row r="8" spans="1:21" x14ac:dyDescent="0.25">
      <c r="A8">
        <v>5</v>
      </c>
      <c r="B8" s="4">
        <v>0.03</v>
      </c>
      <c r="C8" s="4">
        <v>0.02</v>
      </c>
      <c r="D8" s="4">
        <v>0.28999999999999998</v>
      </c>
      <c r="E8" s="4">
        <v>0.7</v>
      </c>
      <c r="F8" s="4">
        <v>1.44</v>
      </c>
      <c r="G8" s="4">
        <v>2.36</v>
      </c>
      <c r="H8" s="4">
        <v>3.56</v>
      </c>
      <c r="I8" s="4">
        <v>4.58</v>
      </c>
      <c r="J8" s="4">
        <v>5.42</v>
      </c>
      <c r="K8" s="4">
        <v>6.62</v>
      </c>
      <c r="L8" s="4">
        <v>6.76</v>
      </c>
      <c r="M8" s="4">
        <v>6.41</v>
      </c>
      <c r="N8" s="4">
        <v>6.26</v>
      </c>
      <c r="O8" s="4">
        <v>5.29</v>
      </c>
      <c r="P8" s="4">
        <v>4.6500000000000004</v>
      </c>
      <c r="Q8" s="4">
        <v>3.84</v>
      </c>
      <c r="R8" s="4">
        <v>3.18</v>
      </c>
      <c r="S8" s="4">
        <v>2.7</v>
      </c>
      <c r="T8" s="4">
        <v>2.04</v>
      </c>
      <c r="U8" s="4">
        <v>1.46</v>
      </c>
    </row>
    <row r="9" spans="1:21" x14ac:dyDescent="0.25">
      <c r="A9">
        <v>6</v>
      </c>
      <c r="B9" s="4">
        <v>0.02</v>
      </c>
      <c r="C9" s="4">
        <v>0.11</v>
      </c>
      <c r="D9" s="4">
        <v>0.5</v>
      </c>
      <c r="E9" s="4">
        <v>0.97</v>
      </c>
      <c r="F9" s="4">
        <v>2.16</v>
      </c>
      <c r="G9" s="4">
        <v>3.08</v>
      </c>
      <c r="H9" s="4">
        <v>4.2699999999999996</v>
      </c>
      <c r="I9" s="4">
        <v>5.88</v>
      </c>
      <c r="J9" s="4">
        <v>6.14</v>
      </c>
      <c r="K9" s="4">
        <v>6.8</v>
      </c>
      <c r="L9" s="4">
        <v>6.87</v>
      </c>
      <c r="M9" s="4">
        <v>6.24</v>
      </c>
      <c r="N9" s="4">
        <v>6.01</v>
      </c>
      <c r="O9" s="4">
        <v>5.19</v>
      </c>
      <c r="P9" s="4">
        <v>4.26</v>
      </c>
      <c r="Q9" s="4">
        <v>3.44</v>
      </c>
      <c r="R9" s="4">
        <v>3.06</v>
      </c>
      <c r="S9" s="4">
        <v>1.89</v>
      </c>
      <c r="T9" s="4">
        <v>1.63</v>
      </c>
      <c r="U9" s="4">
        <v>1.25</v>
      </c>
    </row>
    <row r="10" spans="1:21" x14ac:dyDescent="0.25">
      <c r="A10">
        <v>7</v>
      </c>
      <c r="B10" s="4">
        <v>0.03</v>
      </c>
      <c r="C10" s="4">
        <v>0.19</v>
      </c>
      <c r="D10" s="4">
        <v>0.53</v>
      </c>
      <c r="E10" s="4">
        <v>1.5</v>
      </c>
      <c r="F10" s="4">
        <v>2.96</v>
      </c>
      <c r="G10" s="4">
        <v>4.1100000000000003</v>
      </c>
      <c r="H10" s="4">
        <v>5.33</v>
      </c>
      <c r="I10" s="4">
        <v>6.71</v>
      </c>
      <c r="J10" s="4">
        <v>6.58</v>
      </c>
      <c r="K10" s="4">
        <v>7.06</v>
      </c>
      <c r="L10" s="4">
        <v>6.93</v>
      </c>
      <c r="M10" s="4">
        <v>6.84</v>
      </c>
      <c r="N10" s="4">
        <v>5.04</v>
      </c>
      <c r="O10" s="4">
        <v>4.16</v>
      </c>
      <c r="P10" s="4">
        <v>3.38</v>
      </c>
      <c r="Q10" s="4">
        <v>2.61</v>
      </c>
      <c r="R10" s="4">
        <v>2.0099999999999998</v>
      </c>
      <c r="S10" s="4">
        <v>1.53</v>
      </c>
      <c r="T10" s="4">
        <v>1.05</v>
      </c>
      <c r="U10" s="4">
        <v>0.88</v>
      </c>
    </row>
    <row r="11" spans="1:21" x14ac:dyDescent="0.25">
      <c r="A11">
        <v>8</v>
      </c>
      <c r="B11" s="4">
        <v>7.0000000000000007E-2</v>
      </c>
      <c r="C11" s="4">
        <v>0.43</v>
      </c>
      <c r="D11" s="4">
        <v>1.05</v>
      </c>
      <c r="E11" s="4">
        <v>2.11</v>
      </c>
      <c r="F11" s="4">
        <v>3.36</v>
      </c>
      <c r="G11" s="4">
        <v>5.16</v>
      </c>
      <c r="H11" s="4">
        <v>6.28</v>
      </c>
      <c r="I11" s="4">
        <v>7.25</v>
      </c>
      <c r="J11" s="4">
        <v>7.5</v>
      </c>
      <c r="K11" s="4">
        <v>7.54</v>
      </c>
      <c r="L11" s="4">
        <v>6.26</v>
      </c>
      <c r="M11" s="4">
        <v>5.59</v>
      </c>
      <c r="N11" s="4">
        <v>4.37</v>
      </c>
      <c r="O11" s="4">
        <v>4</v>
      </c>
      <c r="P11" s="4">
        <v>2.63</v>
      </c>
      <c r="Q11" s="4">
        <v>2.0499999999999998</v>
      </c>
      <c r="R11" s="4">
        <v>1.51</v>
      </c>
      <c r="S11" s="4">
        <v>1.26</v>
      </c>
      <c r="T11" s="4">
        <v>0.91</v>
      </c>
      <c r="U11" s="4">
        <v>0.44</v>
      </c>
    </row>
    <row r="12" spans="1:21" x14ac:dyDescent="0.25">
      <c r="A12">
        <v>9</v>
      </c>
      <c r="B12" s="4">
        <v>0.15</v>
      </c>
      <c r="C12" s="4">
        <v>0.46</v>
      </c>
      <c r="D12" s="4">
        <v>1.67</v>
      </c>
      <c r="E12" s="4">
        <v>2.73</v>
      </c>
      <c r="F12" s="4">
        <v>4.6399999999999997</v>
      </c>
      <c r="G12" s="4">
        <v>6.29</v>
      </c>
      <c r="H12" s="4">
        <v>6.9</v>
      </c>
      <c r="I12" s="4">
        <v>7.27</v>
      </c>
      <c r="J12" s="4">
        <v>7.57</v>
      </c>
      <c r="K12" s="4">
        <v>6.89</v>
      </c>
      <c r="L12" s="4">
        <v>6.14</v>
      </c>
      <c r="M12" s="4">
        <v>4.7</v>
      </c>
      <c r="N12" s="4">
        <v>4.1100000000000003</v>
      </c>
      <c r="O12" s="4">
        <v>2.76</v>
      </c>
      <c r="P12" s="4">
        <v>2.81</v>
      </c>
      <c r="Q12" s="4">
        <v>1.75</v>
      </c>
      <c r="R12" s="4">
        <v>1.1499999999999999</v>
      </c>
      <c r="S12" s="4">
        <v>0.86</v>
      </c>
      <c r="T12" s="4">
        <v>0.42</v>
      </c>
      <c r="U12" s="4">
        <v>0.31</v>
      </c>
    </row>
    <row r="13" spans="1:21" x14ac:dyDescent="0.25">
      <c r="A13">
        <v>10</v>
      </c>
      <c r="B13" s="4">
        <v>0.22</v>
      </c>
      <c r="C13" s="4">
        <v>0.89</v>
      </c>
      <c r="D13" s="4">
        <v>2.09</v>
      </c>
      <c r="E13" s="4">
        <v>4.2300000000000004</v>
      </c>
      <c r="F13" s="4">
        <v>6.3</v>
      </c>
      <c r="G13" s="4">
        <v>7.25</v>
      </c>
      <c r="H13" s="4">
        <v>8.61</v>
      </c>
      <c r="I13" s="4">
        <v>7.72</v>
      </c>
      <c r="J13" s="4">
        <v>7.64</v>
      </c>
      <c r="K13" s="4">
        <v>6.89</v>
      </c>
      <c r="L13" s="4">
        <v>5.59</v>
      </c>
      <c r="M13" s="4">
        <v>4.3099999999999996</v>
      </c>
      <c r="N13" s="4">
        <v>3.3</v>
      </c>
      <c r="O13" s="4">
        <v>2.74</v>
      </c>
      <c r="P13" s="4">
        <v>1.64</v>
      </c>
      <c r="Q13" s="4">
        <v>1.1399999999999999</v>
      </c>
      <c r="R13" s="4">
        <v>0.8</v>
      </c>
      <c r="S13" s="4">
        <v>0.56999999999999995</v>
      </c>
      <c r="T13" s="4">
        <v>0.28000000000000003</v>
      </c>
      <c r="U13" s="4">
        <v>0.19</v>
      </c>
    </row>
    <row r="14" spans="1:21" x14ac:dyDescent="0.25">
      <c r="A14">
        <v>11</v>
      </c>
      <c r="B14" s="4">
        <v>0.35</v>
      </c>
      <c r="C14" s="4">
        <v>1.41</v>
      </c>
      <c r="D14" s="4">
        <v>3.07</v>
      </c>
      <c r="E14" s="4">
        <v>4.93</v>
      </c>
      <c r="F14" s="4">
        <v>6.77</v>
      </c>
      <c r="G14" s="4">
        <v>7.92</v>
      </c>
      <c r="H14" s="4">
        <v>9.0299999999999994</v>
      </c>
      <c r="I14" s="4">
        <v>8.64</v>
      </c>
      <c r="J14" s="4">
        <v>7.8</v>
      </c>
      <c r="K14" s="4">
        <v>5.93</v>
      </c>
      <c r="L14" s="4">
        <v>4.5999999999999996</v>
      </c>
      <c r="M14" s="4">
        <v>3.86</v>
      </c>
      <c r="N14" s="4">
        <v>2.5499999999999998</v>
      </c>
      <c r="O14" s="4">
        <v>1.83</v>
      </c>
      <c r="P14" s="4">
        <v>1.29</v>
      </c>
      <c r="Q14" s="4">
        <v>0.88</v>
      </c>
      <c r="R14" s="4">
        <v>0.55000000000000004</v>
      </c>
      <c r="S14" s="4">
        <v>0.46</v>
      </c>
      <c r="T14" s="4">
        <v>0.22</v>
      </c>
      <c r="U14" s="4">
        <v>0.17</v>
      </c>
    </row>
    <row r="15" spans="1:21" x14ac:dyDescent="0.25">
      <c r="A15">
        <v>12</v>
      </c>
      <c r="B15" s="4">
        <v>0.5</v>
      </c>
      <c r="C15" s="4">
        <v>2.14</v>
      </c>
      <c r="D15" s="4">
        <v>4.0999999999999996</v>
      </c>
      <c r="E15" s="4">
        <v>6.66</v>
      </c>
      <c r="F15" s="4">
        <v>7.78</v>
      </c>
      <c r="G15" s="4">
        <v>8.6300000000000008</v>
      </c>
      <c r="H15" s="4">
        <v>8.4600000000000009</v>
      </c>
      <c r="I15" s="4">
        <v>7.83</v>
      </c>
      <c r="J15" s="4">
        <v>5.97</v>
      </c>
      <c r="K15" s="4">
        <v>5.0599999999999996</v>
      </c>
      <c r="L15" s="4">
        <v>3.71</v>
      </c>
      <c r="M15" s="4">
        <v>2.79</v>
      </c>
      <c r="N15" s="4">
        <v>2.0299999999999998</v>
      </c>
      <c r="O15" s="4">
        <v>1.31</v>
      </c>
      <c r="P15" s="4">
        <v>0.9</v>
      </c>
      <c r="Q15" s="4">
        <v>0.45</v>
      </c>
      <c r="R15" s="4">
        <v>0.38</v>
      </c>
      <c r="S15" s="4">
        <v>0.27</v>
      </c>
      <c r="T15" s="4">
        <v>0.15</v>
      </c>
      <c r="U15" s="4">
        <v>0.09</v>
      </c>
    </row>
    <row r="16" spans="1:21" x14ac:dyDescent="0.25">
      <c r="A16">
        <v>13</v>
      </c>
      <c r="B16" s="4">
        <v>1.07</v>
      </c>
      <c r="C16" s="4">
        <v>3</v>
      </c>
      <c r="D16" s="4">
        <v>5.79</v>
      </c>
      <c r="E16" s="4">
        <v>8.75</v>
      </c>
      <c r="F16" s="4">
        <v>9.2200000000000006</v>
      </c>
      <c r="G16" s="4">
        <v>9.33</v>
      </c>
      <c r="H16" s="4">
        <v>8.5500000000000007</v>
      </c>
      <c r="I16" s="4">
        <v>7.12</v>
      </c>
      <c r="J16" s="4">
        <v>5.74</v>
      </c>
      <c r="K16" s="4">
        <v>3.77</v>
      </c>
      <c r="L16" s="4">
        <v>3.12</v>
      </c>
      <c r="M16" s="4">
        <v>1.89</v>
      </c>
      <c r="N16" s="4">
        <v>1.25</v>
      </c>
      <c r="O16" s="4">
        <v>0.81</v>
      </c>
      <c r="P16" s="4">
        <v>0.5</v>
      </c>
      <c r="Q16" s="4">
        <v>0.35</v>
      </c>
      <c r="R16" s="4">
        <v>0.14000000000000001</v>
      </c>
      <c r="S16" s="4">
        <v>0.17</v>
      </c>
      <c r="T16" s="4">
        <v>0.05</v>
      </c>
      <c r="U16" s="4">
        <v>0.05</v>
      </c>
    </row>
    <row r="17" spans="1:21" x14ac:dyDescent="0.25">
      <c r="A17">
        <v>14</v>
      </c>
      <c r="B17" s="4">
        <v>1.59</v>
      </c>
      <c r="C17" s="4">
        <v>4.66</v>
      </c>
      <c r="D17" s="4">
        <v>7.94</v>
      </c>
      <c r="E17" s="4">
        <v>9.7799999999999994</v>
      </c>
      <c r="F17" s="4">
        <v>10.53</v>
      </c>
      <c r="G17" s="4">
        <v>9.33</v>
      </c>
      <c r="H17" s="4">
        <v>8.11</v>
      </c>
      <c r="I17" s="4">
        <v>6.07</v>
      </c>
      <c r="J17" s="4">
        <v>4.3099999999999996</v>
      </c>
      <c r="K17" s="4">
        <v>3.18</v>
      </c>
      <c r="L17" s="4">
        <v>2.09</v>
      </c>
      <c r="M17" s="4">
        <v>1.3</v>
      </c>
      <c r="N17" s="4">
        <v>0.79</v>
      </c>
      <c r="O17" s="4">
        <v>0.38</v>
      </c>
      <c r="P17" s="4">
        <v>0.28000000000000003</v>
      </c>
      <c r="Q17" s="4">
        <v>0.28999999999999998</v>
      </c>
      <c r="R17" s="4">
        <v>0.12</v>
      </c>
      <c r="S17" s="4">
        <v>0.11</v>
      </c>
      <c r="T17" s="4">
        <v>0.05</v>
      </c>
      <c r="U17" s="4">
        <v>0</v>
      </c>
    </row>
    <row r="18" spans="1:21" x14ac:dyDescent="0.25">
      <c r="A18">
        <v>15</v>
      </c>
      <c r="B18" s="4">
        <v>2.61</v>
      </c>
      <c r="C18" s="4">
        <v>6.78</v>
      </c>
      <c r="D18" s="4">
        <v>10.08</v>
      </c>
      <c r="E18" s="4">
        <v>11.49</v>
      </c>
      <c r="F18" s="4">
        <v>10.64</v>
      </c>
      <c r="G18" s="4">
        <v>8.57</v>
      </c>
      <c r="H18" s="4">
        <v>6.82</v>
      </c>
      <c r="I18" s="4">
        <v>4.96</v>
      </c>
      <c r="J18" s="4">
        <v>3.32</v>
      </c>
      <c r="K18" s="4">
        <v>2.0499999999999998</v>
      </c>
      <c r="L18" s="4">
        <v>1.48</v>
      </c>
      <c r="M18" s="4">
        <v>0.69</v>
      </c>
      <c r="N18" s="4">
        <v>0.34</v>
      </c>
      <c r="O18" s="4">
        <v>0.24</v>
      </c>
      <c r="P18" s="4">
        <v>0.12</v>
      </c>
      <c r="Q18" s="4">
        <v>0.11</v>
      </c>
      <c r="R18" s="4">
        <v>0.06</v>
      </c>
      <c r="S18" s="4">
        <v>0.02</v>
      </c>
      <c r="T18" s="4">
        <v>0.02</v>
      </c>
      <c r="U18" s="4">
        <v>0</v>
      </c>
    </row>
    <row r="19" spans="1:21" x14ac:dyDescent="0.25">
      <c r="A19">
        <v>16</v>
      </c>
      <c r="B19" s="4">
        <v>4.82</v>
      </c>
      <c r="C19" s="4">
        <v>10.199999999999999</v>
      </c>
      <c r="D19" s="4">
        <v>13.18</v>
      </c>
      <c r="E19" s="4">
        <v>12.3</v>
      </c>
      <c r="F19" s="4">
        <v>9.7899999999999991</v>
      </c>
      <c r="G19" s="4">
        <v>7.79</v>
      </c>
      <c r="H19" s="4">
        <v>4.93</v>
      </c>
      <c r="I19" s="4">
        <v>3.45</v>
      </c>
      <c r="J19" s="4">
        <v>2.09</v>
      </c>
      <c r="K19" s="4">
        <v>1.06</v>
      </c>
      <c r="L19" s="4">
        <v>0.88</v>
      </c>
      <c r="M19" s="4">
        <v>0.49</v>
      </c>
      <c r="N19" s="4">
        <v>0.19</v>
      </c>
      <c r="O19" s="4">
        <v>0.1</v>
      </c>
      <c r="P19" s="4">
        <v>0.08</v>
      </c>
      <c r="Q19" s="4">
        <v>0.06</v>
      </c>
      <c r="R19" s="4">
        <v>0</v>
      </c>
      <c r="S19" s="4">
        <v>0.01</v>
      </c>
      <c r="T19" s="4">
        <v>0</v>
      </c>
      <c r="U19" s="4">
        <v>0</v>
      </c>
    </row>
    <row r="20" spans="1:21" x14ac:dyDescent="0.25">
      <c r="A20">
        <v>17</v>
      </c>
      <c r="B20" s="4">
        <v>7.86</v>
      </c>
      <c r="C20" s="4">
        <v>13.53</v>
      </c>
      <c r="D20" s="4">
        <v>14.4</v>
      </c>
      <c r="E20" s="4">
        <v>11.92</v>
      </c>
      <c r="F20" s="4">
        <v>8.7899999999999991</v>
      </c>
      <c r="G20" s="4">
        <v>6</v>
      </c>
      <c r="H20" s="4">
        <v>3.89</v>
      </c>
      <c r="I20" s="4">
        <v>1.95</v>
      </c>
      <c r="J20" s="4">
        <v>1.08</v>
      </c>
      <c r="K20" s="4">
        <v>0.68</v>
      </c>
      <c r="L20" s="4">
        <v>0.28999999999999998</v>
      </c>
      <c r="M20" s="4">
        <v>0.21</v>
      </c>
      <c r="N20" s="4">
        <v>0.09</v>
      </c>
      <c r="O20" s="4">
        <v>0.08</v>
      </c>
      <c r="P20" s="4">
        <v>0.02</v>
      </c>
      <c r="Q20" s="4">
        <v>0.03</v>
      </c>
      <c r="R20" s="4">
        <v>0.01</v>
      </c>
      <c r="S20" s="4">
        <v>0</v>
      </c>
      <c r="T20" s="4">
        <v>0</v>
      </c>
      <c r="U20" s="4">
        <v>0</v>
      </c>
    </row>
    <row r="21" spans="1:21" x14ac:dyDescent="0.25">
      <c r="A21">
        <v>18</v>
      </c>
      <c r="B21" s="4">
        <v>14.34</v>
      </c>
      <c r="C21" s="4">
        <v>17.38</v>
      </c>
      <c r="D21" s="4">
        <v>15.04</v>
      </c>
      <c r="E21" s="4">
        <v>10.31</v>
      </c>
      <c r="F21" s="4">
        <v>7.26</v>
      </c>
      <c r="G21" s="4">
        <v>4.32</v>
      </c>
      <c r="H21" s="4">
        <v>2</v>
      </c>
      <c r="I21" s="4">
        <v>0.97</v>
      </c>
      <c r="J21" s="4">
        <v>0.54</v>
      </c>
      <c r="K21" s="4">
        <v>0.31</v>
      </c>
      <c r="L21" s="4">
        <v>0.2</v>
      </c>
      <c r="M21" s="4">
        <v>0.09</v>
      </c>
      <c r="N21" s="4">
        <v>0.03</v>
      </c>
      <c r="O21" s="4">
        <v>0</v>
      </c>
      <c r="P21" s="4">
        <v>0.01</v>
      </c>
      <c r="Q21" s="4">
        <v>0</v>
      </c>
      <c r="R21" s="4">
        <v>0.01</v>
      </c>
      <c r="S21" s="4">
        <v>0</v>
      </c>
      <c r="T21" s="4">
        <v>0</v>
      </c>
      <c r="U21" s="4">
        <v>0</v>
      </c>
    </row>
    <row r="22" spans="1:21" x14ac:dyDescent="0.25">
      <c r="A22">
        <v>19</v>
      </c>
      <c r="B22" s="4">
        <v>24.29</v>
      </c>
      <c r="C22" s="4">
        <v>20.87</v>
      </c>
      <c r="D22" s="4">
        <v>12.26</v>
      </c>
      <c r="E22" s="4">
        <v>7.13</v>
      </c>
      <c r="F22" s="4">
        <v>3.65</v>
      </c>
      <c r="G22" s="4">
        <v>1.78</v>
      </c>
      <c r="H22" s="4">
        <v>1.04</v>
      </c>
      <c r="I22" s="4">
        <v>0.55000000000000004</v>
      </c>
      <c r="J22" s="4">
        <v>0.28000000000000003</v>
      </c>
      <c r="K22" s="4">
        <v>0.06</v>
      </c>
      <c r="L22" s="4">
        <v>0.05</v>
      </c>
      <c r="M22" s="4">
        <v>0.02</v>
      </c>
      <c r="N22" s="4">
        <v>0</v>
      </c>
      <c r="O22" s="4">
        <v>0.01</v>
      </c>
      <c r="P22" s="4">
        <v>0.01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 x14ac:dyDescent="0.25">
      <c r="A23">
        <v>20</v>
      </c>
      <c r="B23" s="4">
        <v>42.03</v>
      </c>
      <c r="C23" s="4">
        <v>17.79</v>
      </c>
      <c r="D23" s="4">
        <v>7.45</v>
      </c>
      <c r="E23" s="4">
        <v>3.04</v>
      </c>
      <c r="F23" s="4">
        <v>1.05</v>
      </c>
      <c r="G23" s="4">
        <v>0.54</v>
      </c>
      <c r="H23" s="4">
        <v>0.19</v>
      </c>
      <c r="I23" s="4">
        <v>0.1</v>
      </c>
      <c r="J23" s="4">
        <v>0.1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6" sqref="C6:D6"/>
    </sheetView>
  </sheetViews>
  <sheetFormatPr defaultRowHeight="15" x14ac:dyDescent="0.25"/>
  <cols>
    <col min="1" max="1" width="30.85546875" customWidth="1"/>
    <col min="2" max="2" width="28.7109375" style="1" customWidth="1"/>
    <col min="3" max="3" width="12" bestFit="1" customWidth="1"/>
    <col min="4" max="4" width="12.5703125" bestFit="1" customWidth="1"/>
    <col min="5" max="5" width="35.42578125" bestFit="1" customWidth="1"/>
    <col min="6" max="6" width="12" bestFit="1" customWidth="1"/>
    <col min="7" max="7" width="12.5703125" bestFit="1" customWidth="1"/>
  </cols>
  <sheetData>
    <row r="1" spans="1:7" x14ac:dyDescent="0.25">
      <c r="A1" t="s">
        <v>4</v>
      </c>
    </row>
    <row r="3" spans="1:7" x14ac:dyDescent="0.25">
      <c r="A3" t="s">
        <v>5</v>
      </c>
      <c r="B3" s="1" t="s">
        <v>7</v>
      </c>
      <c r="C3" t="s">
        <v>9</v>
      </c>
      <c r="D3" t="s">
        <v>10</v>
      </c>
      <c r="E3" t="s">
        <v>8</v>
      </c>
      <c r="F3" t="s">
        <v>9</v>
      </c>
      <c r="G3" t="s">
        <v>10</v>
      </c>
    </row>
    <row r="4" spans="1:7" x14ac:dyDescent="0.25">
      <c r="A4">
        <v>1</v>
      </c>
      <c r="B4" s="1">
        <f>C4/D4</f>
        <v>0.16666666666666666</v>
      </c>
      <c r="C4">
        <f t="shared" ref="C4:C7" si="0">G4-F4</f>
        <v>1</v>
      </c>
      <c r="D4">
        <f t="shared" ref="D4:D7" si="1">G4</f>
        <v>6</v>
      </c>
      <c r="E4">
        <f>(5/6)^A4</f>
        <v>0.83333333333333337</v>
      </c>
      <c r="F4">
        <f>5^A4</f>
        <v>5</v>
      </c>
      <c r="G4">
        <f>6^A4</f>
        <v>6</v>
      </c>
    </row>
    <row r="5" spans="1:7" x14ac:dyDescent="0.25">
      <c r="A5">
        <v>2</v>
      </c>
      <c r="B5" s="1">
        <f t="shared" ref="B5:B24" si="2">C5/D5</f>
        <v>0.30555555555555558</v>
      </c>
      <c r="C5">
        <f t="shared" si="0"/>
        <v>11</v>
      </c>
      <c r="D5">
        <f t="shared" si="1"/>
        <v>36</v>
      </c>
      <c r="E5">
        <f t="shared" ref="E5:E24" si="3">(5/6)^A5</f>
        <v>0.69444444444444453</v>
      </c>
      <c r="F5">
        <f t="shared" ref="F5:F24" si="4">5^A5</f>
        <v>25</v>
      </c>
      <c r="G5">
        <f t="shared" ref="G5:G24" si="5">6^A5</f>
        <v>36</v>
      </c>
    </row>
    <row r="6" spans="1:7" x14ac:dyDescent="0.25">
      <c r="A6">
        <v>3</v>
      </c>
      <c r="B6" s="1">
        <f t="shared" si="2"/>
        <v>0.42129629629629628</v>
      </c>
      <c r="C6">
        <f t="shared" si="0"/>
        <v>91</v>
      </c>
      <c r="D6">
        <f t="shared" si="1"/>
        <v>216</v>
      </c>
      <c r="E6">
        <f t="shared" si="3"/>
        <v>0.57870370370370383</v>
      </c>
      <c r="F6">
        <f t="shared" si="4"/>
        <v>125</v>
      </c>
      <c r="G6">
        <f t="shared" si="5"/>
        <v>216</v>
      </c>
    </row>
    <row r="7" spans="1:7" x14ac:dyDescent="0.25">
      <c r="A7">
        <v>4</v>
      </c>
      <c r="B7" s="1">
        <f t="shared" si="2"/>
        <v>0.51774691358024694</v>
      </c>
      <c r="C7">
        <f t="shared" si="0"/>
        <v>671</v>
      </c>
      <c r="D7">
        <f t="shared" si="1"/>
        <v>1296</v>
      </c>
      <c r="E7">
        <f t="shared" si="3"/>
        <v>0.48225308641975323</v>
      </c>
      <c r="F7">
        <f t="shared" si="4"/>
        <v>625</v>
      </c>
      <c r="G7">
        <f t="shared" si="5"/>
        <v>1296</v>
      </c>
    </row>
    <row r="8" spans="1:7" x14ac:dyDescent="0.25">
      <c r="A8">
        <v>5</v>
      </c>
      <c r="B8" s="1">
        <f t="shared" si="2"/>
        <v>0.5981224279835391</v>
      </c>
      <c r="C8">
        <f>G8-F8</f>
        <v>4651</v>
      </c>
      <c r="D8">
        <f>G8</f>
        <v>7776</v>
      </c>
      <c r="E8">
        <f t="shared" si="3"/>
        <v>0.40187757201646102</v>
      </c>
      <c r="F8">
        <f t="shared" si="4"/>
        <v>3125</v>
      </c>
      <c r="G8">
        <f t="shared" si="5"/>
        <v>7776</v>
      </c>
    </row>
    <row r="9" spans="1:7" x14ac:dyDescent="0.25">
      <c r="A9">
        <v>6</v>
      </c>
      <c r="B9" s="1">
        <f t="shared" si="2"/>
        <v>0.66510202331961588</v>
      </c>
      <c r="C9">
        <f t="shared" ref="C9:C24" si="6">G9-F9</f>
        <v>31031</v>
      </c>
      <c r="D9">
        <f t="shared" ref="D9:D24" si="7">G9</f>
        <v>46656</v>
      </c>
      <c r="E9">
        <f t="shared" si="3"/>
        <v>0.33489797668038424</v>
      </c>
      <c r="F9">
        <f t="shared" si="4"/>
        <v>15625</v>
      </c>
      <c r="G9">
        <f t="shared" si="5"/>
        <v>46656</v>
      </c>
    </row>
    <row r="10" spans="1:7" x14ac:dyDescent="0.25">
      <c r="A10">
        <v>7</v>
      </c>
      <c r="B10" s="1">
        <f t="shared" si="2"/>
        <v>0.72091835276634664</v>
      </c>
      <c r="C10">
        <f t="shared" si="6"/>
        <v>201811</v>
      </c>
      <c r="D10">
        <f t="shared" si="7"/>
        <v>279936</v>
      </c>
      <c r="E10">
        <f t="shared" si="3"/>
        <v>0.27908164723365353</v>
      </c>
      <c r="F10">
        <f t="shared" si="4"/>
        <v>78125</v>
      </c>
      <c r="G10">
        <f t="shared" si="5"/>
        <v>279936</v>
      </c>
    </row>
    <row r="11" spans="1:7" x14ac:dyDescent="0.25">
      <c r="A11">
        <v>8</v>
      </c>
      <c r="B11" s="1">
        <f t="shared" si="2"/>
        <v>0.76743196063862218</v>
      </c>
      <c r="C11">
        <f t="shared" si="6"/>
        <v>1288991</v>
      </c>
      <c r="D11">
        <f t="shared" si="7"/>
        <v>1679616</v>
      </c>
      <c r="E11">
        <f t="shared" si="3"/>
        <v>0.23256803936137799</v>
      </c>
      <c r="F11">
        <f t="shared" si="4"/>
        <v>390625</v>
      </c>
      <c r="G11">
        <f t="shared" si="5"/>
        <v>1679616</v>
      </c>
    </row>
    <row r="12" spans="1:7" x14ac:dyDescent="0.25">
      <c r="A12">
        <v>9</v>
      </c>
      <c r="B12" s="1">
        <f t="shared" si="2"/>
        <v>0.80619330053218519</v>
      </c>
      <c r="C12">
        <f t="shared" si="6"/>
        <v>8124571</v>
      </c>
      <c r="D12">
        <f t="shared" si="7"/>
        <v>10077696</v>
      </c>
      <c r="E12">
        <f t="shared" si="3"/>
        <v>0.19380669946781501</v>
      </c>
      <c r="F12">
        <f t="shared" si="4"/>
        <v>1953125</v>
      </c>
      <c r="G12">
        <f t="shared" si="5"/>
        <v>10077696</v>
      </c>
    </row>
    <row r="13" spans="1:7" x14ac:dyDescent="0.25">
      <c r="A13">
        <v>10</v>
      </c>
      <c r="B13" s="1">
        <f t="shared" si="2"/>
        <v>0.83849441711015427</v>
      </c>
      <c r="C13">
        <f t="shared" si="6"/>
        <v>50700551</v>
      </c>
      <c r="D13">
        <f t="shared" si="7"/>
        <v>60466176</v>
      </c>
      <c r="E13">
        <f t="shared" si="3"/>
        <v>0.16150558288984584</v>
      </c>
      <c r="F13">
        <f t="shared" si="4"/>
        <v>9765625</v>
      </c>
      <c r="G13">
        <f t="shared" si="5"/>
        <v>60466176</v>
      </c>
    </row>
    <row r="14" spans="1:7" x14ac:dyDescent="0.25">
      <c r="A14">
        <v>11</v>
      </c>
      <c r="B14" s="1">
        <f t="shared" si="2"/>
        <v>0.86541201425846193</v>
      </c>
      <c r="C14">
        <f t="shared" si="6"/>
        <v>313968931</v>
      </c>
      <c r="D14">
        <f t="shared" si="7"/>
        <v>362797056</v>
      </c>
      <c r="E14">
        <f t="shared" si="3"/>
        <v>0.13458798574153821</v>
      </c>
      <c r="F14">
        <f t="shared" si="4"/>
        <v>48828125</v>
      </c>
      <c r="G14">
        <f t="shared" si="5"/>
        <v>362797056</v>
      </c>
    </row>
    <row r="15" spans="1:7" x14ac:dyDescent="0.25">
      <c r="A15">
        <v>12</v>
      </c>
      <c r="B15" s="1">
        <f t="shared" si="2"/>
        <v>0.88784334521538488</v>
      </c>
      <c r="C15">
        <f t="shared" si="6"/>
        <v>1932641711</v>
      </c>
      <c r="D15">
        <f t="shared" si="7"/>
        <v>2176782336</v>
      </c>
      <c r="E15">
        <f t="shared" si="3"/>
        <v>0.11215665478461519</v>
      </c>
      <c r="F15">
        <f t="shared" si="4"/>
        <v>244140625</v>
      </c>
      <c r="G15">
        <f t="shared" si="5"/>
        <v>2176782336</v>
      </c>
    </row>
    <row r="16" spans="1:7" x14ac:dyDescent="0.25">
      <c r="A16">
        <v>13</v>
      </c>
      <c r="B16" s="1">
        <f t="shared" si="2"/>
        <v>0.90653612101282077</v>
      </c>
      <c r="C16">
        <f t="shared" si="6"/>
        <v>11839990891</v>
      </c>
      <c r="D16">
        <f t="shared" si="7"/>
        <v>13060694016</v>
      </c>
      <c r="E16">
        <f t="shared" si="3"/>
        <v>9.3463878987179325E-2</v>
      </c>
      <c r="F16">
        <f t="shared" si="4"/>
        <v>1220703125</v>
      </c>
      <c r="G16">
        <f t="shared" si="5"/>
        <v>13060694016</v>
      </c>
    </row>
    <row r="17" spans="1:7" x14ac:dyDescent="0.25">
      <c r="A17">
        <v>14</v>
      </c>
      <c r="B17" s="1">
        <f t="shared" si="2"/>
        <v>0.92211343417735059</v>
      </c>
      <c r="C17">
        <f t="shared" si="6"/>
        <v>72260648471</v>
      </c>
      <c r="D17">
        <f t="shared" si="7"/>
        <v>78364164096</v>
      </c>
      <c r="E17">
        <f t="shared" si="3"/>
        <v>7.7886565822649453E-2</v>
      </c>
      <c r="F17">
        <f t="shared" si="4"/>
        <v>6103515625</v>
      </c>
      <c r="G17">
        <f t="shared" si="5"/>
        <v>78364164096</v>
      </c>
    </row>
    <row r="18" spans="1:7" x14ac:dyDescent="0.25">
      <c r="A18">
        <v>15</v>
      </c>
      <c r="B18" s="1">
        <f t="shared" si="2"/>
        <v>0.93509452848112551</v>
      </c>
      <c r="C18">
        <f t="shared" si="6"/>
        <v>439667406451</v>
      </c>
      <c r="D18">
        <f t="shared" si="7"/>
        <v>470184984576</v>
      </c>
      <c r="E18">
        <f t="shared" si="3"/>
        <v>6.4905471518874547E-2</v>
      </c>
      <c r="F18">
        <f t="shared" si="4"/>
        <v>30517578125</v>
      </c>
      <c r="G18">
        <f t="shared" si="5"/>
        <v>470184984576</v>
      </c>
    </row>
    <row r="19" spans="1:7" x14ac:dyDescent="0.25">
      <c r="A19">
        <v>16</v>
      </c>
      <c r="B19" s="1">
        <f t="shared" si="2"/>
        <v>0.94591210706760465</v>
      </c>
      <c r="C19">
        <f t="shared" si="6"/>
        <v>2668522016831</v>
      </c>
      <c r="D19">
        <f t="shared" si="7"/>
        <v>2821109907456</v>
      </c>
      <c r="E19">
        <f t="shared" si="3"/>
        <v>5.4087892932395458E-2</v>
      </c>
      <c r="F19">
        <f t="shared" si="4"/>
        <v>152587890625</v>
      </c>
      <c r="G19">
        <f t="shared" si="5"/>
        <v>2821109907456</v>
      </c>
    </row>
    <row r="20" spans="1:7" x14ac:dyDescent="0.25">
      <c r="A20">
        <v>17</v>
      </c>
      <c r="B20" s="1">
        <f t="shared" si="2"/>
        <v>0.95492675588967046</v>
      </c>
      <c r="C20">
        <f t="shared" si="6"/>
        <v>16163719991611</v>
      </c>
      <c r="D20">
        <f t="shared" si="7"/>
        <v>16926659444736</v>
      </c>
      <c r="E20">
        <f t="shared" si="3"/>
        <v>4.5073244110329549E-2</v>
      </c>
      <c r="F20">
        <f t="shared" si="4"/>
        <v>762939453125</v>
      </c>
      <c r="G20">
        <f t="shared" si="5"/>
        <v>16926659444736</v>
      </c>
    </row>
    <row r="21" spans="1:7" x14ac:dyDescent="0.25">
      <c r="A21">
        <v>18</v>
      </c>
      <c r="B21" s="1">
        <f t="shared" si="2"/>
        <v>0.96243896324139211</v>
      </c>
      <c r="C21">
        <f t="shared" si="6"/>
        <v>97745259402791</v>
      </c>
      <c r="D21">
        <f t="shared" si="7"/>
        <v>101559956668416</v>
      </c>
      <c r="E21">
        <f t="shared" si="3"/>
        <v>3.756103675860796E-2</v>
      </c>
      <c r="F21">
        <f t="shared" si="4"/>
        <v>3814697265625</v>
      </c>
      <c r="G21">
        <f t="shared" si="5"/>
        <v>101559956668416</v>
      </c>
    </row>
    <row r="22" spans="1:7" x14ac:dyDescent="0.25">
      <c r="A22">
        <v>19</v>
      </c>
      <c r="B22" s="1">
        <f t="shared" si="2"/>
        <v>0.96869913603449342</v>
      </c>
      <c r="C22">
        <f t="shared" si="6"/>
        <v>590286253682371</v>
      </c>
      <c r="D22">
        <f t="shared" si="7"/>
        <v>609359740010496</v>
      </c>
      <c r="E22">
        <f t="shared" si="3"/>
        <v>3.1300863965506638E-2</v>
      </c>
      <c r="F22">
        <f t="shared" si="4"/>
        <v>19073486328125</v>
      </c>
      <c r="G22">
        <f t="shared" si="5"/>
        <v>609359740010496</v>
      </c>
    </row>
    <row r="23" spans="1:7" x14ac:dyDescent="0.25">
      <c r="A23">
        <v>20</v>
      </c>
      <c r="B23" s="1">
        <f t="shared" si="2"/>
        <v>0.97391594669541115</v>
      </c>
      <c r="C23">
        <f t="shared" si="6"/>
        <v>3560791008422351</v>
      </c>
      <c r="D23">
        <f t="shared" si="7"/>
        <v>3656158440062976</v>
      </c>
      <c r="E23">
        <f t="shared" si="3"/>
        <v>2.6084053304588867E-2</v>
      </c>
      <c r="F23">
        <f t="shared" si="4"/>
        <v>95367431640625</v>
      </c>
      <c r="G23">
        <f t="shared" si="5"/>
        <v>3656158440062976</v>
      </c>
    </row>
    <row r="24" spans="1:7" x14ac:dyDescent="0.25">
      <c r="A24">
        <v>21</v>
      </c>
      <c r="B24" s="1">
        <f t="shared" si="2"/>
        <v>0.97826328891284264</v>
      </c>
      <c r="C24">
        <f t="shared" si="6"/>
        <v>2.1460113482174732E+16</v>
      </c>
      <c r="D24">
        <f t="shared" si="7"/>
        <v>2.1936950640377856E+16</v>
      </c>
      <c r="E24">
        <f t="shared" si="3"/>
        <v>2.1736711087157388E-2</v>
      </c>
      <c r="F24">
        <f t="shared" si="4"/>
        <v>476837158203125</v>
      </c>
      <c r="G24">
        <f t="shared" si="5"/>
        <v>2.1936950640377856E+16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4" sqref="I14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3.7109375" customWidth="1"/>
  </cols>
  <sheetData>
    <row r="1" spans="1:6" x14ac:dyDescent="0.25">
      <c r="A1" s="6" t="s">
        <v>13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</row>
    <row r="2" spans="1:6" x14ac:dyDescent="0.25">
      <c r="A2" s="6">
        <v>1</v>
      </c>
      <c r="B2" s="7">
        <v>0.16666666666666666</v>
      </c>
      <c r="C2" s="7">
        <v>1</v>
      </c>
      <c r="D2" s="7">
        <f>1-C2</f>
        <v>0</v>
      </c>
      <c r="E2" s="7">
        <f>B2*C2</f>
        <v>0.16666666666666666</v>
      </c>
      <c r="F2" s="7">
        <f>B2*D2</f>
        <v>0</v>
      </c>
    </row>
    <row r="3" spans="1:6" x14ac:dyDescent="0.25">
      <c r="A3" s="6">
        <v>2</v>
      </c>
      <c r="B3" s="7">
        <v>0.16666666666666666</v>
      </c>
      <c r="C3" s="7">
        <v>0.83333333333333337</v>
      </c>
      <c r="D3" s="7">
        <f t="shared" ref="D3:D7" si="0">1-C3</f>
        <v>0.16666666666666663</v>
      </c>
      <c r="E3" s="7">
        <f t="shared" ref="E3:E7" si="1">B3*C3</f>
        <v>0.1388888888888889</v>
      </c>
      <c r="F3" s="7">
        <f t="shared" ref="F3:F7" si="2">B3*D3</f>
        <v>2.7777777777777769E-2</v>
      </c>
    </row>
    <row r="4" spans="1:6" x14ac:dyDescent="0.25">
      <c r="A4" s="6">
        <v>3</v>
      </c>
      <c r="B4" s="7">
        <v>0.16666666666666666</v>
      </c>
      <c r="C4" s="7">
        <v>0.66666666666666663</v>
      </c>
      <c r="D4" s="7">
        <f t="shared" si="0"/>
        <v>0.33333333333333337</v>
      </c>
      <c r="E4" s="7">
        <f t="shared" si="1"/>
        <v>0.1111111111111111</v>
      </c>
      <c r="F4" s="7">
        <f t="shared" si="2"/>
        <v>5.5555555555555559E-2</v>
      </c>
    </row>
    <row r="5" spans="1:6" x14ac:dyDescent="0.25">
      <c r="A5" s="6">
        <v>4</v>
      </c>
      <c r="B5" s="7">
        <v>0.16666666666666666</v>
      </c>
      <c r="C5" s="7">
        <v>0.5</v>
      </c>
      <c r="D5" s="7">
        <f t="shared" si="0"/>
        <v>0.5</v>
      </c>
      <c r="E5" s="7">
        <f t="shared" si="1"/>
        <v>8.3333333333333329E-2</v>
      </c>
      <c r="F5" s="7">
        <f t="shared" si="2"/>
        <v>8.3333333333333329E-2</v>
      </c>
    </row>
    <row r="6" spans="1:6" x14ac:dyDescent="0.25">
      <c r="A6" s="6">
        <v>5</v>
      </c>
      <c r="B6" s="7">
        <v>0.16666666666666666</v>
      </c>
      <c r="C6" s="7">
        <v>0.33333333333333298</v>
      </c>
      <c r="D6" s="7">
        <f t="shared" si="0"/>
        <v>0.66666666666666696</v>
      </c>
      <c r="E6" s="7">
        <f t="shared" si="1"/>
        <v>5.5555555555555497E-2</v>
      </c>
      <c r="F6" s="7">
        <f t="shared" si="2"/>
        <v>0.11111111111111116</v>
      </c>
    </row>
    <row r="7" spans="1:6" x14ac:dyDescent="0.25">
      <c r="A7" s="6">
        <v>6</v>
      </c>
      <c r="B7" s="7">
        <v>0.16666666666666666</v>
      </c>
      <c r="C7" s="7">
        <v>0.16666666666666699</v>
      </c>
      <c r="D7" s="7">
        <f t="shared" si="0"/>
        <v>0.83333333333333304</v>
      </c>
      <c r="E7" s="7">
        <f t="shared" si="1"/>
        <v>2.7777777777777832E-2</v>
      </c>
      <c r="F7" s="7">
        <f t="shared" si="2"/>
        <v>0.13888888888888884</v>
      </c>
    </row>
    <row r="8" spans="1:6" x14ac:dyDescent="0.25">
      <c r="A8" s="6"/>
      <c r="B8" s="6"/>
      <c r="C8" s="6"/>
      <c r="D8" s="6" t="s">
        <v>14</v>
      </c>
      <c r="E8" s="7">
        <f>SUM(E2:E7)</f>
        <v>0.58333333333333326</v>
      </c>
      <c r="F8" s="7">
        <f>SUM(F2:F7)</f>
        <v>0.41666666666666663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J17" sqref="J17"/>
    </sheetView>
  </sheetViews>
  <sheetFormatPr defaultRowHeight="15" x14ac:dyDescent="0.25"/>
  <cols>
    <col min="1" max="3" width="9.140625" style="5"/>
    <col min="4" max="4" width="9.5703125" style="5" customWidth="1"/>
    <col min="5" max="7" width="9.140625" style="5"/>
    <col min="8" max="8" width="10.7109375" style="5" customWidth="1"/>
    <col min="9" max="9" width="13.42578125" style="5" customWidth="1"/>
    <col min="10" max="16384" width="9.140625" style="5"/>
  </cols>
  <sheetData>
    <row r="2" spans="2:9" x14ac:dyDescent="0.25">
      <c r="B2" s="19" t="s">
        <v>20</v>
      </c>
      <c r="C2" s="19"/>
      <c r="D2" s="19"/>
    </row>
    <row r="3" spans="2:9" x14ac:dyDescent="0.25">
      <c r="B3" s="7" t="s">
        <v>21</v>
      </c>
      <c r="C3" s="7" t="s">
        <v>22</v>
      </c>
      <c r="D3" s="7" t="s">
        <v>23</v>
      </c>
    </row>
    <row r="4" spans="2:9" x14ac:dyDescent="0.25">
      <c r="B4" s="7">
        <v>0.83333333333333337</v>
      </c>
      <c r="C4" s="7">
        <v>0.83333333333333337</v>
      </c>
      <c r="D4" s="7">
        <v>0.69444444444444442</v>
      </c>
      <c r="H4" s="5" t="s">
        <v>24</v>
      </c>
      <c r="I4" s="5">
        <v>6</v>
      </c>
    </row>
    <row r="5" spans="2:9" x14ac:dyDescent="0.25">
      <c r="H5" s="5" t="s">
        <v>25</v>
      </c>
      <c r="I5" s="5">
        <v>1</v>
      </c>
    </row>
    <row r="6" spans="2:9" x14ac:dyDescent="0.25">
      <c r="H6" s="5" t="s">
        <v>26</v>
      </c>
      <c r="I6" s="5">
        <v>1</v>
      </c>
    </row>
    <row r="9" spans="2:9" x14ac:dyDescent="0.25">
      <c r="H9" s="5" t="s">
        <v>6</v>
      </c>
      <c r="I9" s="1">
        <f>1-((I4-1)/I4)^I5</f>
        <v>0.16666666666666663</v>
      </c>
    </row>
  </sheetData>
  <mergeCells count="1"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workbookViewId="0">
      <selection activeCell="G42" sqref="B2:G42"/>
    </sheetView>
  </sheetViews>
  <sheetFormatPr defaultRowHeight="15" x14ac:dyDescent="0.25"/>
  <sheetData>
    <row r="1" spans="2:11" x14ac:dyDescent="0.25">
      <c r="J1" t="s">
        <v>27</v>
      </c>
      <c r="K1" t="s">
        <v>28</v>
      </c>
    </row>
    <row r="2" spans="2:11" x14ac:dyDescent="0.25">
      <c r="B2" s="2">
        <v>111</v>
      </c>
      <c r="C2" s="3">
        <v>211</v>
      </c>
      <c r="D2" s="3">
        <f>C2+100</f>
        <v>311</v>
      </c>
      <c r="E2" s="3">
        <f>D2+100</f>
        <v>411</v>
      </c>
      <c r="F2" s="3">
        <f>E2+100</f>
        <v>511</v>
      </c>
      <c r="G2" s="3">
        <f>F2+100</f>
        <v>611</v>
      </c>
    </row>
    <row r="3" spans="2:11" x14ac:dyDescent="0.25">
      <c r="B3" s="2">
        <v>112</v>
      </c>
      <c r="C3" s="2">
        <v>212</v>
      </c>
      <c r="D3" s="3">
        <f t="shared" ref="D3:E7" si="0">C3+100</f>
        <v>312</v>
      </c>
      <c r="E3" s="3">
        <f t="shared" si="0"/>
        <v>412</v>
      </c>
      <c r="F3" s="3">
        <f t="shared" ref="F3:G3" si="1">E3+100</f>
        <v>512</v>
      </c>
      <c r="G3" s="3">
        <f t="shared" si="1"/>
        <v>612</v>
      </c>
      <c r="I3" t="s">
        <v>29</v>
      </c>
      <c r="J3" t="s">
        <v>30</v>
      </c>
    </row>
    <row r="4" spans="2:11" x14ac:dyDescent="0.25">
      <c r="B4" s="2">
        <v>113</v>
      </c>
      <c r="C4" s="2">
        <v>213</v>
      </c>
      <c r="D4" s="2">
        <f t="shared" si="0"/>
        <v>313</v>
      </c>
      <c r="E4" s="3">
        <f t="shared" si="0"/>
        <v>413</v>
      </c>
      <c r="F4" s="3">
        <f t="shared" ref="F4:G4" si="2">E4+100</f>
        <v>513</v>
      </c>
      <c r="G4" s="3">
        <f t="shared" si="2"/>
        <v>613</v>
      </c>
      <c r="I4">
        <v>6</v>
      </c>
      <c r="J4">
        <v>30</v>
      </c>
    </row>
    <row r="5" spans="2:11" x14ac:dyDescent="0.25">
      <c r="B5" s="2">
        <v>114</v>
      </c>
      <c r="C5" s="2">
        <v>214</v>
      </c>
      <c r="D5" s="2">
        <f t="shared" si="0"/>
        <v>314</v>
      </c>
      <c r="E5" s="2">
        <f t="shared" si="0"/>
        <v>414</v>
      </c>
      <c r="F5" s="3">
        <f t="shared" ref="F5:G5" si="3">E5+100</f>
        <v>514</v>
      </c>
      <c r="G5" s="3">
        <f t="shared" si="3"/>
        <v>614</v>
      </c>
      <c r="I5">
        <v>11</v>
      </c>
      <c r="J5">
        <v>25</v>
      </c>
    </row>
    <row r="6" spans="2:11" x14ac:dyDescent="0.25">
      <c r="B6" s="2">
        <v>115</v>
      </c>
      <c r="C6" s="2">
        <v>215</v>
      </c>
      <c r="D6" s="2">
        <f t="shared" si="0"/>
        <v>315</v>
      </c>
      <c r="E6" s="2">
        <f t="shared" si="0"/>
        <v>415</v>
      </c>
      <c r="F6" s="2">
        <f t="shared" ref="F6:G6" si="4">E6+100</f>
        <v>515</v>
      </c>
      <c r="G6" s="3">
        <f t="shared" si="4"/>
        <v>615</v>
      </c>
      <c r="I6">
        <v>15</v>
      </c>
      <c r="J6">
        <v>21</v>
      </c>
    </row>
    <row r="7" spans="2:11" x14ac:dyDescent="0.25">
      <c r="B7" s="2">
        <v>116</v>
      </c>
      <c r="C7" s="2">
        <v>216</v>
      </c>
      <c r="D7" s="2">
        <f t="shared" si="0"/>
        <v>316</v>
      </c>
      <c r="E7" s="2">
        <f t="shared" si="0"/>
        <v>416</v>
      </c>
      <c r="F7" s="2">
        <f t="shared" ref="F7:G7" si="5">E7+100</f>
        <v>516</v>
      </c>
      <c r="G7" s="2">
        <f t="shared" si="5"/>
        <v>616</v>
      </c>
      <c r="I7">
        <v>18</v>
      </c>
      <c r="J7">
        <v>18</v>
      </c>
    </row>
    <row r="8" spans="2:11" x14ac:dyDescent="0.25">
      <c r="I8">
        <v>20</v>
      </c>
      <c r="J8">
        <v>16</v>
      </c>
    </row>
    <row r="9" spans="2:11" x14ac:dyDescent="0.25">
      <c r="B9" s="3">
        <v>121</v>
      </c>
      <c r="C9" s="3">
        <f>B9+100</f>
        <v>221</v>
      </c>
      <c r="D9" s="3">
        <f>C9+100</f>
        <v>321</v>
      </c>
      <c r="E9" s="3">
        <f>D9+100</f>
        <v>421</v>
      </c>
      <c r="F9" s="3">
        <f>E9+100</f>
        <v>521</v>
      </c>
      <c r="G9" s="3">
        <f>F9+100</f>
        <v>621</v>
      </c>
      <c r="I9">
        <v>21</v>
      </c>
      <c r="J9">
        <v>15</v>
      </c>
    </row>
    <row r="10" spans="2:11" x14ac:dyDescent="0.25">
      <c r="B10" s="2">
        <v>122</v>
      </c>
      <c r="C10" s="2">
        <f t="shared" ref="C10:D42" si="6">B10+100</f>
        <v>222</v>
      </c>
      <c r="D10" s="3">
        <f t="shared" si="6"/>
        <v>322</v>
      </c>
      <c r="E10" s="3">
        <f t="shared" ref="E10:G10" si="7">D10+100</f>
        <v>422</v>
      </c>
      <c r="F10" s="3">
        <f t="shared" si="7"/>
        <v>522</v>
      </c>
      <c r="G10" s="3">
        <f t="shared" si="7"/>
        <v>622</v>
      </c>
      <c r="I10" s="2">
        <f>SUM(I4:I9)</f>
        <v>91</v>
      </c>
      <c r="J10" s="3">
        <f>SUM(J4:J9)</f>
        <v>125</v>
      </c>
    </row>
    <row r="11" spans="2:11" x14ac:dyDescent="0.25">
      <c r="B11" s="2">
        <v>123</v>
      </c>
      <c r="C11" s="2">
        <f t="shared" si="6"/>
        <v>223</v>
      </c>
      <c r="D11" s="2">
        <f t="shared" si="6"/>
        <v>323</v>
      </c>
      <c r="E11" s="3">
        <f t="shared" ref="E11:G11" si="8">D11+100</f>
        <v>423</v>
      </c>
      <c r="F11" s="3">
        <f t="shared" si="8"/>
        <v>523</v>
      </c>
      <c r="G11" s="3">
        <f t="shared" si="8"/>
        <v>623</v>
      </c>
      <c r="I11">
        <v>216</v>
      </c>
      <c r="J11">
        <v>216</v>
      </c>
    </row>
    <row r="12" spans="2:11" x14ac:dyDescent="0.25">
      <c r="B12" s="2">
        <v>124</v>
      </c>
      <c r="C12" s="2">
        <f t="shared" si="6"/>
        <v>224</v>
      </c>
      <c r="D12" s="2">
        <f t="shared" si="6"/>
        <v>324</v>
      </c>
      <c r="E12" s="2">
        <f t="shared" ref="E12:G12" si="9">D12+100</f>
        <v>424</v>
      </c>
      <c r="F12" s="3">
        <f t="shared" si="9"/>
        <v>524</v>
      </c>
      <c r="G12" s="3">
        <f t="shared" si="9"/>
        <v>624</v>
      </c>
    </row>
    <row r="13" spans="2:11" x14ac:dyDescent="0.25">
      <c r="B13" s="2">
        <v>125</v>
      </c>
      <c r="C13" s="2">
        <f t="shared" si="6"/>
        <v>225</v>
      </c>
      <c r="D13" s="2">
        <f t="shared" si="6"/>
        <v>325</v>
      </c>
      <c r="E13" s="2">
        <f t="shared" ref="E13:G13" si="10">D13+100</f>
        <v>425</v>
      </c>
      <c r="F13" s="2">
        <f t="shared" si="10"/>
        <v>525</v>
      </c>
      <c r="G13" s="3">
        <f t="shared" si="10"/>
        <v>625</v>
      </c>
      <c r="J13">
        <f>91/216</f>
        <v>0.42129629629629628</v>
      </c>
    </row>
    <row r="14" spans="2:11" x14ac:dyDescent="0.25">
      <c r="B14" s="2">
        <v>126</v>
      </c>
      <c r="C14" s="2">
        <f t="shared" si="6"/>
        <v>226</v>
      </c>
      <c r="D14" s="2">
        <f t="shared" si="6"/>
        <v>326</v>
      </c>
      <c r="E14" s="2">
        <f t="shared" ref="E14:G14" si="11">D14+100</f>
        <v>426</v>
      </c>
      <c r="F14" s="2">
        <f t="shared" si="11"/>
        <v>526</v>
      </c>
      <c r="G14" s="2">
        <f t="shared" si="11"/>
        <v>626</v>
      </c>
      <c r="J14">
        <f>125/216</f>
        <v>0.57870370370370372</v>
      </c>
    </row>
    <row r="16" spans="2:11" x14ac:dyDescent="0.25">
      <c r="B16" s="3">
        <v>131</v>
      </c>
      <c r="C16" s="3">
        <f t="shared" si="6"/>
        <v>231</v>
      </c>
      <c r="D16" s="3">
        <f t="shared" si="6"/>
        <v>331</v>
      </c>
      <c r="E16" s="3">
        <f t="shared" ref="E16:G16" si="12">D16+100</f>
        <v>431</v>
      </c>
      <c r="F16" s="3">
        <f t="shared" si="12"/>
        <v>531</v>
      </c>
      <c r="G16" s="3">
        <f t="shared" si="12"/>
        <v>631</v>
      </c>
      <c r="I16" t="s">
        <v>31</v>
      </c>
      <c r="J16" t="s">
        <v>32</v>
      </c>
    </row>
    <row r="17" spans="2:10" x14ac:dyDescent="0.25">
      <c r="B17" s="3">
        <v>132</v>
      </c>
      <c r="C17" s="3">
        <f t="shared" si="6"/>
        <v>232</v>
      </c>
      <c r="D17" s="3">
        <f t="shared" si="6"/>
        <v>332</v>
      </c>
      <c r="E17" s="3">
        <f t="shared" ref="E17:G17" si="13">D17+100</f>
        <v>432</v>
      </c>
      <c r="F17" s="3">
        <f t="shared" si="13"/>
        <v>532</v>
      </c>
      <c r="G17" s="3">
        <f t="shared" si="13"/>
        <v>632</v>
      </c>
      <c r="I17" s="9">
        <v>0.58333333333333337</v>
      </c>
      <c r="J17" s="9">
        <v>0.42129629629629628</v>
      </c>
    </row>
    <row r="18" spans="2:10" x14ac:dyDescent="0.25">
      <c r="B18" s="2">
        <v>133</v>
      </c>
      <c r="C18" s="2">
        <f t="shared" si="6"/>
        <v>233</v>
      </c>
      <c r="D18" s="2">
        <f t="shared" si="6"/>
        <v>333</v>
      </c>
      <c r="E18" s="3">
        <f t="shared" ref="E18:G18" si="14">D18+100</f>
        <v>433</v>
      </c>
      <c r="F18" s="3">
        <f t="shared" si="14"/>
        <v>533</v>
      </c>
      <c r="G18" s="3">
        <f t="shared" si="14"/>
        <v>633</v>
      </c>
      <c r="I18" s="9">
        <v>0.41666666666666669</v>
      </c>
      <c r="J18" s="9">
        <v>0.57870370370370372</v>
      </c>
    </row>
    <row r="19" spans="2:10" x14ac:dyDescent="0.25">
      <c r="B19" s="2">
        <v>134</v>
      </c>
      <c r="C19" s="2">
        <f t="shared" si="6"/>
        <v>234</v>
      </c>
      <c r="D19" s="2">
        <f t="shared" si="6"/>
        <v>334</v>
      </c>
      <c r="E19" s="2">
        <f t="shared" ref="E19:G19" si="15">D19+100</f>
        <v>434</v>
      </c>
      <c r="F19" s="3">
        <f t="shared" si="15"/>
        <v>534</v>
      </c>
      <c r="G19" s="3">
        <f t="shared" si="15"/>
        <v>634</v>
      </c>
    </row>
    <row r="20" spans="2:10" x14ac:dyDescent="0.25">
      <c r="B20" s="2">
        <v>135</v>
      </c>
      <c r="C20" s="2">
        <f t="shared" si="6"/>
        <v>235</v>
      </c>
      <c r="D20" s="2">
        <f t="shared" si="6"/>
        <v>335</v>
      </c>
      <c r="E20" s="2">
        <f t="shared" ref="E20:G20" si="16">D20+100</f>
        <v>435</v>
      </c>
      <c r="F20" s="2">
        <f t="shared" si="16"/>
        <v>535</v>
      </c>
      <c r="G20" s="3">
        <f t="shared" si="16"/>
        <v>635</v>
      </c>
    </row>
    <row r="21" spans="2:10" x14ac:dyDescent="0.25">
      <c r="B21" s="2">
        <v>136</v>
      </c>
      <c r="C21" s="2">
        <f t="shared" si="6"/>
        <v>236</v>
      </c>
      <c r="D21" s="2">
        <f t="shared" si="6"/>
        <v>336</v>
      </c>
      <c r="E21" s="2">
        <f t="shared" ref="E21:G21" si="17">D21+100</f>
        <v>436</v>
      </c>
      <c r="F21" s="2">
        <f t="shared" si="17"/>
        <v>536</v>
      </c>
      <c r="G21" s="2">
        <f t="shared" si="17"/>
        <v>636</v>
      </c>
    </row>
    <row r="23" spans="2:10" x14ac:dyDescent="0.25">
      <c r="B23" s="3">
        <v>141</v>
      </c>
      <c r="C23" s="3">
        <f t="shared" si="6"/>
        <v>241</v>
      </c>
      <c r="D23" s="3">
        <f t="shared" si="6"/>
        <v>341</v>
      </c>
      <c r="E23" s="3">
        <f t="shared" ref="E23:G23" si="18">D23+100</f>
        <v>441</v>
      </c>
      <c r="F23" s="3">
        <f t="shared" si="18"/>
        <v>541</v>
      </c>
      <c r="G23" s="3">
        <f t="shared" si="18"/>
        <v>641</v>
      </c>
    </row>
    <row r="24" spans="2:10" x14ac:dyDescent="0.25">
      <c r="B24" s="3">
        <v>142</v>
      </c>
      <c r="C24" s="3">
        <f t="shared" si="6"/>
        <v>242</v>
      </c>
      <c r="D24" s="3">
        <f t="shared" si="6"/>
        <v>342</v>
      </c>
      <c r="E24" s="3">
        <f t="shared" ref="E24:G24" si="19">D24+100</f>
        <v>442</v>
      </c>
      <c r="F24" s="3">
        <f t="shared" si="19"/>
        <v>542</v>
      </c>
      <c r="G24" s="3">
        <f t="shared" si="19"/>
        <v>642</v>
      </c>
    </row>
    <row r="25" spans="2:10" x14ac:dyDescent="0.25">
      <c r="B25" s="3">
        <v>143</v>
      </c>
      <c r="C25" s="3">
        <f t="shared" si="6"/>
        <v>243</v>
      </c>
      <c r="D25" s="3">
        <f t="shared" si="6"/>
        <v>343</v>
      </c>
      <c r="E25" s="3">
        <f t="shared" ref="E25:G25" si="20">D25+100</f>
        <v>443</v>
      </c>
      <c r="F25" s="3">
        <f t="shared" si="20"/>
        <v>543</v>
      </c>
      <c r="G25" s="3">
        <f t="shared" si="20"/>
        <v>643</v>
      </c>
    </row>
    <row r="26" spans="2:10" x14ac:dyDescent="0.25">
      <c r="B26" s="2">
        <v>144</v>
      </c>
      <c r="C26" s="2">
        <f t="shared" si="6"/>
        <v>244</v>
      </c>
      <c r="D26" s="2">
        <f t="shared" si="6"/>
        <v>344</v>
      </c>
      <c r="E26" s="2">
        <f t="shared" ref="E26:G26" si="21">D26+100</f>
        <v>444</v>
      </c>
      <c r="F26" s="3">
        <f t="shared" si="21"/>
        <v>544</v>
      </c>
      <c r="G26" s="3">
        <f t="shared" si="21"/>
        <v>644</v>
      </c>
    </row>
    <row r="27" spans="2:10" x14ac:dyDescent="0.25">
      <c r="B27" s="2">
        <v>145</v>
      </c>
      <c r="C27" s="2">
        <f t="shared" si="6"/>
        <v>245</v>
      </c>
      <c r="D27" s="2">
        <f t="shared" si="6"/>
        <v>345</v>
      </c>
      <c r="E27" s="2">
        <f t="shared" ref="E27:G27" si="22">D27+100</f>
        <v>445</v>
      </c>
      <c r="F27" s="2">
        <f t="shared" si="22"/>
        <v>545</v>
      </c>
      <c r="G27" s="3">
        <f t="shared" si="22"/>
        <v>645</v>
      </c>
    </row>
    <row r="28" spans="2:10" x14ac:dyDescent="0.25">
      <c r="B28" s="2">
        <v>146</v>
      </c>
      <c r="C28" s="2">
        <f t="shared" si="6"/>
        <v>246</v>
      </c>
      <c r="D28" s="2">
        <f t="shared" si="6"/>
        <v>346</v>
      </c>
      <c r="E28" s="2">
        <f t="shared" ref="E28:G28" si="23">D28+100</f>
        <v>446</v>
      </c>
      <c r="F28" s="2">
        <f t="shared" si="23"/>
        <v>546</v>
      </c>
      <c r="G28" s="2">
        <f t="shared" si="23"/>
        <v>646</v>
      </c>
    </row>
    <row r="30" spans="2:10" x14ac:dyDescent="0.25">
      <c r="B30" s="3">
        <v>151</v>
      </c>
      <c r="C30" s="3">
        <f t="shared" si="6"/>
        <v>251</v>
      </c>
      <c r="D30" s="3">
        <f t="shared" si="6"/>
        <v>351</v>
      </c>
      <c r="E30" s="3">
        <f t="shared" ref="E30:G30" si="24">D30+100</f>
        <v>451</v>
      </c>
      <c r="F30" s="3">
        <f t="shared" si="24"/>
        <v>551</v>
      </c>
      <c r="G30" s="3">
        <f t="shared" si="24"/>
        <v>651</v>
      </c>
    </row>
    <row r="31" spans="2:10" x14ac:dyDescent="0.25">
      <c r="B31" s="3">
        <v>152</v>
      </c>
      <c r="C31" s="3">
        <f t="shared" si="6"/>
        <v>252</v>
      </c>
      <c r="D31" s="3">
        <f t="shared" si="6"/>
        <v>352</v>
      </c>
      <c r="E31" s="3">
        <f t="shared" ref="E31:G31" si="25">D31+100</f>
        <v>452</v>
      </c>
      <c r="F31" s="3">
        <f t="shared" si="25"/>
        <v>552</v>
      </c>
      <c r="G31" s="3">
        <f t="shared" si="25"/>
        <v>652</v>
      </c>
    </row>
    <row r="32" spans="2:10" x14ac:dyDescent="0.25">
      <c r="B32" s="3">
        <v>153</v>
      </c>
      <c r="C32" s="3">
        <f t="shared" si="6"/>
        <v>253</v>
      </c>
      <c r="D32" s="3">
        <f t="shared" si="6"/>
        <v>353</v>
      </c>
      <c r="E32" s="3">
        <f t="shared" ref="E32:G32" si="26">D32+100</f>
        <v>453</v>
      </c>
      <c r="F32" s="3">
        <f t="shared" si="26"/>
        <v>553</v>
      </c>
      <c r="G32" s="3">
        <f t="shared" si="26"/>
        <v>653</v>
      </c>
    </row>
    <row r="33" spans="2:7" x14ac:dyDescent="0.25">
      <c r="B33" s="3">
        <v>154</v>
      </c>
      <c r="C33" s="3">
        <f t="shared" si="6"/>
        <v>254</v>
      </c>
      <c r="D33" s="3">
        <f t="shared" si="6"/>
        <v>354</v>
      </c>
      <c r="E33" s="3">
        <f t="shared" ref="E33:G33" si="27">D33+100</f>
        <v>454</v>
      </c>
      <c r="F33" s="3">
        <f t="shared" si="27"/>
        <v>554</v>
      </c>
      <c r="G33" s="3">
        <f t="shared" si="27"/>
        <v>654</v>
      </c>
    </row>
    <row r="34" spans="2:7" x14ac:dyDescent="0.25">
      <c r="B34" s="2">
        <v>155</v>
      </c>
      <c r="C34" s="2">
        <f t="shared" si="6"/>
        <v>255</v>
      </c>
      <c r="D34" s="2">
        <f t="shared" si="6"/>
        <v>355</v>
      </c>
      <c r="E34" s="2">
        <f t="shared" ref="E34:G34" si="28">D34+100</f>
        <v>455</v>
      </c>
      <c r="F34" s="2">
        <f t="shared" si="28"/>
        <v>555</v>
      </c>
      <c r="G34" s="3">
        <f t="shared" si="28"/>
        <v>655</v>
      </c>
    </row>
    <row r="35" spans="2:7" x14ac:dyDescent="0.25">
      <c r="B35" s="2">
        <v>156</v>
      </c>
      <c r="C35" s="2">
        <f t="shared" si="6"/>
        <v>256</v>
      </c>
      <c r="D35" s="2">
        <f t="shared" si="6"/>
        <v>356</v>
      </c>
      <c r="E35" s="2">
        <f t="shared" ref="E35:G35" si="29">D35+100</f>
        <v>456</v>
      </c>
      <c r="F35" s="2">
        <f t="shared" si="29"/>
        <v>556</v>
      </c>
      <c r="G35" s="2">
        <f t="shared" si="29"/>
        <v>656</v>
      </c>
    </row>
    <row r="37" spans="2:7" x14ac:dyDescent="0.25">
      <c r="B37" s="3">
        <v>161</v>
      </c>
      <c r="C37" s="3">
        <f t="shared" si="6"/>
        <v>261</v>
      </c>
      <c r="D37" s="3">
        <f t="shared" si="6"/>
        <v>361</v>
      </c>
      <c r="E37" s="3">
        <f t="shared" ref="E37:G37" si="30">D37+100</f>
        <v>461</v>
      </c>
      <c r="F37" s="3">
        <f t="shared" si="30"/>
        <v>561</v>
      </c>
      <c r="G37" s="3">
        <f t="shared" si="30"/>
        <v>661</v>
      </c>
    </row>
    <row r="38" spans="2:7" x14ac:dyDescent="0.25">
      <c r="B38" s="3">
        <v>162</v>
      </c>
      <c r="C38" s="3">
        <f t="shared" si="6"/>
        <v>262</v>
      </c>
      <c r="D38" s="3">
        <f t="shared" si="6"/>
        <v>362</v>
      </c>
      <c r="E38" s="3">
        <f t="shared" ref="E38:G38" si="31">D38+100</f>
        <v>462</v>
      </c>
      <c r="F38" s="3">
        <f t="shared" si="31"/>
        <v>562</v>
      </c>
      <c r="G38" s="3">
        <f t="shared" si="31"/>
        <v>662</v>
      </c>
    </row>
    <row r="39" spans="2:7" x14ac:dyDescent="0.25">
      <c r="B39" s="3">
        <v>163</v>
      </c>
      <c r="C39" s="3">
        <f t="shared" si="6"/>
        <v>263</v>
      </c>
      <c r="D39" s="3">
        <f t="shared" si="6"/>
        <v>363</v>
      </c>
      <c r="E39" s="3">
        <f t="shared" ref="E39:G39" si="32">D39+100</f>
        <v>463</v>
      </c>
      <c r="F39" s="3">
        <f t="shared" si="32"/>
        <v>563</v>
      </c>
      <c r="G39" s="3">
        <f t="shared" si="32"/>
        <v>663</v>
      </c>
    </row>
    <row r="40" spans="2:7" x14ac:dyDescent="0.25">
      <c r="B40" s="3">
        <v>164</v>
      </c>
      <c r="C40" s="3">
        <f t="shared" si="6"/>
        <v>264</v>
      </c>
      <c r="D40" s="3">
        <f t="shared" si="6"/>
        <v>364</v>
      </c>
      <c r="E40" s="3">
        <f t="shared" ref="E40:G40" si="33">D40+100</f>
        <v>464</v>
      </c>
      <c r="F40" s="3">
        <f t="shared" si="33"/>
        <v>564</v>
      </c>
      <c r="G40" s="3">
        <f t="shared" si="33"/>
        <v>664</v>
      </c>
    </row>
    <row r="41" spans="2:7" x14ac:dyDescent="0.25">
      <c r="B41" s="3">
        <v>165</v>
      </c>
      <c r="C41" s="3">
        <f t="shared" si="6"/>
        <v>265</v>
      </c>
      <c r="D41" s="3">
        <f t="shared" si="6"/>
        <v>365</v>
      </c>
      <c r="E41" s="3">
        <f t="shared" ref="E41:G41" si="34">D41+100</f>
        <v>465</v>
      </c>
      <c r="F41" s="3">
        <f t="shared" si="34"/>
        <v>565</v>
      </c>
      <c r="G41" s="3">
        <f t="shared" si="34"/>
        <v>665</v>
      </c>
    </row>
    <row r="42" spans="2:7" x14ac:dyDescent="0.25">
      <c r="B42" s="2">
        <v>166</v>
      </c>
      <c r="C42" s="2">
        <f t="shared" si="6"/>
        <v>266</v>
      </c>
      <c r="D42" s="2">
        <f t="shared" si="6"/>
        <v>366</v>
      </c>
      <c r="E42" s="2">
        <f t="shared" ref="E42:G42" si="35">D42+100</f>
        <v>466</v>
      </c>
      <c r="F42" s="2">
        <f t="shared" si="35"/>
        <v>566</v>
      </c>
      <c r="G42" s="2">
        <f t="shared" si="35"/>
        <v>666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B1" workbookViewId="0">
      <selection activeCell="O8" sqref="O8:Q15"/>
    </sheetView>
  </sheetViews>
  <sheetFormatPr defaultRowHeight="15" x14ac:dyDescent="0.25"/>
  <cols>
    <col min="16" max="16" width="12.7109375" customWidth="1"/>
  </cols>
  <sheetData>
    <row r="2" spans="1:19" x14ac:dyDescent="0.25">
      <c r="A2" s="10">
        <v>11</v>
      </c>
      <c r="B2" s="11">
        <v>21</v>
      </c>
      <c r="C2" s="12">
        <v>31</v>
      </c>
      <c r="D2" s="13">
        <v>41</v>
      </c>
      <c r="E2" s="14">
        <v>51</v>
      </c>
      <c r="F2" s="15">
        <v>61</v>
      </c>
      <c r="H2" s="16">
        <v>111</v>
      </c>
      <c r="I2" s="11">
        <v>211</v>
      </c>
      <c r="J2" s="12">
        <f>I2+100</f>
        <v>311</v>
      </c>
      <c r="K2" s="13">
        <f>J2+100</f>
        <v>411</v>
      </c>
      <c r="L2" s="14">
        <f>K2+100</f>
        <v>511</v>
      </c>
      <c r="M2" s="15">
        <f>L2+100</f>
        <v>611</v>
      </c>
      <c r="S2">
        <v>1</v>
      </c>
    </row>
    <row r="3" spans="1:19" x14ac:dyDescent="0.25">
      <c r="A3" s="11">
        <v>12</v>
      </c>
      <c r="B3" s="11">
        <v>22</v>
      </c>
      <c r="C3" s="12">
        <v>32</v>
      </c>
      <c r="D3" s="13">
        <v>42</v>
      </c>
      <c r="E3" s="14">
        <v>52</v>
      </c>
      <c r="F3" s="15">
        <v>62</v>
      </c>
      <c r="H3" s="11">
        <v>112</v>
      </c>
      <c r="I3" s="11">
        <v>212</v>
      </c>
      <c r="J3" s="12">
        <f t="shared" ref="J3:M7" si="0">I3+100</f>
        <v>312</v>
      </c>
      <c r="K3" s="13">
        <f t="shared" si="0"/>
        <v>412</v>
      </c>
      <c r="L3" s="14">
        <f t="shared" si="0"/>
        <v>512</v>
      </c>
      <c r="M3" s="15">
        <f t="shared" si="0"/>
        <v>612</v>
      </c>
      <c r="R3">
        <v>6</v>
      </c>
      <c r="S3" t="s">
        <v>33</v>
      </c>
    </row>
    <row r="4" spans="1:19" x14ac:dyDescent="0.25">
      <c r="A4" s="12">
        <v>13</v>
      </c>
      <c r="B4" s="12">
        <v>23</v>
      </c>
      <c r="C4" s="12">
        <v>33</v>
      </c>
      <c r="D4" s="13">
        <v>43</v>
      </c>
      <c r="E4" s="14">
        <v>53</v>
      </c>
      <c r="F4" s="15">
        <v>63</v>
      </c>
      <c r="H4" s="12">
        <v>113</v>
      </c>
      <c r="I4" s="12">
        <v>213</v>
      </c>
      <c r="J4" s="12">
        <f t="shared" si="0"/>
        <v>313</v>
      </c>
      <c r="K4" s="13">
        <f t="shared" si="0"/>
        <v>413</v>
      </c>
      <c r="L4" s="14">
        <f t="shared" si="0"/>
        <v>513</v>
      </c>
      <c r="M4" s="15">
        <f t="shared" si="0"/>
        <v>613</v>
      </c>
      <c r="R4">
        <v>12</v>
      </c>
      <c r="S4" t="s">
        <v>34</v>
      </c>
    </row>
    <row r="5" spans="1:19" x14ac:dyDescent="0.25">
      <c r="A5" s="13">
        <v>14</v>
      </c>
      <c r="B5" s="13">
        <v>24</v>
      </c>
      <c r="C5" s="13">
        <v>34</v>
      </c>
      <c r="D5" s="13">
        <v>44</v>
      </c>
      <c r="E5" s="14">
        <v>54</v>
      </c>
      <c r="F5" s="15">
        <v>64</v>
      </c>
      <c r="H5" s="13">
        <v>114</v>
      </c>
      <c r="I5" s="13">
        <v>214</v>
      </c>
      <c r="J5" s="13">
        <f t="shared" si="0"/>
        <v>314</v>
      </c>
      <c r="K5" s="13">
        <f t="shared" si="0"/>
        <v>414</v>
      </c>
      <c r="L5" s="14">
        <f t="shared" si="0"/>
        <v>514</v>
      </c>
      <c r="M5" s="15">
        <f t="shared" si="0"/>
        <v>614</v>
      </c>
      <c r="R5">
        <v>18</v>
      </c>
      <c r="S5" t="s">
        <v>35</v>
      </c>
    </row>
    <row r="6" spans="1:19" x14ac:dyDescent="0.25">
      <c r="A6" s="14">
        <v>15</v>
      </c>
      <c r="B6" s="14">
        <v>25</v>
      </c>
      <c r="C6" s="14">
        <v>35</v>
      </c>
      <c r="D6" s="14">
        <v>45</v>
      </c>
      <c r="E6" s="14">
        <v>55</v>
      </c>
      <c r="F6" s="15">
        <v>65</v>
      </c>
      <c r="H6" s="14">
        <v>115</v>
      </c>
      <c r="I6" s="14">
        <v>215</v>
      </c>
      <c r="J6" s="14">
        <f t="shared" si="0"/>
        <v>315</v>
      </c>
      <c r="K6" s="14">
        <f t="shared" si="0"/>
        <v>415</v>
      </c>
      <c r="L6" s="14">
        <f t="shared" si="0"/>
        <v>515</v>
      </c>
      <c r="M6" s="15">
        <f t="shared" si="0"/>
        <v>615</v>
      </c>
      <c r="R6">
        <v>24</v>
      </c>
      <c r="S6" t="s">
        <v>36</v>
      </c>
    </row>
    <row r="7" spans="1:19" x14ac:dyDescent="0.25">
      <c r="A7" s="15">
        <v>16</v>
      </c>
      <c r="B7" s="15">
        <v>26</v>
      </c>
      <c r="C7" s="15">
        <v>36</v>
      </c>
      <c r="D7" s="15">
        <v>46</v>
      </c>
      <c r="E7" s="15">
        <v>56</v>
      </c>
      <c r="F7" s="15">
        <v>66</v>
      </c>
      <c r="H7" s="15">
        <v>116</v>
      </c>
      <c r="I7" s="15">
        <v>216</v>
      </c>
      <c r="J7" s="15">
        <f t="shared" si="0"/>
        <v>316</v>
      </c>
      <c r="K7" s="15">
        <f t="shared" si="0"/>
        <v>416</v>
      </c>
      <c r="L7" s="15">
        <f t="shared" si="0"/>
        <v>516</v>
      </c>
      <c r="M7" s="15">
        <f t="shared" si="0"/>
        <v>616</v>
      </c>
      <c r="R7">
        <v>30</v>
      </c>
      <c r="S7" t="s">
        <v>37</v>
      </c>
    </row>
    <row r="8" spans="1:19" x14ac:dyDescent="0.25">
      <c r="O8" t="s">
        <v>39</v>
      </c>
      <c r="P8" t="s">
        <v>40</v>
      </c>
      <c r="Q8" t="s">
        <v>41</v>
      </c>
    </row>
    <row r="9" spans="1:19" x14ac:dyDescent="0.25">
      <c r="B9" t="s">
        <v>39</v>
      </c>
      <c r="C9" t="s">
        <v>42</v>
      </c>
      <c r="D9" t="s">
        <v>41</v>
      </c>
      <c r="H9" s="11">
        <v>121</v>
      </c>
      <c r="I9" s="11">
        <f>H9+100</f>
        <v>221</v>
      </c>
      <c r="J9" s="12">
        <f>I9+100</f>
        <v>321</v>
      </c>
      <c r="K9" s="13">
        <f>J9+100</f>
        <v>421</v>
      </c>
      <c r="L9" s="14">
        <f>K9+100</f>
        <v>521</v>
      </c>
      <c r="M9" s="15">
        <f>L9+100</f>
        <v>621</v>
      </c>
      <c r="O9">
        <v>1</v>
      </c>
      <c r="P9">
        <v>1</v>
      </c>
      <c r="Q9">
        <f>1/216</f>
        <v>4.6296296296296294E-3</v>
      </c>
    </row>
    <row r="10" spans="1:19" x14ac:dyDescent="0.25">
      <c r="B10">
        <v>1</v>
      </c>
      <c r="C10">
        <v>1</v>
      </c>
      <c r="D10">
        <f>1/36</f>
        <v>2.7777777777777776E-2</v>
      </c>
      <c r="H10" s="11">
        <v>122</v>
      </c>
      <c r="I10" s="11">
        <f t="shared" ref="I10:M25" si="1">H10+100</f>
        <v>222</v>
      </c>
      <c r="J10" s="12">
        <f t="shared" si="1"/>
        <v>322</v>
      </c>
      <c r="K10" s="13">
        <f t="shared" si="1"/>
        <v>422</v>
      </c>
      <c r="L10" s="14">
        <f t="shared" si="1"/>
        <v>522</v>
      </c>
      <c r="M10" s="15">
        <f t="shared" si="1"/>
        <v>622</v>
      </c>
      <c r="O10">
        <v>2</v>
      </c>
      <c r="P10">
        <v>7</v>
      </c>
      <c r="Q10">
        <f>7/216</f>
        <v>3.2407407407407406E-2</v>
      </c>
    </row>
    <row r="11" spans="1:19" x14ac:dyDescent="0.25">
      <c r="B11">
        <v>2</v>
      </c>
      <c r="C11">
        <v>3</v>
      </c>
      <c r="D11" s="8">
        <f>3/36</f>
        <v>8.3333333333333329E-2</v>
      </c>
      <c r="H11" s="12">
        <v>123</v>
      </c>
      <c r="I11" s="12">
        <f t="shared" si="1"/>
        <v>223</v>
      </c>
      <c r="J11" s="12">
        <f t="shared" si="1"/>
        <v>323</v>
      </c>
      <c r="K11" s="13">
        <f t="shared" si="1"/>
        <v>423</v>
      </c>
      <c r="L11" s="14">
        <f t="shared" si="1"/>
        <v>523</v>
      </c>
      <c r="M11" s="15">
        <f t="shared" si="1"/>
        <v>623</v>
      </c>
      <c r="O11">
        <v>3</v>
      </c>
      <c r="P11">
        <v>19</v>
      </c>
      <c r="Q11">
        <f>19/216</f>
        <v>8.7962962962962965E-2</v>
      </c>
    </row>
    <row r="12" spans="1:19" x14ac:dyDescent="0.25">
      <c r="B12">
        <v>3</v>
      </c>
      <c r="C12">
        <v>5</v>
      </c>
      <c r="D12" s="8">
        <f>5/36</f>
        <v>0.1388888888888889</v>
      </c>
      <c r="H12" s="13">
        <v>124</v>
      </c>
      <c r="I12" s="13">
        <f t="shared" si="1"/>
        <v>224</v>
      </c>
      <c r="J12" s="13">
        <f t="shared" si="1"/>
        <v>324</v>
      </c>
      <c r="K12" s="13">
        <f t="shared" si="1"/>
        <v>424</v>
      </c>
      <c r="L12" s="14">
        <f t="shared" si="1"/>
        <v>524</v>
      </c>
      <c r="M12" s="15">
        <f t="shared" si="1"/>
        <v>624</v>
      </c>
      <c r="O12">
        <v>4</v>
      </c>
      <c r="P12">
        <f>7+7+7+16</f>
        <v>37</v>
      </c>
      <c r="Q12">
        <f>37/216</f>
        <v>0.17129629629629631</v>
      </c>
    </row>
    <row r="13" spans="1:19" x14ac:dyDescent="0.25">
      <c r="B13">
        <v>4</v>
      </c>
      <c r="C13">
        <v>7</v>
      </c>
      <c r="D13" s="8">
        <f>7/36</f>
        <v>0.19444444444444445</v>
      </c>
      <c r="H13" s="14">
        <v>125</v>
      </c>
      <c r="I13" s="14">
        <f t="shared" si="1"/>
        <v>225</v>
      </c>
      <c r="J13" s="14">
        <f t="shared" si="1"/>
        <v>325</v>
      </c>
      <c r="K13" s="14">
        <f t="shared" si="1"/>
        <v>425</v>
      </c>
      <c r="L13" s="14">
        <f t="shared" si="1"/>
        <v>525</v>
      </c>
      <c r="M13" s="15">
        <f t="shared" si="1"/>
        <v>625</v>
      </c>
      <c r="O13">
        <v>5</v>
      </c>
      <c r="P13">
        <f>36+25</f>
        <v>61</v>
      </c>
      <c r="Q13">
        <f>61/216</f>
        <v>0.28240740740740738</v>
      </c>
    </row>
    <row r="14" spans="1:19" x14ac:dyDescent="0.25">
      <c r="B14">
        <v>5</v>
      </c>
      <c r="C14">
        <v>9</v>
      </c>
      <c r="D14" s="8">
        <f>9/36</f>
        <v>0.25</v>
      </c>
      <c r="H14" s="15">
        <v>126</v>
      </c>
      <c r="I14" s="15">
        <f t="shared" si="1"/>
        <v>226</v>
      </c>
      <c r="J14" s="15">
        <f t="shared" si="1"/>
        <v>326</v>
      </c>
      <c r="K14" s="15">
        <f t="shared" si="1"/>
        <v>426</v>
      </c>
      <c r="L14" s="15">
        <f t="shared" si="1"/>
        <v>526</v>
      </c>
      <c r="M14" s="15">
        <f t="shared" si="1"/>
        <v>626</v>
      </c>
      <c r="O14">
        <v>6</v>
      </c>
      <c r="P14">
        <f>55+36</f>
        <v>91</v>
      </c>
      <c r="Q14">
        <f>91/216</f>
        <v>0.42129629629629628</v>
      </c>
    </row>
    <row r="15" spans="1:19" x14ac:dyDescent="0.25">
      <c r="B15">
        <v>6</v>
      </c>
      <c r="C15">
        <v>11</v>
      </c>
      <c r="D15" s="8">
        <f>11/36</f>
        <v>0.30555555555555558</v>
      </c>
      <c r="O15" t="s">
        <v>38</v>
      </c>
      <c r="P15">
        <v>216</v>
      </c>
    </row>
    <row r="16" spans="1:19" x14ac:dyDescent="0.25">
      <c r="B16" t="s">
        <v>38</v>
      </c>
      <c r="C16">
        <v>36</v>
      </c>
      <c r="H16" s="12">
        <v>131</v>
      </c>
      <c r="I16" s="12">
        <f t="shared" si="1"/>
        <v>231</v>
      </c>
      <c r="J16" s="12">
        <f t="shared" si="1"/>
        <v>331</v>
      </c>
      <c r="K16" s="13">
        <f t="shared" si="1"/>
        <v>431</v>
      </c>
      <c r="L16" s="14">
        <f t="shared" si="1"/>
        <v>531</v>
      </c>
      <c r="M16" s="15">
        <f t="shared" si="1"/>
        <v>631</v>
      </c>
    </row>
    <row r="17" spans="8:13" x14ac:dyDescent="0.25">
      <c r="H17" s="12">
        <v>132</v>
      </c>
      <c r="I17" s="12">
        <f t="shared" si="1"/>
        <v>232</v>
      </c>
      <c r="J17" s="12">
        <f t="shared" si="1"/>
        <v>332</v>
      </c>
      <c r="K17" s="13">
        <f t="shared" si="1"/>
        <v>432</v>
      </c>
      <c r="L17" s="14">
        <f t="shared" si="1"/>
        <v>532</v>
      </c>
      <c r="M17" s="15">
        <f t="shared" si="1"/>
        <v>632</v>
      </c>
    </row>
    <row r="18" spans="8:13" x14ac:dyDescent="0.25">
      <c r="H18" s="12">
        <v>133</v>
      </c>
      <c r="I18" s="12">
        <f t="shared" si="1"/>
        <v>233</v>
      </c>
      <c r="J18" s="12">
        <f t="shared" si="1"/>
        <v>333</v>
      </c>
      <c r="K18" s="13">
        <f t="shared" si="1"/>
        <v>433</v>
      </c>
      <c r="L18" s="14">
        <f t="shared" si="1"/>
        <v>533</v>
      </c>
      <c r="M18" s="15">
        <f t="shared" si="1"/>
        <v>633</v>
      </c>
    </row>
    <row r="19" spans="8:13" x14ac:dyDescent="0.25">
      <c r="H19" s="13">
        <v>134</v>
      </c>
      <c r="I19" s="13">
        <f t="shared" si="1"/>
        <v>234</v>
      </c>
      <c r="J19" s="13">
        <f t="shared" si="1"/>
        <v>334</v>
      </c>
      <c r="K19" s="13">
        <f t="shared" si="1"/>
        <v>434</v>
      </c>
      <c r="L19" s="14">
        <f t="shared" si="1"/>
        <v>534</v>
      </c>
      <c r="M19" s="15">
        <f t="shared" si="1"/>
        <v>634</v>
      </c>
    </row>
    <row r="20" spans="8:13" x14ac:dyDescent="0.25">
      <c r="H20" s="14">
        <v>135</v>
      </c>
      <c r="I20" s="14">
        <f t="shared" si="1"/>
        <v>235</v>
      </c>
      <c r="J20" s="14">
        <f t="shared" si="1"/>
        <v>335</v>
      </c>
      <c r="K20" s="14">
        <f t="shared" si="1"/>
        <v>435</v>
      </c>
      <c r="L20" s="14">
        <f t="shared" si="1"/>
        <v>535</v>
      </c>
      <c r="M20" s="15">
        <f t="shared" si="1"/>
        <v>635</v>
      </c>
    </row>
    <row r="21" spans="8:13" x14ac:dyDescent="0.25">
      <c r="H21" s="15">
        <v>136</v>
      </c>
      <c r="I21" s="15">
        <f t="shared" si="1"/>
        <v>236</v>
      </c>
      <c r="J21" s="15">
        <f t="shared" si="1"/>
        <v>336</v>
      </c>
      <c r="K21" s="15">
        <f t="shared" si="1"/>
        <v>436</v>
      </c>
      <c r="L21" s="15">
        <f t="shared" si="1"/>
        <v>536</v>
      </c>
      <c r="M21" s="15">
        <f t="shared" si="1"/>
        <v>636</v>
      </c>
    </row>
    <row r="23" spans="8:13" x14ac:dyDescent="0.25">
      <c r="H23" s="13">
        <v>141</v>
      </c>
      <c r="I23" s="13">
        <f t="shared" si="1"/>
        <v>241</v>
      </c>
      <c r="J23" s="13">
        <f t="shared" si="1"/>
        <v>341</v>
      </c>
      <c r="K23" s="13">
        <f t="shared" si="1"/>
        <v>441</v>
      </c>
      <c r="L23" s="14">
        <f t="shared" si="1"/>
        <v>541</v>
      </c>
      <c r="M23" s="15">
        <f t="shared" si="1"/>
        <v>641</v>
      </c>
    </row>
    <row r="24" spans="8:13" x14ac:dyDescent="0.25">
      <c r="H24" s="13">
        <v>142</v>
      </c>
      <c r="I24" s="13">
        <f t="shared" si="1"/>
        <v>242</v>
      </c>
      <c r="J24" s="13">
        <f t="shared" si="1"/>
        <v>342</v>
      </c>
      <c r="K24" s="13">
        <f t="shared" si="1"/>
        <v>442</v>
      </c>
      <c r="L24" s="14">
        <f t="shared" si="1"/>
        <v>542</v>
      </c>
      <c r="M24" s="15">
        <f t="shared" si="1"/>
        <v>642</v>
      </c>
    </row>
    <row r="25" spans="8:13" x14ac:dyDescent="0.25">
      <c r="H25" s="13">
        <v>143</v>
      </c>
      <c r="I25" s="13">
        <f t="shared" si="1"/>
        <v>243</v>
      </c>
      <c r="J25" s="13">
        <f t="shared" si="1"/>
        <v>343</v>
      </c>
      <c r="K25" s="13">
        <f t="shared" si="1"/>
        <v>443</v>
      </c>
      <c r="L25" s="14">
        <f t="shared" si="1"/>
        <v>543</v>
      </c>
      <c r="M25" s="15">
        <f t="shared" si="1"/>
        <v>643</v>
      </c>
    </row>
    <row r="26" spans="8:13" x14ac:dyDescent="0.25">
      <c r="H26" s="13">
        <v>144</v>
      </c>
      <c r="I26" s="13">
        <f t="shared" ref="I26:M41" si="2">H26+100</f>
        <v>244</v>
      </c>
      <c r="J26" s="13">
        <f t="shared" si="2"/>
        <v>344</v>
      </c>
      <c r="K26" s="13">
        <f t="shared" si="2"/>
        <v>444</v>
      </c>
      <c r="L26" s="14">
        <f t="shared" si="2"/>
        <v>544</v>
      </c>
      <c r="M26" s="15">
        <f t="shared" si="2"/>
        <v>644</v>
      </c>
    </row>
    <row r="27" spans="8:13" x14ac:dyDescent="0.25">
      <c r="H27" s="14">
        <v>145</v>
      </c>
      <c r="I27" s="14">
        <f t="shared" si="2"/>
        <v>245</v>
      </c>
      <c r="J27" s="14">
        <f t="shared" si="2"/>
        <v>345</v>
      </c>
      <c r="K27" s="14">
        <f t="shared" si="2"/>
        <v>445</v>
      </c>
      <c r="L27" s="14">
        <f t="shared" si="2"/>
        <v>545</v>
      </c>
      <c r="M27" s="15">
        <f t="shared" si="2"/>
        <v>645</v>
      </c>
    </row>
    <row r="28" spans="8:13" x14ac:dyDescent="0.25">
      <c r="H28" s="15">
        <v>146</v>
      </c>
      <c r="I28" s="15">
        <f t="shared" si="2"/>
        <v>246</v>
      </c>
      <c r="J28" s="15">
        <f t="shared" si="2"/>
        <v>346</v>
      </c>
      <c r="K28" s="15">
        <f t="shared" si="2"/>
        <v>446</v>
      </c>
      <c r="L28" s="15">
        <f t="shared" si="2"/>
        <v>546</v>
      </c>
      <c r="M28" s="15">
        <f t="shared" si="2"/>
        <v>646</v>
      </c>
    </row>
    <row r="30" spans="8:13" x14ac:dyDescent="0.25">
      <c r="H30" s="14">
        <v>151</v>
      </c>
      <c r="I30" s="14">
        <f t="shared" si="2"/>
        <v>251</v>
      </c>
      <c r="J30" s="14">
        <f t="shared" si="2"/>
        <v>351</v>
      </c>
      <c r="K30" s="14">
        <f t="shared" si="2"/>
        <v>451</v>
      </c>
      <c r="L30" s="14">
        <f t="shared" si="2"/>
        <v>551</v>
      </c>
      <c r="M30" s="15">
        <f t="shared" si="2"/>
        <v>651</v>
      </c>
    </row>
    <row r="31" spans="8:13" x14ac:dyDescent="0.25">
      <c r="H31" s="14">
        <v>152</v>
      </c>
      <c r="I31" s="14">
        <f t="shared" si="2"/>
        <v>252</v>
      </c>
      <c r="J31" s="14">
        <f t="shared" si="2"/>
        <v>352</v>
      </c>
      <c r="K31" s="14">
        <f t="shared" si="2"/>
        <v>452</v>
      </c>
      <c r="L31" s="14">
        <f t="shared" si="2"/>
        <v>552</v>
      </c>
      <c r="M31" s="15">
        <f t="shared" si="2"/>
        <v>652</v>
      </c>
    </row>
    <row r="32" spans="8:13" x14ac:dyDescent="0.25">
      <c r="H32" s="14">
        <v>153</v>
      </c>
      <c r="I32" s="14">
        <f t="shared" si="2"/>
        <v>253</v>
      </c>
      <c r="J32" s="14">
        <f t="shared" si="2"/>
        <v>353</v>
      </c>
      <c r="K32" s="14">
        <f t="shared" si="2"/>
        <v>453</v>
      </c>
      <c r="L32" s="14">
        <f t="shared" si="2"/>
        <v>553</v>
      </c>
      <c r="M32" s="15">
        <f t="shared" si="2"/>
        <v>653</v>
      </c>
    </row>
    <row r="33" spans="8:13" x14ac:dyDescent="0.25">
      <c r="H33" s="14">
        <v>154</v>
      </c>
      <c r="I33" s="14">
        <f t="shared" si="2"/>
        <v>254</v>
      </c>
      <c r="J33" s="14">
        <f t="shared" si="2"/>
        <v>354</v>
      </c>
      <c r="K33" s="14">
        <f t="shared" si="2"/>
        <v>454</v>
      </c>
      <c r="L33" s="14">
        <f t="shared" si="2"/>
        <v>554</v>
      </c>
      <c r="M33" s="15">
        <f t="shared" si="2"/>
        <v>654</v>
      </c>
    </row>
    <row r="34" spans="8:13" x14ac:dyDescent="0.25">
      <c r="H34" s="14">
        <v>155</v>
      </c>
      <c r="I34" s="14">
        <f t="shared" si="2"/>
        <v>255</v>
      </c>
      <c r="J34" s="14">
        <f t="shared" si="2"/>
        <v>355</v>
      </c>
      <c r="K34" s="14">
        <f t="shared" si="2"/>
        <v>455</v>
      </c>
      <c r="L34" s="14">
        <f t="shared" si="2"/>
        <v>555</v>
      </c>
      <c r="M34" s="15">
        <f t="shared" si="2"/>
        <v>655</v>
      </c>
    </row>
    <row r="35" spans="8:13" x14ac:dyDescent="0.25">
      <c r="H35" s="15">
        <v>156</v>
      </c>
      <c r="I35" s="15">
        <f t="shared" si="2"/>
        <v>256</v>
      </c>
      <c r="J35" s="15">
        <f t="shared" si="2"/>
        <v>356</v>
      </c>
      <c r="K35" s="15">
        <f t="shared" si="2"/>
        <v>456</v>
      </c>
      <c r="L35" s="15">
        <f t="shared" si="2"/>
        <v>556</v>
      </c>
      <c r="M35" s="15">
        <f t="shared" si="2"/>
        <v>656</v>
      </c>
    </row>
    <row r="37" spans="8:13" x14ac:dyDescent="0.25">
      <c r="H37" s="15">
        <v>161</v>
      </c>
      <c r="I37" s="15">
        <f t="shared" si="2"/>
        <v>261</v>
      </c>
      <c r="J37" s="15">
        <f t="shared" si="2"/>
        <v>361</v>
      </c>
      <c r="K37" s="15">
        <f t="shared" si="2"/>
        <v>461</v>
      </c>
      <c r="L37" s="15">
        <f t="shared" si="2"/>
        <v>561</v>
      </c>
      <c r="M37" s="15">
        <f t="shared" si="2"/>
        <v>661</v>
      </c>
    </row>
    <row r="38" spans="8:13" x14ac:dyDescent="0.25">
      <c r="H38" s="15">
        <v>162</v>
      </c>
      <c r="I38" s="15">
        <f t="shared" si="2"/>
        <v>262</v>
      </c>
      <c r="J38" s="15">
        <f t="shared" si="2"/>
        <v>362</v>
      </c>
      <c r="K38" s="15">
        <f t="shared" si="2"/>
        <v>462</v>
      </c>
      <c r="L38" s="15">
        <f t="shared" si="2"/>
        <v>562</v>
      </c>
      <c r="M38" s="15">
        <f t="shared" si="2"/>
        <v>662</v>
      </c>
    </row>
    <row r="39" spans="8:13" x14ac:dyDescent="0.25">
      <c r="H39" s="15">
        <v>163</v>
      </c>
      <c r="I39" s="15">
        <f t="shared" si="2"/>
        <v>263</v>
      </c>
      <c r="J39" s="15">
        <f t="shared" si="2"/>
        <v>363</v>
      </c>
      <c r="K39" s="15">
        <f t="shared" si="2"/>
        <v>463</v>
      </c>
      <c r="L39" s="15">
        <f t="shared" si="2"/>
        <v>563</v>
      </c>
      <c r="M39" s="15">
        <f t="shared" si="2"/>
        <v>663</v>
      </c>
    </row>
    <row r="40" spans="8:13" x14ac:dyDescent="0.25">
      <c r="H40" s="15">
        <v>164</v>
      </c>
      <c r="I40" s="15">
        <f t="shared" si="2"/>
        <v>264</v>
      </c>
      <c r="J40" s="15">
        <f t="shared" si="2"/>
        <v>364</v>
      </c>
      <c r="K40" s="15">
        <f t="shared" si="2"/>
        <v>464</v>
      </c>
      <c r="L40" s="15">
        <f t="shared" si="2"/>
        <v>564</v>
      </c>
      <c r="M40" s="15">
        <f t="shared" si="2"/>
        <v>664</v>
      </c>
    </row>
    <row r="41" spans="8:13" x14ac:dyDescent="0.25">
      <c r="H41" s="15">
        <v>165</v>
      </c>
      <c r="I41" s="15">
        <f t="shared" si="2"/>
        <v>265</v>
      </c>
      <c r="J41" s="15">
        <f t="shared" si="2"/>
        <v>365</v>
      </c>
      <c r="K41" s="15">
        <f t="shared" si="2"/>
        <v>465</v>
      </c>
      <c r="L41" s="15">
        <f t="shared" si="2"/>
        <v>565</v>
      </c>
      <c r="M41" s="15">
        <f t="shared" si="2"/>
        <v>665</v>
      </c>
    </row>
    <row r="42" spans="8:13" x14ac:dyDescent="0.25">
      <c r="H42" s="15">
        <v>166</v>
      </c>
      <c r="I42" s="15">
        <f t="shared" ref="I42:M42" si="3">H42+100</f>
        <v>266</v>
      </c>
      <c r="J42" s="15">
        <f t="shared" si="3"/>
        <v>366</v>
      </c>
      <c r="K42" s="15">
        <f t="shared" si="3"/>
        <v>466</v>
      </c>
      <c r="L42" s="15">
        <f t="shared" si="3"/>
        <v>566</v>
      </c>
      <c r="M42" s="15">
        <f t="shared" si="3"/>
        <v>666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9"/>
  <sheetViews>
    <sheetView topLeftCell="M1" workbookViewId="0">
      <selection activeCell="Q31" sqref="Q31"/>
    </sheetView>
  </sheetViews>
  <sheetFormatPr defaultRowHeight="15" x14ac:dyDescent="0.25"/>
  <cols>
    <col min="5" max="5" width="10.7109375" customWidth="1"/>
    <col min="14" max="14" width="11.85546875" bestFit="1" customWidth="1"/>
    <col min="15" max="15" width="14" bestFit="1" customWidth="1"/>
    <col min="16" max="16" width="16" bestFit="1" customWidth="1"/>
    <col min="17" max="17" width="15.85546875" customWidth="1"/>
    <col min="18" max="18" width="11" bestFit="1" customWidth="1"/>
    <col min="19" max="19" width="19.5703125" bestFit="1" customWidth="1"/>
  </cols>
  <sheetData>
    <row r="3" spans="2:19" x14ac:dyDescent="0.25">
      <c r="B3" s="17" t="s">
        <v>43</v>
      </c>
      <c r="C3" s="20" t="s">
        <v>44</v>
      </c>
      <c r="D3" s="20"/>
      <c r="E3" s="20" t="s">
        <v>53</v>
      </c>
      <c r="F3" s="20"/>
      <c r="G3" s="20" t="s">
        <v>45</v>
      </c>
      <c r="H3" s="20"/>
      <c r="I3" s="20" t="s">
        <v>54</v>
      </c>
      <c r="J3" s="20"/>
      <c r="N3" t="s">
        <v>58</v>
      </c>
      <c r="O3" t="s">
        <v>59</v>
      </c>
      <c r="P3" t="s">
        <v>60</v>
      </c>
      <c r="Q3" t="s">
        <v>68</v>
      </c>
      <c r="R3" t="s">
        <v>61</v>
      </c>
      <c r="S3" t="s">
        <v>62</v>
      </c>
    </row>
    <row r="4" spans="2:19" x14ac:dyDescent="0.25">
      <c r="B4" s="17"/>
      <c r="C4" s="17" t="s">
        <v>46</v>
      </c>
      <c r="D4" s="17" t="s">
        <v>47</v>
      </c>
      <c r="E4" s="17" t="s">
        <v>46</v>
      </c>
      <c r="F4" s="17" t="s">
        <v>47</v>
      </c>
      <c r="G4" s="17" t="s">
        <v>46</v>
      </c>
      <c r="H4" s="17" t="s">
        <v>47</v>
      </c>
      <c r="I4" s="17" t="s">
        <v>46</v>
      </c>
      <c r="J4" s="17" t="s">
        <v>47</v>
      </c>
      <c r="N4">
        <v>1</v>
      </c>
      <c r="O4">
        <v>1</v>
      </c>
      <c r="P4" t="s">
        <v>63</v>
      </c>
      <c r="Q4">
        <v>0.41699999999999998</v>
      </c>
      <c r="R4">
        <v>0.41699999999999998</v>
      </c>
      <c r="S4">
        <v>0.41599999999999998</v>
      </c>
    </row>
    <row r="5" spans="2:19" x14ac:dyDescent="0.25">
      <c r="B5" s="17">
        <v>1</v>
      </c>
      <c r="C5" s="17">
        <v>4</v>
      </c>
      <c r="D5" s="17">
        <v>3</v>
      </c>
      <c r="E5" s="17">
        <v>3</v>
      </c>
      <c r="F5" s="17">
        <v>2</v>
      </c>
      <c r="G5" s="17" t="s">
        <v>48</v>
      </c>
      <c r="H5" s="17" t="s">
        <v>50</v>
      </c>
      <c r="I5" s="17">
        <v>1</v>
      </c>
      <c r="J5" s="17">
        <v>1</v>
      </c>
      <c r="N5">
        <v>1</v>
      </c>
      <c r="O5">
        <v>1</v>
      </c>
      <c r="P5" t="s">
        <v>64</v>
      </c>
      <c r="Q5">
        <v>0.58299999999999996</v>
      </c>
      <c r="R5">
        <v>0.58299999999999996</v>
      </c>
      <c r="S5">
        <v>0.58399999999999996</v>
      </c>
    </row>
    <row r="6" spans="2:19" x14ac:dyDescent="0.25">
      <c r="B6" s="17">
        <v>2</v>
      </c>
      <c r="C6" s="17">
        <v>3</v>
      </c>
      <c r="D6" s="17">
        <v>2</v>
      </c>
      <c r="E6" s="17">
        <v>3</v>
      </c>
      <c r="F6" s="17">
        <v>2</v>
      </c>
      <c r="G6" s="17" t="s">
        <v>49</v>
      </c>
      <c r="H6" s="17" t="s">
        <v>51</v>
      </c>
      <c r="I6" s="17">
        <v>2</v>
      </c>
      <c r="J6" s="17">
        <v>0</v>
      </c>
      <c r="N6">
        <v>1</v>
      </c>
      <c r="O6">
        <v>2</v>
      </c>
      <c r="P6" t="s">
        <v>63</v>
      </c>
      <c r="Q6">
        <v>0.255</v>
      </c>
      <c r="R6">
        <v>0.254</v>
      </c>
      <c r="S6">
        <v>0.254</v>
      </c>
    </row>
    <row r="7" spans="2:19" x14ac:dyDescent="0.25">
      <c r="B7" s="17">
        <v>3</v>
      </c>
      <c r="C7" s="17">
        <v>1</v>
      </c>
      <c r="D7" s="17">
        <v>2</v>
      </c>
      <c r="E7" s="17">
        <v>1</v>
      </c>
      <c r="F7" s="17">
        <v>2</v>
      </c>
      <c r="G7" s="17">
        <v>6</v>
      </c>
      <c r="H7" s="17" t="s">
        <v>52</v>
      </c>
      <c r="I7" s="17">
        <v>0</v>
      </c>
      <c r="J7" s="17">
        <v>1</v>
      </c>
      <c r="N7">
        <v>1</v>
      </c>
      <c r="O7">
        <v>2</v>
      </c>
      <c r="P7" t="s">
        <v>64</v>
      </c>
      <c r="Q7">
        <v>0.745</v>
      </c>
      <c r="R7">
        <v>0.746</v>
      </c>
      <c r="S7">
        <v>0.746</v>
      </c>
    </row>
    <row r="8" spans="2:19" x14ac:dyDescent="0.25">
      <c r="B8" s="17">
        <v>4</v>
      </c>
      <c r="C8" s="17">
        <v>1</v>
      </c>
      <c r="D8" s="17">
        <v>1</v>
      </c>
      <c r="E8" s="17">
        <v>1</v>
      </c>
      <c r="F8" s="17">
        <v>1</v>
      </c>
      <c r="G8" s="17">
        <v>5</v>
      </c>
      <c r="H8" s="17">
        <v>6</v>
      </c>
      <c r="I8" s="17">
        <v>1</v>
      </c>
      <c r="J8" s="17">
        <v>0</v>
      </c>
      <c r="N8">
        <v>2</v>
      </c>
      <c r="O8">
        <v>1</v>
      </c>
      <c r="P8" t="s">
        <v>63</v>
      </c>
      <c r="Q8">
        <v>0.57899999999999996</v>
      </c>
      <c r="R8">
        <v>0.57799999999999996</v>
      </c>
      <c r="S8">
        <v>0.57799999999999996</v>
      </c>
    </row>
    <row r="9" spans="2:19" x14ac:dyDescent="0.25">
      <c r="B9" s="17">
        <v>5</v>
      </c>
      <c r="C9" s="17">
        <v>0</v>
      </c>
      <c r="D9" s="17">
        <v>1</v>
      </c>
      <c r="N9">
        <v>2</v>
      </c>
      <c r="O9">
        <v>1</v>
      </c>
      <c r="P9" t="s">
        <v>64</v>
      </c>
      <c r="Q9">
        <v>0.42099999999999999</v>
      </c>
      <c r="R9">
        <v>0.42199999999999999</v>
      </c>
      <c r="S9">
        <v>0.42199999999999999</v>
      </c>
    </row>
    <row r="10" spans="2:19" x14ac:dyDescent="0.25">
      <c r="N10">
        <v>2</v>
      </c>
      <c r="O10">
        <v>2</v>
      </c>
      <c r="P10" t="s">
        <v>65</v>
      </c>
      <c r="Q10">
        <v>0.22800000000000001</v>
      </c>
      <c r="R10">
        <v>0.152</v>
      </c>
      <c r="S10">
        <v>0.22600000000000001</v>
      </c>
    </row>
    <row r="11" spans="2:19" x14ac:dyDescent="0.25">
      <c r="N11">
        <v>2</v>
      </c>
      <c r="O11">
        <v>2</v>
      </c>
      <c r="P11" t="s">
        <v>66</v>
      </c>
      <c r="Q11">
        <v>0.32400000000000001</v>
      </c>
      <c r="R11">
        <v>0.47499999999999998</v>
      </c>
      <c r="S11">
        <v>0.32500000000000001</v>
      </c>
    </row>
    <row r="12" spans="2:19" x14ac:dyDescent="0.25">
      <c r="N12">
        <v>2</v>
      </c>
      <c r="O12">
        <v>2</v>
      </c>
      <c r="P12" t="s">
        <v>67</v>
      </c>
      <c r="Q12">
        <v>0.44800000000000001</v>
      </c>
      <c r="R12">
        <v>0.373</v>
      </c>
      <c r="S12">
        <v>0.44900000000000001</v>
      </c>
    </row>
    <row r="13" spans="2:19" x14ac:dyDescent="0.25">
      <c r="N13">
        <v>3</v>
      </c>
      <c r="O13">
        <v>1</v>
      </c>
      <c r="P13" t="s">
        <v>63</v>
      </c>
      <c r="Q13">
        <v>0.66</v>
      </c>
      <c r="R13">
        <v>0.65900000000000003</v>
      </c>
      <c r="S13">
        <v>0.65900000000000003</v>
      </c>
    </row>
    <row r="14" spans="2:19" x14ac:dyDescent="0.25">
      <c r="D14" s="17" t="s">
        <v>55</v>
      </c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N14" s="17">
        <v>3</v>
      </c>
      <c r="O14" s="17">
        <v>1</v>
      </c>
      <c r="P14" t="s">
        <v>64</v>
      </c>
      <c r="Q14">
        <v>0.34</v>
      </c>
      <c r="R14">
        <v>0.34100000000000003</v>
      </c>
      <c r="S14">
        <v>0.34100000000000003</v>
      </c>
    </row>
    <row r="15" spans="2:19" x14ac:dyDescent="0.25">
      <c r="D15" s="17">
        <v>1</v>
      </c>
      <c r="E15" t="s">
        <v>56</v>
      </c>
      <c r="F15" s="18">
        <v>0.16666666666666666</v>
      </c>
      <c r="G15" s="18">
        <v>0.16666666666666666</v>
      </c>
      <c r="H15" s="18">
        <v>0.16666666666666666</v>
      </c>
      <c r="I15" s="18">
        <v>0.16666666666666666</v>
      </c>
      <c r="J15" s="18">
        <v>0.16666666666666666</v>
      </c>
      <c r="K15" s="18">
        <v>0.16666666666666666</v>
      </c>
      <c r="N15" s="18">
        <v>3</v>
      </c>
      <c r="O15" s="18">
        <v>2</v>
      </c>
      <c r="P15" t="s">
        <v>65</v>
      </c>
      <c r="Q15">
        <v>0.372</v>
      </c>
      <c r="R15">
        <v>0.25900000000000001</v>
      </c>
      <c r="S15">
        <v>0.376</v>
      </c>
    </row>
    <row r="16" spans="2:19" x14ac:dyDescent="0.25">
      <c r="D16" s="20">
        <v>2</v>
      </c>
      <c r="E16" t="s">
        <v>56</v>
      </c>
      <c r="F16" s="18">
        <v>2.7777777777777776E-2</v>
      </c>
      <c r="G16" s="18">
        <v>8.3333333333333329E-2</v>
      </c>
      <c r="H16" s="18">
        <v>0.1388888888888889</v>
      </c>
      <c r="I16" s="18">
        <v>0.19444444444444445</v>
      </c>
      <c r="J16" s="18">
        <v>0.25</v>
      </c>
      <c r="K16" s="18">
        <v>0.30555555555555558</v>
      </c>
      <c r="N16" s="18">
        <v>3</v>
      </c>
      <c r="O16" s="18">
        <v>2</v>
      </c>
      <c r="P16" t="s">
        <v>66</v>
      </c>
      <c r="Q16">
        <v>0.33600000000000002</v>
      </c>
      <c r="R16">
        <v>0.504</v>
      </c>
      <c r="S16">
        <v>0.33300000000000002</v>
      </c>
    </row>
    <row r="17" spans="4:19" x14ac:dyDescent="0.25">
      <c r="D17" s="20"/>
      <c r="E17" t="s">
        <v>57</v>
      </c>
      <c r="F17" s="9">
        <v>0.30555555555555558</v>
      </c>
      <c r="G17" s="9">
        <v>0.25</v>
      </c>
      <c r="H17" s="9">
        <v>0.19444444444444445</v>
      </c>
      <c r="I17" s="9">
        <v>0.1388888888888889</v>
      </c>
      <c r="J17" s="9">
        <v>8.3333333333333329E-2</v>
      </c>
      <c r="K17" s="9">
        <v>2.7777777777777776E-2</v>
      </c>
      <c r="N17" s="9">
        <v>3</v>
      </c>
      <c r="O17" s="9">
        <v>2</v>
      </c>
      <c r="P17" t="s">
        <v>67</v>
      </c>
      <c r="Q17">
        <v>0.29299999999999998</v>
      </c>
      <c r="R17">
        <v>0.23699999999999999</v>
      </c>
      <c r="S17">
        <v>0.28999999999999998</v>
      </c>
    </row>
    <row r="18" spans="4:19" x14ac:dyDescent="0.25">
      <c r="D18" s="20">
        <v>3</v>
      </c>
      <c r="E18" t="s">
        <v>56</v>
      </c>
      <c r="F18" s="18">
        <v>4.6296296296296294E-3</v>
      </c>
      <c r="G18" s="18">
        <v>3.2407407407407406E-2</v>
      </c>
      <c r="H18" s="18">
        <v>8.7962962962962965E-2</v>
      </c>
      <c r="I18" s="18">
        <v>0.17129629629629631</v>
      </c>
      <c r="J18" s="18">
        <v>0.28240740740740738</v>
      </c>
      <c r="K18" s="18">
        <v>0.42129629629629628</v>
      </c>
    </row>
    <row r="19" spans="4:19" x14ac:dyDescent="0.25">
      <c r="D19" s="20"/>
      <c r="E19" t="s">
        <v>57</v>
      </c>
      <c r="F19" s="9">
        <v>7.407407407407407E-2</v>
      </c>
      <c r="G19" s="9">
        <v>0.18518518518518517</v>
      </c>
      <c r="H19" s="9">
        <v>0.24074074074074073</v>
      </c>
      <c r="I19" s="9">
        <v>0.24074074074074073</v>
      </c>
      <c r="J19" s="9">
        <v>0.18518518518518517</v>
      </c>
      <c r="K19" s="9">
        <v>7.407407407407407E-2</v>
      </c>
    </row>
  </sheetData>
  <mergeCells count="6">
    <mergeCell ref="D18:D19"/>
    <mergeCell ref="C3:D3"/>
    <mergeCell ref="E3:F3"/>
    <mergeCell ref="G3:H3"/>
    <mergeCell ref="I3:J3"/>
    <mergeCell ref="D16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DiceGUI</vt:lpstr>
      <vt:lpstr>DiceGUI 2</vt:lpstr>
      <vt:lpstr>Risk Simulation GUI</vt:lpstr>
      <vt:lpstr>Actual Probabilities</vt:lpstr>
      <vt:lpstr>1 vs 1 Illustration</vt:lpstr>
      <vt:lpstr>Chance of rolling 1 six</vt:lpstr>
      <vt:lpstr>3 dice possibilities</vt:lpstr>
      <vt:lpstr>2 dice possibilities</vt:lpstr>
      <vt:lpstr>dice possibility compilation</vt:lpstr>
      <vt:lpstr>Table</vt:lpstr>
      <vt:lpstr>Misc</vt:lpstr>
      <vt:lpstr>DiceGUI 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2012-08-16T23:19:30Z</dcterms:created>
  <dcterms:modified xsi:type="dcterms:W3CDTF">2012-09-08T20:37:37Z</dcterms:modified>
</cp:coreProperties>
</file>