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MU\V2 8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M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MU\Tv2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<sst xmlns="http://schemas.openxmlformats.org/spreadsheetml/2006/main" count="54" uniqueCount="26">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</sst>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7.2655548099577472E-8</c:v>
                </c:pt>
                <c:pt idx="2">
                  <c:v>9.8467222699356871E-8</c:v>
                </c:pt>
                <c:pt idx="3">
                  <c:v>1.2584809769983218E-7</c:v>
                </c:pt>
                <c:pt idx="4">
                  <c:v>2.0559353709932726E-7</c:v>
                </c:pt>
                <c:pt idx="5">
                  <c:v>4.8307179489979341E-7</c:v>
                </c:pt>
                <c:pt idx="6">
                  <c:v>1.3663507757999405E-6</c:v>
                </c:pt>
                <c:pt idx="7">
                  <c:v>3.8161076235995045E-6</c:v>
                </c:pt>
                <c:pt idx="8">
                  <c:v>9.8886432519998402E-6</c:v>
                </c:pt>
                <c:pt idx="9">
                  <c:v>2.3057618987899937E-5</c:v>
                </c:pt>
                <c:pt idx="10">
                  <c:v>4.7606979228199779E-5</c:v>
                </c:pt>
                <c:pt idx="11">
                  <c:v>8.7054299661199971E-5</c:v>
                </c:pt>
                <c:pt idx="12">
                  <c:v>1.4162585665459995E-4</c:v>
                </c:pt>
                <c:pt idx="13">
                  <c:v>2.2421002143329944E-4</c:v>
                </c:pt>
                <c:pt idx="14">
                  <c:v>3.7098006182069952E-4</c:v>
                </c:pt>
                <c:pt idx="15">
                  <c:v>5.5861901012209999E-4</c:v>
                </c:pt>
                <c:pt idx="16">
                  <c:v>6.9537984293630006E-4</c:v>
                </c:pt>
                <c:pt idx="17">
                  <c:v>7.6942578478900008E-4</c:v>
                </c:pt>
                <c:pt idx="18">
                  <c:v>8.090458499084999E-4</c:v>
                </c:pt>
                <c:pt idx="19">
                  <c:v>8.3536474486359952E-4</c:v>
                </c:pt>
                <c:pt idx="20">
                  <c:v>8.6625719551279914E-4</c:v>
                </c:pt>
                <c:pt idx="21">
                  <c:v>1.0920774935958E-3</c:v>
                </c:pt>
                <c:pt idx="22">
                  <c:v>1.0920911699071004E-3</c:v>
                </c:pt>
                <c:pt idx="23">
                  <c:v>1.0924047875376999E-3</c:v>
                </c:pt>
                <c:pt idx="24">
                  <c:v>1.1002998497659996E-3</c:v>
                </c:pt>
                <c:pt idx="25">
                  <c:v>1.1707481843809993E-3</c:v>
                </c:pt>
                <c:pt idx="26">
                  <c:v>1.4161040607367989E-3</c:v>
                </c:pt>
                <c:pt idx="27">
                  <c:v>1.8442371857265993E-3</c:v>
                </c:pt>
                <c:pt idx="28">
                  <c:v>2.245264616870999E-3</c:v>
                </c:pt>
                <c:pt idx="29">
                  <c:v>2.5342205385922995E-3</c:v>
                </c:pt>
                <c:pt idx="30">
                  <c:v>2.7735050637983996E-3</c:v>
                </c:pt>
                <c:pt idx="31">
                  <c:v>2.9858679470235999E-3</c:v>
                </c:pt>
                <c:pt idx="32">
                  <c:v>3.1788278965795003E-3</c:v>
                </c:pt>
                <c:pt idx="33">
                  <c:v>3.3624589267955002E-3</c:v>
                </c:pt>
                <c:pt idx="34">
                  <c:v>3.5385259762495003E-3</c:v>
                </c:pt>
                <c:pt idx="35">
                  <c:v>3.7079126153505004E-3</c:v>
                </c:pt>
                <c:pt idx="36">
                  <c:v>3.8710585405225002E-3</c:v>
                </c:pt>
                <c:pt idx="37">
                  <c:v>4.0282177056584993E-3</c:v>
                </c:pt>
                <c:pt idx="38">
                  <c:v>4.1794471113004994E-3</c:v>
                </c:pt>
                <c:pt idx="39">
                  <c:v>4.3247372583024996E-3</c:v>
                </c:pt>
                <c:pt idx="40">
                  <c:v>4.4618140142884989E-3</c:v>
                </c:pt>
                <c:pt idx="41">
                  <c:v>4.5908799183205003E-3</c:v>
                </c:pt>
                <c:pt idx="42">
                  <c:v>4.7124685265214992E-3</c:v>
                </c:pt>
                <c:pt idx="43">
                  <c:v>4.8268865094825003E-3</c:v>
                </c:pt>
                <c:pt idx="44">
                  <c:v>4.9342580386444995E-3</c:v>
                </c:pt>
                <c:pt idx="45">
                  <c:v>5.0346178689675003E-3</c:v>
                </c:pt>
                <c:pt idx="46">
                  <c:v>5.127964553991499E-3</c:v>
                </c:pt>
                <c:pt idx="47">
                  <c:v>5.2142868879715004E-3</c:v>
                </c:pt>
                <c:pt idx="48">
                  <c:v>5.2935878989794991E-3</c:v>
                </c:pt>
                <c:pt idx="49">
                  <c:v>5.3658681571014995E-3</c:v>
                </c:pt>
                <c:pt idx="50">
                  <c:v>5.4311535416104988E-3</c:v>
                </c:pt>
                <c:pt idx="51">
                  <c:v>5.4895112571804999E-3</c:v>
                </c:pt>
                <c:pt idx="52">
                  <c:v>7.2126978789134998E-3</c:v>
                </c:pt>
                <c:pt idx="53">
                  <c:v>7.2128757399264991E-3</c:v>
                </c:pt>
                <c:pt idx="54">
                  <c:v>7.2129957073204989E-3</c:v>
                </c:pt>
                <c:pt idx="55">
                  <c:v>7.2130712114434996E-3</c:v>
                </c:pt>
                <c:pt idx="56">
                  <c:v>7.213121811653499E-3</c:v>
                </c:pt>
                <c:pt idx="57">
                  <c:v>7.2131754233324998E-3</c:v>
                </c:pt>
                <c:pt idx="58">
                  <c:v>7.2132855934714992E-3</c:v>
                </c:pt>
                <c:pt idx="59">
                  <c:v>7.2135816916894992E-3</c:v>
                </c:pt>
                <c:pt idx="60">
                  <c:v>7.2143692648425004E-3</c:v>
                </c:pt>
                <c:pt idx="61">
                  <c:v>7.2162947992165001E-3</c:v>
                </c:pt>
                <c:pt idx="62">
                  <c:v>7.2207776240435003E-3</c:v>
                </c:pt>
                <c:pt idx="63">
                  <c:v>7.2273631609114999E-3</c:v>
                </c:pt>
                <c:pt idx="64">
                  <c:v>7.2394199815344999E-3</c:v>
                </c:pt>
                <c:pt idx="65">
                  <c:v>7.2602128301744989E-3</c:v>
                </c:pt>
                <c:pt idx="66">
                  <c:v>7.293429697259499E-3</c:v>
                </c:pt>
                <c:pt idx="67">
                  <c:v>7.3427201727164996E-3</c:v>
                </c:pt>
                <c:pt idx="68">
                  <c:v>7.4102028546494999E-3</c:v>
                </c:pt>
                <c:pt idx="69">
                  <c:v>7.4955444046534998E-3</c:v>
                </c:pt>
                <c:pt idx="70">
                  <c:v>7.5967267020264993E-3</c:v>
                </c:pt>
                <c:pt idx="71">
                  <c:v>7.7096794168434995E-3</c:v>
                </c:pt>
                <c:pt idx="72">
                  <c:v>7.830336559180499E-3</c:v>
                </c:pt>
                <c:pt idx="73">
                  <c:v>7.9538679499454989E-3</c:v>
                </c:pt>
                <c:pt idx="74">
                  <c:v>8.0731885764844993E-3</c:v>
                </c:pt>
                <c:pt idx="75">
                  <c:v>8.2026892399134996E-3</c:v>
                </c:pt>
                <c:pt idx="76">
                  <c:v>8.3773832000634992E-3</c:v>
                </c:pt>
                <c:pt idx="77">
                  <c:v>8.5696714819274988E-3</c:v>
                </c:pt>
                <c:pt idx="78">
                  <c:v>8.7097037925515011E-3</c:v>
                </c:pt>
                <c:pt idx="79">
                  <c:v>8.8036391721055002E-3</c:v>
                </c:pt>
                <c:pt idx="80">
                  <c:v>8.8758425789395006E-3</c:v>
                </c:pt>
                <c:pt idx="81">
                  <c:v>8.9412299712914988E-3</c:v>
                </c:pt>
                <c:pt idx="82">
                  <c:v>9.0234929915914992E-3</c:v>
                </c:pt>
                <c:pt idx="83">
                  <c:v>9.7898153159824992E-3</c:v>
                </c:pt>
                <c:pt idx="84">
                  <c:v>9.7898256006444997E-3</c:v>
                </c:pt>
                <c:pt idx="85">
                  <c:v>9.7900831697005E-3</c:v>
                </c:pt>
                <c:pt idx="86">
                  <c:v>9.7965081965404998E-3</c:v>
                </c:pt>
                <c:pt idx="87">
                  <c:v>9.8508276386035012E-3</c:v>
                </c:pt>
                <c:pt idx="88">
                  <c:v>1.0039728278814499E-2</c:v>
                </c:pt>
                <c:pt idx="89">
                  <c:v>1.0392850614814498E-2</c:v>
                </c:pt>
                <c:pt idx="90">
                  <c:v>1.0742364313185501E-2</c:v>
                </c:pt>
                <c:pt idx="91">
                  <c:v>1.10013834475135E-2</c:v>
                </c:pt>
                <c:pt idx="92">
                  <c:v>1.1220526510158499E-2</c:v>
                </c:pt>
                <c:pt idx="93">
                  <c:v>1.1418320675537498E-2</c:v>
                </c:pt>
                <c:pt idx="94">
                  <c:v>1.1600740322914501E-2</c:v>
                </c:pt>
                <c:pt idx="95">
                  <c:v>1.1775765165885499E-2</c:v>
                </c:pt>
                <c:pt idx="96">
                  <c:v>1.1944664872170498E-2</c:v>
                </c:pt>
                <c:pt idx="97">
                  <c:v>1.21080000029985E-2</c:v>
                </c:pt>
                <c:pt idx="98">
                  <c:v>1.2265981200157499E-2</c:v>
                </c:pt>
                <c:pt idx="99">
                  <c:v>1.24186892660235E-2</c:v>
                </c:pt>
                <c:pt idx="100">
                  <c:v>1.2566055679977499E-2</c:v>
                </c:pt>
                <c:pt idx="101">
                  <c:v>1.2707973299307498E-2</c:v>
                </c:pt>
                <c:pt idx="102">
                  <c:v>1.28422619226415E-2</c:v>
                </c:pt>
                <c:pt idx="103">
                  <c:v>1.29690210093575E-2</c:v>
                </c:pt>
                <c:pt idx="104">
                  <c:v>1.3088673043049498E-2</c:v>
                </c:pt>
                <c:pt idx="105">
                  <c:v>1.32014408590125E-2</c:v>
                </c:pt>
                <c:pt idx="106">
                  <c:v>1.3307397654802501E-2</c:v>
                </c:pt>
                <c:pt idx="107">
                  <c:v>1.3406543797109498E-2</c:v>
                </c:pt>
                <c:pt idx="108">
                  <c:v>1.3498850080229498E-2</c:v>
                </c:pt>
                <c:pt idx="109">
                  <c:v>1.35842791313235E-2</c:v>
                </c:pt>
                <c:pt idx="110">
                  <c:v>1.3662800404537498E-2</c:v>
                </c:pt>
                <c:pt idx="111">
                  <c:v>1.3734403332959501E-2</c:v>
                </c:pt>
                <c:pt idx="112">
                  <c:v>1.3799107231331499E-2</c:v>
                </c:pt>
                <c:pt idx="113">
                  <c:v>1.38569709316435E-2</c:v>
                </c:pt>
                <c:pt idx="114">
                  <c:v>1.5560523176849498E-2</c:v>
                </c:pt>
                <c:pt idx="115">
                  <c:v>1.5560697487180501E-2</c:v>
                </c:pt>
                <c:pt idx="116">
                  <c:v>1.5560813924484501E-2</c:v>
                </c:pt>
                <c:pt idx="117">
                  <c:v>1.5560885762393501E-2</c:v>
                </c:pt>
                <c:pt idx="118">
                  <c:v>1.55609316514545E-2</c:v>
                </c:pt>
                <c:pt idx="119">
                  <c:v>1.5560976519135501E-2</c:v>
                </c:pt>
                <c:pt idx="120">
                  <c:v>1.5561065416669498E-2</c:v>
                </c:pt>
                <c:pt idx="121">
                  <c:v>1.5561308936952499E-2</c:v>
                </c:pt>
                <c:pt idx="122">
                  <c:v>1.5561981669980499E-2</c:v>
                </c:pt>
                <c:pt idx="123">
                  <c:v>1.5563693650767501E-2</c:v>
                </c:pt>
                <c:pt idx="124">
                  <c:v>1.5567820818980499E-2</c:v>
                </c:pt>
                <c:pt idx="125">
                  <c:v>1.5574044245301498E-2</c:v>
                </c:pt>
                <c:pt idx="126">
                  <c:v>1.5585707072772499E-2</c:v>
                </c:pt>
                <c:pt idx="127">
                  <c:v>1.5606191461861501E-2</c:v>
                </c:pt>
                <c:pt idx="128">
                  <c:v>1.5639317731984501E-2</c:v>
                </c:pt>
                <c:pt idx="129">
                  <c:v>1.5688815497506503E-2</c:v>
                </c:pt>
                <c:pt idx="130">
                  <c:v>1.5756833283024498E-2</c:v>
                </c:pt>
                <c:pt idx="131">
                  <c:v>1.58432427401465E-2</c:v>
                </c:pt>
                <c:pt idx="132">
                  <c:v>1.5945445922184498E-2</c:v>
                </c:pt>
                <c:pt idx="133">
                  <c:v>1.6059922798946497E-2</c:v>
                </c:pt>
                <c:pt idx="134">
                  <c:v>1.6182592587570502E-2</c:v>
                </c:pt>
                <c:pt idx="135">
                  <c:v>1.63086458945155E-2</c:v>
                </c:pt>
                <c:pt idx="136">
                  <c:v>1.6431279351774498E-2</c:v>
                </c:pt>
                <c:pt idx="137">
                  <c:v>1.6566252385845498E-2</c:v>
                </c:pt>
                <c:pt idx="138">
                  <c:v>1.67519860880955E-2</c:v>
                </c:pt>
                <c:pt idx="139">
                  <c:v>1.6964417388710497E-2</c:v>
                </c:pt>
                <c:pt idx="140">
                  <c:v>1.7132263334848498E-2</c:v>
                </c:pt>
                <c:pt idx="141">
                  <c:v>1.7257376679612503E-2</c:v>
                </c:pt>
                <c:pt idx="142">
                  <c:v>1.73628363135645E-2</c:v>
                </c:pt>
                <c:pt idx="143">
                  <c:v>1.7464177218030501E-2</c:v>
                </c:pt>
                <c:pt idx="144">
                  <c:v>1.7590065148997497E-2</c:v>
                </c:pt>
                <c:pt idx="145">
                  <c:v>1.9046493983139498E-2</c:v>
                </c:pt>
                <c:pt idx="146">
                  <c:v>1.9046506710005497E-2</c:v>
                </c:pt>
                <c:pt idx="147">
                  <c:v>1.9046711339779497E-2</c:v>
                </c:pt>
                <c:pt idx="148">
                  <c:v>1.9052093128193497E-2</c:v>
                </c:pt>
                <c:pt idx="149">
                  <c:v>1.90979152990325E-2</c:v>
                </c:pt>
                <c:pt idx="150">
                  <c:v>1.9259657354803499E-2</c:v>
                </c:pt>
                <c:pt idx="151">
                  <c:v>1.9573034562685498E-2</c:v>
                </c:pt>
                <c:pt idx="152">
                  <c:v>1.9892936015135497E-2</c:v>
                </c:pt>
                <c:pt idx="153">
                  <c:v>2.0134294835762498E-2</c:v>
                </c:pt>
                <c:pt idx="154">
                  <c:v>2.03413336658105E-2</c:v>
                </c:pt>
                <c:pt idx="155">
                  <c:v>2.0527363166578501E-2</c:v>
                </c:pt>
                <c:pt idx="156">
                  <c:v>2.07040905225645E-2</c:v>
                </c:pt>
                <c:pt idx="157">
                  <c:v>2.0874165186392499E-2</c:v>
                </c:pt>
                <c:pt idx="158">
                  <c:v>2.1038699172839501E-2</c:v>
                </c:pt>
                <c:pt idx="159">
                  <c:v>2.1198183364600498E-2</c:v>
                </c:pt>
                <c:pt idx="160">
                  <c:v>2.1352764981272497E-2</c:v>
                </c:pt>
                <c:pt idx="161">
                  <c:v>2.1502465779519503E-2</c:v>
                </c:pt>
                <c:pt idx="162">
                  <c:v>2.1647167189359502E-2</c:v>
                </c:pt>
                <c:pt idx="163">
                  <c:v>2.1786718517095502E-2</c:v>
                </c:pt>
                <c:pt idx="164">
                  <c:v>2.1919019864341499E-2</c:v>
                </c:pt>
                <c:pt idx="165">
                  <c:v>2.2044110303697496E-2</c:v>
                </c:pt>
                <c:pt idx="166">
                  <c:v>2.2162343936735503E-2</c:v>
                </c:pt>
                <c:pt idx="167">
                  <c:v>2.2273896152549502E-2</c:v>
                </c:pt>
                <c:pt idx="168">
                  <c:v>2.2378806513765497E-2</c:v>
                </c:pt>
                <c:pt idx="169">
                  <c:v>2.2477050114890498E-2</c:v>
                </c:pt>
                <c:pt idx="170">
                  <c:v>2.2568578175846503E-2</c:v>
                </c:pt>
                <c:pt idx="171">
                  <c:v>2.2653337321536501E-2</c:v>
                </c:pt>
                <c:pt idx="172">
                  <c:v>2.2731284110618498E-2</c:v>
                </c:pt>
                <c:pt idx="173">
                  <c:v>2.28023968750585E-2</c:v>
                </c:pt>
                <c:pt idx="174">
                  <c:v>2.2866685744391498E-2</c:v>
                </c:pt>
                <c:pt idx="175">
                  <c:v>2.2924201193384501E-2</c:v>
                </c:pt>
                <c:pt idx="176">
                  <c:v>2.4613880047729499E-2</c:v>
                </c:pt>
                <c:pt idx="177">
                  <c:v>2.4614052005831499E-2</c:v>
                </c:pt>
                <c:pt idx="178">
                  <c:v>2.4614166268717499E-2</c:v>
                </c:pt>
                <c:pt idx="179">
                  <c:v>2.4614235951895498E-2</c:v>
                </c:pt>
                <c:pt idx="180">
                  <c:v>2.4614279224435501E-2</c:v>
                </c:pt>
                <c:pt idx="181">
                  <c:v>2.4614319023589501E-2</c:v>
                </c:pt>
                <c:pt idx="182">
                  <c:v>2.4614395814790503E-2</c:v>
                </c:pt>
                <c:pt idx="183">
                  <c:v>2.4614609985072498E-2</c:v>
                </c:pt>
                <c:pt idx="184">
                  <c:v>2.4615219758242504E-2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6.6242822000309176E-8</c:v>
                </c:pt>
                <c:pt idx="2">
                  <c:v>8.7189668200593484E-8</c:v>
                </c:pt>
                <c:pt idx="3">
                  <c:v>1.0865085939976149E-7</c:v>
                </c:pt>
                <c:pt idx="4">
                  <c:v>1.7522601870011145E-7</c:v>
                </c:pt>
                <c:pt idx="5">
                  <c:v>4.2262523940010677E-7</c:v>
                </c:pt>
                <c:pt idx="6">
                  <c:v>1.2601885202006419E-6</c:v>
                </c:pt>
                <c:pt idx="7">
                  <c:v>3.6916789111999387E-6</c:v>
                </c:pt>
                <c:pt idx="8">
                  <c:v>9.8922345674011536E-6</c:v>
                </c:pt>
                <c:pt idx="9">
                  <c:v>2.3579087462800158E-5</c:v>
                </c:pt>
                <c:pt idx="10">
                  <c:v>4.9381740543001304E-5</c:v>
                </c:pt>
                <c:pt idx="11">
                  <c:v>9.1321227881699732E-5</c:v>
                </c:pt>
                <c:pt idx="12">
                  <c:v>1.4970293316690121E-4</c:v>
                </c:pt>
                <c:pt idx="13">
                  <c:v>2.3747888659090069E-4</c:v>
                </c:pt>
                <c:pt idx="14">
                  <c:v>3.9143210314609989E-4</c:v>
                </c:pt>
                <c:pt idx="15">
                  <c:v>5.8980114256780049E-4</c:v>
                </c:pt>
                <c:pt idx="16">
                  <c:v>7.4736832882200087E-4</c:v>
                </c:pt>
                <c:pt idx="17">
                  <c:v>8.5309772615210083E-4</c:v>
                </c:pt>
                <c:pt idx="18">
                  <c:v>9.3104314620840074E-4</c:v>
                </c:pt>
                <c:pt idx="19">
                  <c:v>9.9269780673650124E-4</c:v>
                </c:pt>
                <c:pt idx="20">
                  <c:v>1.0695426554799999E-3</c:v>
                </c:pt>
                <c:pt idx="21">
                  <c:v>1.507212906791601E-3</c:v>
                </c:pt>
                <c:pt idx="22">
                  <c:v>1.5072205633688013E-3</c:v>
                </c:pt>
                <c:pt idx="23">
                  <c:v>1.5081804725364002E-3</c:v>
                </c:pt>
                <c:pt idx="24">
                  <c:v>1.5290175521739998E-3</c:v>
                </c:pt>
                <c:pt idx="25">
                  <c:v>1.6377056713431006E-3</c:v>
                </c:pt>
                <c:pt idx="26">
                  <c:v>1.9211766989228E-3</c:v>
                </c:pt>
                <c:pt idx="27">
                  <c:v>2.3695320061278002E-3</c:v>
                </c:pt>
                <c:pt idx="28">
                  <c:v>2.7780456328728009E-3</c:v>
                </c:pt>
                <c:pt idx="29">
                  <c:v>3.0623593444758009E-3</c:v>
                </c:pt>
                <c:pt idx="30">
                  <c:v>3.3013782797218002E-3</c:v>
                </c:pt>
                <c:pt idx="31">
                  <c:v>3.5148458373788008E-3</c:v>
                </c:pt>
                <c:pt idx="32">
                  <c:v>3.7126904794238004E-3</c:v>
                </c:pt>
                <c:pt idx="33">
                  <c:v>3.8996556353438003E-3</c:v>
                </c:pt>
                <c:pt idx="34">
                  <c:v>4.0781017751878E-3</c:v>
                </c:pt>
                <c:pt idx="35">
                  <c:v>4.2492857956387999E-3</c:v>
                </c:pt>
                <c:pt idx="36">
                  <c:v>4.4138483425097998E-3</c:v>
                </c:pt>
                <c:pt idx="37">
                  <c:v>4.5721695509358014E-3</c:v>
                </c:pt>
                <c:pt idx="38">
                  <c:v>4.724372400384801E-3</c:v>
                </c:pt>
                <c:pt idx="39">
                  <c:v>4.8704892305197998E-3</c:v>
                </c:pt>
                <c:pt idx="40">
                  <c:v>5.0081441563528013E-3</c:v>
                </c:pt>
                <c:pt idx="41">
                  <c:v>5.1376296453448014E-3</c:v>
                </c:pt>
                <c:pt idx="42">
                  <c:v>5.2595456094628006E-3</c:v>
                </c:pt>
                <c:pt idx="43">
                  <c:v>5.3742338867098002E-3</c:v>
                </c:pt>
                <c:pt idx="44">
                  <c:v>5.4818330595088009E-3</c:v>
                </c:pt>
                <c:pt idx="45">
                  <c:v>5.5823898624467998E-3</c:v>
                </c:pt>
                <c:pt idx="46">
                  <c:v>5.6759088650728002E-3</c:v>
                </c:pt>
                <c:pt idx="47">
                  <c:v>5.7623849623927997E-3</c:v>
                </c:pt>
                <c:pt idx="48">
                  <c:v>5.8418196284658001E-3</c:v>
                </c:pt>
                <c:pt idx="49">
                  <c:v>5.9142113014798003E-3</c:v>
                </c:pt>
                <c:pt idx="50">
                  <c:v>5.9795868960388007E-3</c:v>
                </c:pt>
                <c:pt idx="51">
                  <c:v>6.0380144997668004E-3</c:v>
                </c:pt>
                <c:pt idx="52">
                  <c:v>7.7349424388168022E-3</c:v>
                </c:pt>
                <c:pt idx="53">
                  <c:v>7.7351147902707997E-3</c:v>
                </c:pt>
                <c:pt idx="54">
                  <c:v>7.7352291647407988E-3</c:v>
                </c:pt>
                <c:pt idx="55">
                  <c:v>7.7352993992878E-3</c:v>
                </c:pt>
                <c:pt idx="56">
                  <c:v>7.7353452554927999E-3</c:v>
                </c:pt>
                <c:pt idx="57">
                  <c:v>7.7353936265058005E-3</c:v>
                </c:pt>
                <c:pt idx="58">
                  <c:v>7.7354950316028005E-3</c:v>
                </c:pt>
                <c:pt idx="59">
                  <c:v>7.7357723219528014E-3</c:v>
                </c:pt>
                <c:pt idx="60">
                  <c:v>7.7365187786388023E-3</c:v>
                </c:pt>
                <c:pt idx="61">
                  <c:v>7.7383602445978018E-3</c:v>
                </c:pt>
                <c:pt idx="62">
                  <c:v>7.7426971837448021E-3</c:v>
                </c:pt>
                <c:pt idx="63">
                  <c:v>7.7491688264258018E-3</c:v>
                </c:pt>
                <c:pt idx="64">
                  <c:v>7.761214707347799E-3</c:v>
                </c:pt>
                <c:pt idx="65">
                  <c:v>7.7823117613297996E-3</c:v>
                </c:pt>
                <c:pt idx="66">
                  <c:v>7.8164409025347995E-3</c:v>
                </c:pt>
                <c:pt idx="67">
                  <c:v>7.8675586345098008E-3</c:v>
                </c:pt>
                <c:pt idx="68">
                  <c:v>7.937907561898801E-3</c:v>
                </c:pt>
                <c:pt idx="69">
                  <c:v>8.0270260627658008E-3</c:v>
                </c:pt>
                <c:pt idx="70">
                  <c:v>8.1325368188347995E-3</c:v>
                </c:pt>
                <c:pt idx="71">
                  <c:v>8.2507014849558021E-3</c:v>
                </c:pt>
                <c:pt idx="72">
                  <c:v>8.3772408853388016E-3</c:v>
                </c:pt>
                <c:pt idx="73">
                  <c:v>8.5074437146518012E-3</c:v>
                </c:pt>
                <c:pt idx="74">
                  <c:v>8.6342707209257994E-3</c:v>
                </c:pt>
                <c:pt idx="75">
                  <c:v>8.7733378182317991E-3</c:v>
                </c:pt>
                <c:pt idx="76">
                  <c:v>8.9613536541348019E-3</c:v>
                </c:pt>
                <c:pt idx="77">
                  <c:v>9.1732082390988002E-3</c:v>
                </c:pt>
                <c:pt idx="78">
                  <c:v>9.3435707501808001E-3</c:v>
                </c:pt>
                <c:pt idx="79">
                  <c:v>9.4801107739558004E-3</c:v>
                </c:pt>
                <c:pt idx="80">
                  <c:v>9.6085453714908012E-3</c:v>
                </c:pt>
                <c:pt idx="81">
                  <c:v>9.7382343897388004E-3</c:v>
                </c:pt>
                <c:pt idx="82">
                  <c:v>9.9028681129738009E-3</c:v>
                </c:pt>
                <c:pt idx="83">
                  <c:v>1.1155149192530802E-2</c:v>
                </c:pt>
                <c:pt idx="84">
                  <c:v>1.1155157883239801E-2</c:v>
                </c:pt>
                <c:pt idx="85">
                  <c:v>1.1156319170577801E-2</c:v>
                </c:pt>
                <c:pt idx="86">
                  <c:v>1.11763693070048E-2</c:v>
                </c:pt>
                <c:pt idx="87">
                  <c:v>1.1267341478862802E-2</c:v>
                </c:pt>
                <c:pt idx="88">
                  <c:v>1.1489515266071801E-2</c:v>
                </c:pt>
                <c:pt idx="89">
                  <c:v>1.1854891501636799E-2</c:v>
                </c:pt>
                <c:pt idx="90">
                  <c:v>1.2205343390092801E-2</c:v>
                </c:pt>
                <c:pt idx="91">
                  <c:v>1.2458087256066801E-2</c:v>
                </c:pt>
                <c:pt idx="92">
                  <c:v>1.26747739960328E-2</c:v>
                </c:pt>
                <c:pt idx="93">
                  <c:v>1.2871633580413799E-2</c:v>
                </c:pt>
                <c:pt idx="94">
                  <c:v>1.3056466102393799E-2</c:v>
                </c:pt>
                <c:pt idx="95">
                  <c:v>1.3232847557489802E-2</c:v>
                </c:pt>
                <c:pt idx="96">
                  <c:v>1.3402458190336799E-2</c:v>
                </c:pt>
                <c:pt idx="97">
                  <c:v>1.3566121166721802E-2</c:v>
                </c:pt>
                <c:pt idx="98">
                  <c:v>1.3724188137854801E-2</c:v>
                </c:pt>
                <c:pt idx="99">
                  <c:v>1.38768328643718E-2</c:v>
                </c:pt>
                <c:pt idx="100">
                  <c:v>1.4024032268804802E-2</c:v>
                </c:pt>
                <c:pt idx="101">
                  <c:v>1.4165708263000799E-2</c:v>
                </c:pt>
                <c:pt idx="102">
                  <c:v>1.4299751653658802E-2</c:v>
                </c:pt>
                <c:pt idx="103">
                  <c:v>1.44262867959558E-2</c:v>
                </c:pt>
                <c:pt idx="104">
                  <c:v>1.45457404612088E-2</c:v>
                </c:pt>
                <c:pt idx="105">
                  <c:v>1.4658336969950799E-2</c:v>
                </c:pt>
                <c:pt idx="106">
                  <c:v>1.47641440757978E-2</c:v>
                </c:pt>
                <c:pt idx="107">
                  <c:v>1.4863158811957799E-2</c:v>
                </c:pt>
                <c:pt idx="108">
                  <c:v>1.4955349009568802E-2</c:v>
                </c:pt>
                <c:pt idx="109">
                  <c:v>1.5040673589157802E-2</c:v>
                </c:pt>
                <c:pt idx="110">
                  <c:v>1.51190990513608E-2</c:v>
                </c:pt>
                <c:pt idx="111">
                  <c:v>1.5190611978015802E-2</c:v>
                </c:pt>
                <c:pt idx="112">
                  <c:v>1.5255229739074802E-2</c:v>
                </c:pt>
                <c:pt idx="113">
                  <c:v>1.53130099913908E-2</c:v>
                </c:pt>
                <c:pt idx="114">
                  <c:v>1.69872866475098E-2</c:v>
                </c:pt>
                <c:pt idx="115">
                  <c:v>1.69874552078828E-2</c:v>
                </c:pt>
                <c:pt idx="116">
                  <c:v>1.6987566061463802E-2</c:v>
                </c:pt>
                <c:pt idx="117">
                  <c:v>1.6987632885305803E-2</c:v>
                </c:pt>
                <c:pt idx="118">
                  <c:v>1.6987674451774799E-2</c:v>
                </c:pt>
                <c:pt idx="119">
                  <c:v>1.6987714880751799E-2</c:v>
                </c:pt>
                <c:pt idx="120">
                  <c:v>1.6987797129849803E-2</c:v>
                </c:pt>
                <c:pt idx="121">
                  <c:v>1.6988027258652803E-2</c:v>
                </c:pt>
                <c:pt idx="122">
                  <c:v>1.69886723325368E-2</c:v>
                </c:pt>
                <c:pt idx="123">
                  <c:v>1.6990334940375801E-2</c:v>
                </c:pt>
                <c:pt idx="124">
                  <c:v>1.6994406712930801E-2</c:v>
                </c:pt>
                <c:pt idx="125">
                  <c:v>1.70006471857038E-2</c:v>
                </c:pt>
                <c:pt idx="126">
                  <c:v>1.7012536497627802E-2</c:v>
                </c:pt>
                <c:pt idx="127">
                  <c:v>1.7033732142267798E-2</c:v>
                </c:pt>
                <c:pt idx="128">
                  <c:v>1.7068392821974802E-2</c:v>
                </c:pt>
                <c:pt idx="129">
                  <c:v>1.7120550186314802E-2</c:v>
                </c:pt>
                <c:pt idx="130">
                  <c:v>1.7192437433120801E-2</c:v>
                </c:pt>
                <c:pt idx="131">
                  <c:v>1.7283566424359798E-2</c:v>
                </c:pt>
                <c:pt idx="132">
                  <c:v>1.7391509149780798E-2</c:v>
                </c:pt>
                <c:pt idx="133">
                  <c:v>1.7512459641844801E-2</c:v>
                </c:pt>
                <c:pt idx="134">
                  <c:v>1.76421229269298E-2</c:v>
                </c:pt>
                <c:pt idx="135">
                  <c:v>1.7775702001919802E-2</c:v>
                </c:pt>
                <c:pt idx="136">
                  <c:v>1.7906537474132803E-2</c:v>
                </c:pt>
                <c:pt idx="137">
                  <c:v>1.8052151641823798E-2</c:v>
                </c:pt>
                <c:pt idx="138">
                  <c:v>1.8253272709889801E-2</c:v>
                </c:pt>
                <c:pt idx="139">
                  <c:v>1.84887609612868E-2</c:v>
                </c:pt>
                <c:pt idx="140">
                  <c:v>1.8691839470425797E-2</c:v>
                </c:pt>
                <c:pt idx="141">
                  <c:v>1.88662602311448E-2</c:v>
                </c:pt>
                <c:pt idx="142">
                  <c:v>1.9037159433626799E-2</c:v>
                </c:pt>
                <c:pt idx="143">
                  <c:v>1.9213931555298804E-2</c:v>
                </c:pt>
                <c:pt idx="144">
                  <c:v>1.9433203069299798E-2</c:v>
                </c:pt>
                <c:pt idx="145">
                  <c:v>2.1446357782814798E-2</c:v>
                </c:pt>
                <c:pt idx="146">
                  <c:v>2.14463755813038E-2</c:v>
                </c:pt>
                <c:pt idx="147">
                  <c:v>2.1447330899498802E-2</c:v>
                </c:pt>
                <c:pt idx="148">
                  <c:v>2.1465262723853802E-2</c:v>
                </c:pt>
                <c:pt idx="149">
                  <c:v>2.1549180327939801E-2</c:v>
                </c:pt>
                <c:pt idx="150">
                  <c:v>2.1754203263443801E-2</c:v>
                </c:pt>
                <c:pt idx="151">
                  <c:v>2.2093613226197802E-2</c:v>
                </c:pt>
                <c:pt idx="152">
                  <c:v>2.2424021673203801E-2</c:v>
                </c:pt>
                <c:pt idx="153">
                  <c:v>2.2665408273352804E-2</c:v>
                </c:pt>
                <c:pt idx="154">
                  <c:v>2.2873987723184802E-2</c:v>
                </c:pt>
                <c:pt idx="155">
                  <c:v>2.3064723912172798E-2</c:v>
                </c:pt>
                <c:pt idx="156">
                  <c:v>2.3244646543941802E-2</c:v>
                </c:pt>
                <c:pt idx="157">
                  <c:v>2.3416924080087803E-2</c:v>
                </c:pt>
                <c:pt idx="158">
                  <c:v>2.3583012797087799E-2</c:v>
                </c:pt>
                <c:pt idx="159">
                  <c:v>2.3743600837200805E-2</c:v>
                </c:pt>
                <c:pt idx="160">
                  <c:v>2.3898952583987804E-2</c:v>
                </c:pt>
                <c:pt idx="161">
                  <c:v>2.4049179736143803E-2</c:v>
                </c:pt>
                <c:pt idx="162">
                  <c:v>2.4194214454533805E-2</c:v>
                </c:pt>
                <c:pt idx="163">
                  <c:v>2.43339440625348E-2</c:v>
                </c:pt>
                <c:pt idx="164">
                  <c:v>2.4466368146297802E-2</c:v>
                </c:pt>
                <c:pt idx="165">
                  <c:v>2.45915548194688E-2</c:v>
                </c:pt>
                <c:pt idx="166">
                  <c:v>2.4709864266058805E-2</c:v>
                </c:pt>
                <c:pt idx="167">
                  <c:v>2.4821477501514803E-2</c:v>
                </c:pt>
                <c:pt idx="168">
                  <c:v>2.4926433294144804E-2</c:v>
                </c:pt>
                <c:pt idx="169">
                  <c:v>2.5024707941174805E-2</c:v>
                </c:pt>
                <c:pt idx="170">
                  <c:v>2.51162537832628E-2</c:v>
                </c:pt>
                <c:pt idx="171">
                  <c:v>2.5201017774988801E-2</c:v>
                </c:pt>
                <c:pt idx="172">
                  <c:v>2.5278956589410803E-2</c:v>
                </c:pt>
                <c:pt idx="173">
                  <c:v>2.5350048977484801E-2</c:v>
                </c:pt>
                <c:pt idx="174">
                  <c:v>2.5414305373582802E-2</c:v>
                </c:pt>
                <c:pt idx="175">
                  <c:v>2.5471776685888806E-2</c:v>
                </c:pt>
                <c:pt idx="176">
                  <c:v>2.7136280986659801E-2</c:v>
                </c:pt>
                <c:pt idx="177">
                  <c:v>2.7136448102636802E-2</c:v>
                </c:pt>
                <c:pt idx="178">
                  <c:v>2.7136557641968803E-2</c:v>
                </c:pt>
                <c:pt idx="179">
                  <c:v>2.7136623342500804E-2</c:v>
                </c:pt>
                <c:pt idx="180">
                  <c:v>2.71366634010268E-2</c:v>
                </c:pt>
                <c:pt idx="181">
                  <c:v>2.7136700800308805E-2</c:v>
                </c:pt>
                <c:pt idx="182">
                  <c:v>2.7136775409295801E-2</c:v>
                </c:pt>
                <c:pt idx="183">
                  <c:v>2.7136986886646799E-2</c:v>
                </c:pt>
                <c:pt idx="184">
                  <c:v>2.7137593510467801E-2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0.1597630544323885</c:v>
                </c:pt>
                <c:pt idx="1">
                  <c:v>0.1524860358691498</c:v>
                </c:pt>
                <c:pt idx="2">
                  <c:v>0.14600483788292423</c:v>
                </c:pt>
                <c:pt idx="3">
                  <c:v>0.14021740986485728</c:v>
                </c:pt>
                <c:pt idx="4">
                  <c:v>0.13503536427864973</c:v>
                </c:pt>
                <c:pt idx="5">
                  <c:v>0.13038214734454187</c:v>
                </c:pt>
                <c:pt idx="6">
                  <c:v>0.12619309327279529</c:v>
                </c:pt>
                <c:pt idx="7">
                  <c:v>0.12244574523158888</c:v>
                </c:pt>
                <c:pt idx="8">
                  <c:v>0.11909475672461514</c:v>
                </c:pt>
                <c:pt idx="9">
                  <c:v>0.11609140302208563</c:v>
                </c:pt>
                <c:pt idx="10">
                  <c:v>0.11339553481359603</c:v>
                </c:pt>
                <c:pt idx="11">
                  <c:v>0.11097413564020395</c:v>
                </c:pt>
                <c:pt idx="12">
                  <c:v>0.10880110620821291</c:v>
                </c:pt>
                <c:pt idx="13">
                  <c:v>0.10685415339986953</c:v>
                </c:pt>
                <c:pt idx="14">
                  <c:v>0.10511467554377783</c:v>
                </c:pt>
                <c:pt idx="15">
                  <c:v>0.10356524533993086</c:v>
                </c:pt>
                <c:pt idx="16">
                  <c:v>0.10219094624093433</c:v>
                </c:pt>
                <c:pt idx="17">
                  <c:v>0.10097916588557264</c:v>
                </c:pt>
                <c:pt idx="18">
                  <c:v>9.9918411109702412E-2</c:v>
                </c:pt>
                <c:pt idx="19">
                  <c:v>7.2406271366238312E-2</c:v>
                </c:pt>
                <c:pt idx="20">
                  <c:v>7.2403722062404807E-2</c:v>
                </c:pt>
                <c:pt idx="21">
                  <c:v>7.2401742439730424E-2</c:v>
                </c:pt>
                <c:pt idx="22">
                  <c:v>7.2400254002177075E-2</c:v>
                </c:pt>
                <c:pt idx="23">
                  <c:v>7.2399088421825644E-2</c:v>
                </c:pt>
                <c:pt idx="24">
                  <c:v>7.2397823777317072E-2</c:v>
                </c:pt>
                <c:pt idx="25">
                  <c:v>7.2395502904243153E-2</c:v>
                </c:pt>
                <c:pt idx="26">
                  <c:v>7.2389923977002807E-2</c:v>
                </c:pt>
                <c:pt idx="27">
                  <c:v>7.2376322118812578E-2</c:v>
                </c:pt>
                <c:pt idx="28">
                  <c:v>7.2345360036841097E-2</c:v>
                </c:pt>
                <c:pt idx="29">
                  <c:v>7.2280242776544143E-2</c:v>
                </c:pt>
                <c:pt idx="30">
                  <c:v>7.2198622636875057E-2</c:v>
                </c:pt>
                <c:pt idx="31">
                  <c:v>7.2076869023241438E-2</c:v>
                </c:pt>
                <c:pt idx="32">
                  <c:v>7.1912345184342502E-2</c:v>
                </c:pt>
                <c:pt idx="33">
                  <c:v>7.1709912480793725E-2</c:v>
                </c:pt>
                <c:pt idx="34">
                  <c:v>7.1477388413010018E-2</c:v>
                </c:pt>
                <c:pt idx="35">
                  <c:v>7.1213260635394765E-2</c:v>
                </c:pt>
                <c:pt idx="36">
                  <c:v>7.0906345079129726E-2</c:v>
                </c:pt>
                <c:pt idx="37">
                  <c:v>7.053170896161999E-2</c:v>
                </c:pt>
                <c:pt idx="38">
                  <c:v>7.0174392326913138E-2</c:v>
                </c:pt>
                <c:pt idx="39">
                  <c:v>6.9844293667951876E-2</c:v>
                </c:pt>
                <c:pt idx="40">
                  <c:v>6.9598309676500922E-2</c:v>
                </c:pt>
                <c:pt idx="41">
                  <c:v>6.949944735288538E-2</c:v>
                </c:pt>
                <c:pt idx="42">
                  <c:v>6.9568474634096614E-2</c:v>
                </c:pt>
                <c:pt idx="43">
                  <c:v>6.9707979225168595E-2</c:v>
                </c:pt>
                <c:pt idx="44">
                  <c:v>7.0427058778635157E-2</c:v>
                </c:pt>
                <c:pt idx="45">
                  <c:v>7.2777096985936443E-2</c:v>
                </c:pt>
                <c:pt idx="46">
                  <c:v>7.6839996349886017E-2</c:v>
                </c:pt>
                <c:pt idx="47">
                  <c:v>8.2550223940412101E-2</c:v>
                </c:pt>
                <c:pt idx="48">
                  <c:v>8.9138118693549248E-2</c:v>
                </c:pt>
                <c:pt idx="49">
                  <c:v>9.745395959211621E-2</c:v>
                </c:pt>
                <c:pt idx="50">
                  <c:v>0.13946472251823869</c:v>
                </c:pt>
                <c:pt idx="51">
                  <c:v>0.13946441318683112</c:v>
                </c:pt>
                <c:pt idx="52">
                  <c:v>0.13955305355379302</c:v>
                </c:pt>
                <c:pt idx="53">
                  <c:v>0.14085234073009598</c:v>
                </c:pt>
                <c:pt idx="54">
                  <c:v>0.14379642931810677</c:v>
                </c:pt>
                <c:pt idx="55">
                  <c:v>0.14440500250555527</c:v>
                </c:pt>
                <c:pt idx="56">
                  <c:v>0.14067756200962164</c:v>
                </c:pt>
                <c:pt idx="57">
                  <c:v>0.13618781063974855</c:v>
                </c:pt>
                <c:pt idx="58">
                  <c:v>0.13241096590288748</c:v>
                </c:pt>
                <c:pt idx="59">
                  <c:v>0.12960599349395049</c:v>
                </c:pt>
                <c:pt idx="60">
                  <c:v>0.12727904095300671</c:v>
                </c:pt>
                <c:pt idx="61">
                  <c:v>0.12548559307063006</c:v>
                </c:pt>
                <c:pt idx="62">
                  <c:v>0.12373568690257888</c:v>
                </c:pt>
                <c:pt idx="63">
                  <c:v>0.12204556040435829</c:v>
                </c:pt>
                <c:pt idx="64">
                  <c:v>0.12042626060143739</c:v>
                </c:pt>
                <c:pt idx="65">
                  <c:v>0.1188822087611367</c:v>
                </c:pt>
                <c:pt idx="66">
                  <c:v>0.11741525752944472</c:v>
                </c:pt>
                <c:pt idx="67">
                  <c:v>0.11602499829365019</c:v>
                </c:pt>
                <c:pt idx="68">
                  <c:v>0.11471026334094817</c:v>
                </c:pt>
                <c:pt idx="69">
                  <c:v>0.11349166835226121</c:v>
                </c:pt>
                <c:pt idx="70">
                  <c:v>0.11236513423386722</c:v>
                </c:pt>
                <c:pt idx="71">
                  <c:v>0.11132277606499238</c:v>
                </c:pt>
                <c:pt idx="72">
                  <c:v>0.11035887116395254</c:v>
                </c:pt>
                <c:pt idx="73">
                  <c:v>0.10946891787438057</c:v>
                </c:pt>
                <c:pt idx="74">
                  <c:v>0.10864955479147077</c:v>
                </c:pt>
                <c:pt idx="75">
                  <c:v>0.10789800025059183</c:v>
                </c:pt>
                <c:pt idx="76">
                  <c:v>0.10721175880993596</c:v>
                </c:pt>
                <c:pt idx="77">
                  <c:v>0.10658859118952334</c:v>
                </c:pt>
                <c:pt idx="78">
                  <c:v>0.10602634928899496</c:v>
                </c:pt>
                <c:pt idx="79">
                  <c:v>0.1055229503860301</c:v>
                </c:pt>
                <c:pt idx="80">
                  <c:v>0.10507628737405508</c:v>
                </c:pt>
                <c:pt idx="81">
                  <c:v>9.1691227502106079E-2</c:v>
                </c:pt>
                <c:pt idx="82">
                  <c:v>9.1689830862512214E-2</c:v>
                </c:pt>
                <c:pt idx="83">
                  <c:v>9.168878594032584E-2</c:v>
                </c:pt>
                <c:pt idx="84">
                  <c:v>9.1688040430215667E-2</c:v>
                </c:pt>
                <c:pt idx="85">
                  <c:v>9.1687492258019143E-2</c:v>
                </c:pt>
                <c:pt idx="86">
                  <c:v>9.1686942645393912E-2</c:v>
                </c:pt>
                <c:pt idx="87">
                  <c:v>9.1685991606458114E-2</c:v>
                </c:pt>
                <c:pt idx="88">
                  <c:v>9.1683696241796356E-2</c:v>
                </c:pt>
                <c:pt idx="89">
                  <c:v>9.1677955469413486E-2</c:v>
                </c:pt>
                <c:pt idx="90">
                  <c:v>9.1664698729015878E-2</c:v>
                </c:pt>
                <c:pt idx="91">
                  <c:v>9.1636839255690106E-2</c:v>
                </c:pt>
                <c:pt idx="92">
                  <c:v>9.1601315492133059E-2</c:v>
                </c:pt>
                <c:pt idx="93">
                  <c:v>9.1547301523965327E-2</c:v>
                </c:pt>
                <c:pt idx="94">
                  <c:v>9.1472713499313976E-2</c:v>
                </c:pt>
                <c:pt idx="95">
                  <c:v>9.1377073762473143E-2</c:v>
                </c:pt>
                <c:pt idx="96">
                  <c:v>9.1258303664534232E-2</c:v>
                </c:pt>
                <c:pt idx="97">
                  <c:v>9.1109940957675842E-2</c:v>
                </c:pt>
                <c:pt idx="98">
                  <c:v>9.091091437761932E-2</c:v>
                </c:pt>
                <c:pt idx="99">
                  <c:v>9.0688164799733129E-2</c:v>
                </c:pt>
                <c:pt idx="100">
                  <c:v>9.0444821004593376E-2</c:v>
                </c:pt>
                <c:pt idx="101">
                  <c:v>9.0191378882042164E-2</c:v>
                </c:pt>
                <c:pt idx="102">
                  <c:v>8.9955727587271009E-2</c:v>
                </c:pt>
                <c:pt idx="103">
                  <c:v>8.9783521463834365E-2</c:v>
                </c:pt>
                <c:pt idx="104">
                  <c:v>8.9694350983562154E-2</c:v>
                </c:pt>
                <c:pt idx="105">
                  <c:v>8.9618425773476715E-2</c:v>
                </c:pt>
                <c:pt idx="106">
                  <c:v>8.9855344728238376E-2</c:v>
                </c:pt>
                <c:pt idx="107">
                  <c:v>9.1031529523888849E-2</c:v>
                </c:pt>
                <c:pt idx="108">
                  <c:v>9.32287439395698E-2</c:v>
                </c:pt>
                <c:pt idx="109">
                  <c:v>9.6431429164269361E-2</c:v>
                </c:pt>
                <c:pt idx="110">
                  <c:v>0.1001910548331935</c:v>
                </c:pt>
                <c:pt idx="111">
                  <c:v>0.10478289333722829</c:v>
                </c:pt>
                <c:pt idx="112">
                  <c:v>0.12600029180172101</c:v>
                </c:pt>
                <c:pt idx="113">
                  <c:v>0.12600047388414834</c:v>
                </c:pt>
                <c:pt idx="114">
                  <c:v>0.12603853320890918</c:v>
                </c:pt>
                <c:pt idx="115">
                  <c:v>0.12666165231416335</c:v>
                </c:pt>
                <c:pt idx="116">
                  <c:v>0.12835249243311297</c:v>
                </c:pt>
                <c:pt idx="117">
                  <c:v>0.12952182184166142</c:v>
                </c:pt>
                <c:pt idx="118">
                  <c:v>0.12877812356790064</c:v>
                </c:pt>
                <c:pt idx="119">
                  <c:v>0.1272353993469105</c:v>
                </c:pt>
                <c:pt idx="120">
                  <c:v>0.12571155127293293</c:v>
                </c:pt>
                <c:pt idx="121">
                  <c:v>0.12450776822127255</c:v>
                </c:pt>
                <c:pt idx="122">
                  <c:v>0.12360870341717757</c:v>
                </c:pt>
                <c:pt idx="123">
                  <c:v>0.12270792665866966</c:v>
                </c:pt>
                <c:pt idx="124">
                  <c:v>0.12181368073837436</c:v>
                </c:pt>
                <c:pt idx="125">
                  <c:v>0.12093493059366291</c:v>
                </c:pt>
                <c:pt idx="126">
                  <c:v>0.12007715136812047</c:v>
                </c:pt>
                <c:pt idx="127">
                  <c:v>0.11924392953083349</c:v>
                </c:pt>
                <c:pt idx="128">
                  <c:v>0.11843822856120871</c:v>
                </c:pt>
                <c:pt idx="129">
                  <c:v>0.11766192051338173</c:v>
                </c:pt>
                <c:pt idx="130">
                  <c:v>0.11691643895066405</c:v>
                </c:pt>
                <c:pt idx="131">
                  <c:v>0.11621634077262752</c:v>
                </c:pt>
                <c:pt idx="132">
                  <c:v>0.11556123067230417</c:v>
                </c:pt>
                <c:pt idx="133">
                  <c:v>0.1149481452230612</c:v>
                </c:pt>
                <c:pt idx="134">
                  <c:v>0.11437520097595057</c:v>
                </c:pt>
                <c:pt idx="135">
                  <c:v>0.11384104772576806</c:v>
                </c:pt>
                <c:pt idx="136">
                  <c:v>0.1133448478898281</c:v>
                </c:pt>
                <c:pt idx="137">
                  <c:v>0.11288595974304166</c:v>
                </c:pt>
                <c:pt idx="138">
                  <c:v>0.1124638024539644</c:v>
                </c:pt>
                <c:pt idx="139">
                  <c:v>0.11207780723668873</c:v>
                </c:pt>
                <c:pt idx="140">
                  <c:v>0.11172738183558893</c:v>
                </c:pt>
                <c:pt idx="141">
                  <c:v>0.11141184418542847</c:v>
                </c:pt>
                <c:pt idx="142">
                  <c:v>0.11113039320382023</c:v>
                </c:pt>
                <c:pt idx="143">
                  <c:v>0.10247880196210596</c:v>
                </c:pt>
                <c:pt idx="144">
                  <c:v>0.10247788930517021</c:v>
                </c:pt>
                <c:pt idx="145">
                  <c:v>0.10247722168258233</c:v>
                </c:pt>
                <c:pt idx="146">
                  <c:v>0.10247676976587451</c:v>
                </c:pt>
                <c:pt idx="147">
                  <c:v>0.10247645903387803</c:v>
                </c:pt>
                <c:pt idx="148">
                  <c:v>0.1024761958395819</c:v>
                </c:pt>
                <c:pt idx="149">
                  <c:v>0.10247578748163418</c:v>
                </c:pt>
                <c:pt idx="150">
                  <c:v>0.10247478644203559</c:v>
                </c:pt>
                <c:pt idx="151">
                  <c:v>0.10247211997287452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6.2234263209989815E-6</c:v>
                </c:pt>
                <c:pt idx="2">
                  <c:v>1.7886253791999512E-5</c:v>
                </c:pt>
                <c:pt idx="3">
                  <c:v>3.8370642881001282E-5</c:v>
                </c:pt>
                <c:pt idx="4">
                  <c:v>7.1496913004001281E-5</c:v>
                </c:pt>
                <c:pt idx="5">
                  <c:v>1.2099467852600375E-4</c:v>
                </c:pt>
                <c:pt idx="6">
                  <c:v>1.8901246404399823E-4</c:v>
                </c:pt>
                <c:pt idx="7">
                  <c:v>2.7542192116600077E-4</c:v>
                </c:pt>
                <c:pt idx="8">
                  <c:v>3.7762510320399865E-4</c:v>
                </c:pt>
                <c:pt idx="9">
                  <c:v>4.9210197996599724E-4</c:v>
                </c:pt>
                <c:pt idx="10">
                  <c:v>6.1477176859000247E-4</c:v>
                </c:pt>
                <c:pt idx="11">
                  <c:v>7.4082507553500064E-4</c:v>
                </c:pt>
                <c:pt idx="12">
                  <c:v>8.6345853279399913E-4</c:v>
                </c:pt>
                <c:pt idx="13">
                  <c:v>9.9843156686499866E-4</c:v>
                </c:pt>
                <c:pt idx="14">
                  <c:v>1.1841652691150003E-3</c:v>
                </c:pt>
                <c:pt idx="15">
                  <c:v>1.3965965697299975E-3</c:v>
                </c:pt>
                <c:pt idx="16">
                  <c:v>1.5644425158679986E-3</c:v>
                </c:pt>
                <c:pt idx="17">
                  <c:v>1.6895558606320037E-3</c:v>
                </c:pt>
                <c:pt idx="18">
                  <c:v>1.795015494584001E-3</c:v>
                </c:pt>
                <c:pt idx="19">
                  <c:v>1.8963563990500015E-3</c:v>
                </c:pt>
                <c:pt idx="20">
                  <c:v>2.0222443300169975E-3</c:v>
                </c:pt>
                <c:pt idx="21">
                  <c:v>3.4786731641589987E-3</c:v>
                </c:pt>
                <c:pt idx="22">
                  <c:v>3.4786858910249973E-3</c:v>
                </c:pt>
                <c:pt idx="23">
                  <c:v>3.4788905207989978E-3</c:v>
                </c:pt>
                <c:pt idx="24">
                  <c:v>3.4842723092129973E-3</c:v>
                </c:pt>
                <c:pt idx="25">
                  <c:v>3.5300944800520009E-3</c:v>
                </c:pt>
                <c:pt idx="26">
                  <c:v>3.6918365358229992E-3</c:v>
                </c:pt>
                <c:pt idx="27">
                  <c:v>4.0052137437049991E-3</c:v>
                </c:pt>
                <c:pt idx="28">
                  <c:v>4.3251151961549977E-3</c:v>
                </c:pt>
                <c:pt idx="29">
                  <c:v>4.5664740167819986E-3</c:v>
                </c:pt>
                <c:pt idx="30">
                  <c:v>4.7735128468300008E-3</c:v>
                </c:pt>
                <c:pt idx="31">
                  <c:v>4.9595423475980015E-3</c:v>
                </c:pt>
                <c:pt idx="32">
                  <c:v>5.1362697035840007E-3</c:v>
                </c:pt>
                <c:pt idx="33">
                  <c:v>5.3063443674119994E-3</c:v>
                </c:pt>
                <c:pt idx="34">
                  <c:v>5.4708783538590013E-3</c:v>
                </c:pt>
                <c:pt idx="35">
                  <c:v>5.6303625456199987E-3</c:v>
                </c:pt>
                <c:pt idx="36">
                  <c:v>5.7849441622919977E-3</c:v>
                </c:pt>
                <c:pt idx="37">
                  <c:v>5.9346449605390036E-3</c:v>
                </c:pt>
                <c:pt idx="38">
                  <c:v>6.0793463703790029E-3</c:v>
                </c:pt>
                <c:pt idx="39">
                  <c:v>6.2188976981150026E-3</c:v>
                </c:pt>
                <c:pt idx="40">
                  <c:v>6.3511990453609998E-3</c:v>
                </c:pt>
                <c:pt idx="41">
                  <c:v>6.4762894847169971E-3</c:v>
                </c:pt>
                <c:pt idx="42">
                  <c:v>6.5945231177550034E-3</c:v>
                </c:pt>
                <c:pt idx="43">
                  <c:v>6.7060753335690029E-3</c:v>
                </c:pt>
                <c:pt idx="44">
                  <c:v>6.8109856947849972E-3</c:v>
                </c:pt>
                <c:pt idx="45">
                  <c:v>6.909229295909999E-3</c:v>
                </c:pt>
                <c:pt idx="46">
                  <c:v>7.0007573568660036E-3</c:v>
                </c:pt>
                <c:pt idx="47">
                  <c:v>7.0855165025560021E-3</c:v>
                </c:pt>
                <c:pt idx="48">
                  <c:v>7.1634632916379986E-3</c:v>
                </c:pt>
                <c:pt idx="49">
                  <c:v>7.2345760560780011E-3</c:v>
                </c:pt>
                <c:pt idx="50">
                  <c:v>7.2988649254109982E-3</c:v>
                </c:pt>
                <c:pt idx="51">
                  <c:v>7.3563803744040018E-3</c:v>
                </c:pt>
                <c:pt idx="52">
                  <c:v>9.0460592287489993E-3</c:v>
                </c:pt>
                <c:pt idx="53">
                  <c:v>9.046231186851E-3</c:v>
                </c:pt>
                <c:pt idx="54">
                  <c:v>9.0463454497370002E-3</c:v>
                </c:pt>
                <c:pt idx="55">
                  <c:v>9.0464151329149988E-3</c:v>
                </c:pt>
                <c:pt idx="56">
                  <c:v>9.0464584054550014E-3</c:v>
                </c:pt>
                <c:pt idx="57">
                  <c:v>9.0464982046090017E-3</c:v>
                </c:pt>
                <c:pt idx="58">
                  <c:v>9.0465749958100038E-3</c:v>
                </c:pt>
                <c:pt idx="59">
                  <c:v>9.0467891660919991E-3</c:v>
                </c:pt>
                <c:pt idx="60" formatCode="0.00000E+00">
                  <c:v>9.0473989392620049E-3</c:v>
                </c:pt>
                <c:pt idx="61" formatCode="0.00000E+00">
                  <c:v>9.0490025335490023E-3</c:v>
                </c:pt>
                <c:pt idx="62" formatCode="0.00000E+00">
                  <c:v>9.0529795132489998E-3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6.2404727729989395E-6</c:v>
                </c:pt>
                <c:pt idx="2">
                  <c:v>1.8129784697000495E-5</c:v>
                </c:pt>
                <c:pt idx="3">
                  <c:v>3.9325429336996287E-5</c:v>
                </c:pt>
                <c:pt idx="4">
                  <c:v>7.3986109044001103E-5</c:v>
                </c:pt>
                <c:pt idx="5">
                  <c:v>1.2614347338400084E-4</c:v>
                </c:pt>
                <c:pt idx="6">
                  <c:v>1.9803072018999973E-4</c:v>
                </c:pt>
                <c:pt idx="7">
                  <c:v>2.8915971142899621E-4</c:v>
                </c:pt>
                <c:pt idx="8">
                  <c:v>3.9710243684999702E-4</c:v>
                </c:pt>
                <c:pt idx="9">
                  <c:v>5.1805292891399929E-4</c:v>
                </c:pt>
                <c:pt idx="10">
                  <c:v>6.4771621399899865E-4</c:v>
                </c:pt>
                <c:pt idx="11">
                  <c:v>7.8129528898900069E-4</c:v>
                </c:pt>
                <c:pt idx="12">
                  <c:v>9.1213076120200132E-4</c:v>
                </c:pt>
                <c:pt idx="13">
                  <c:v>1.0577449288929966E-3</c:v>
                </c:pt>
                <c:pt idx="14">
                  <c:v>1.2588659969589994E-3</c:v>
                </c:pt>
                <c:pt idx="15">
                  <c:v>1.4943542483559988E-3</c:v>
                </c:pt>
                <c:pt idx="16">
                  <c:v>1.697432757494996E-3</c:v>
                </c:pt>
                <c:pt idx="17">
                  <c:v>1.8718535182139992E-3</c:v>
                </c:pt>
                <c:pt idx="18">
                  <c:v>2.0427527206959978E-3</c:v>
                </c:pt>
                <c:pt idx="19">
                  <c:v>2.2195248423680022E-3</c:v>
                </c:pt>
                <c:pt idx="20">
                  <c:v>2.4387963563689968E-3</c:v>
                </c:pt>
                <c:pt idx="21">
                  <c:v>4.451951069883997E-3</c:v>
                </c:pt>
                <c:pt idx="22">
                  <c:v>4.4519688683729991E-3</c:v>
                </c:pt>
                <c:pt idx="23">
                  <c:v>4.4529241865680011E-3</c:v>
                </c:pt>
                <c:pt idx="24">
                  <c:v>4.4708560109230008E-3</c:v>
                </c:pt>
                <c:pt idx="25">
                  <c:v>4.5547736150090001E-3</c:v>
                </c:pt>
                <c:pt idx="26">
                  <c:v>4.7597965505129999E-3</c:v>
                </c:pt>
                <c:pt idx="27">
                  <c:v>5.0992065132670003E-3</c:v>
                </c:pt>
                <c:pt idx="28">
                  <c:v>5.4296149602729993E-3</c:v>
                </c:pt>
                <c:pt idx="29">
                  <c:v>5.6710015604220024E-3</c:v>
                </c:pt>
                <c:pt idx="30">
                  <c:v>5.8795810102540008E-3</c:v>
                </c:pt>
                <c:pt idx="31">
                  <c:v>6.0703171992419966E-3</c:v>
                </c:pt>
                <c:pt idx="32">
                  <c:v>6.2502398310110008E-3</c:v>
                </c:pt>
                <c:pt idx="33">
                  <c:v>6.4225173671570018E-3</c:v>
                </c:pt>
                <c:pt idx="34">
                  <c:v>6.5886060841569977E-3</c:v>
                </c:pt>
                <c:pt idx="35">
                  <c:v>6.749194124270004E-3</c:v>
                </c:pt>
                <c:pt idx="36">
                  <c:v>6.9045458710570023E-3</c:v>
                </c:pt>
                <c:pt idx="37">
                  <c:v>7.0547730232130013E-3</c:v>
                </c:pt>
                <c:pt idx="38">
                  <c:v>7.1998077416030037E-3</c:v>
                </c:pt>
                <c:pt idx="39">
                  <c:v>7.3395373496039987E-3</c:v>
                </c:pt>
                <c:pt idx="40">
                  <c:v>7.4719614333670012E-3</c:v>
                </c:pt>
                <c:pt idx="41">
                  <c:v>7.5971481065379987E-3</c:v>
                </c:pt>
                <c:pt idx="42">
                  <c:v>7.7154575531280037E-3</c:v>
                </c:pt>
                <c:pt idx="43">
                  <c:v>7.8270707885840021E-3</c:v>
                </c:pt>
                <c:pt idx="44">
                  <c:v>7.9320265812140023E-3</c:v>
                </c:pt>
                <c:pt idx="45">
                  <c:v>8.0303012282440037E-3</c:v>
                </c:pt>
                <c:pt idx="46">
                  <c:v>8.1218470703319987E-3</c:v>
                </c:pt>
                <c:pt idx="47">
                  <c:v>8.2066110620580002E-3</c:v>
                </c:pt>
                <c:pt idx="48">
                  <c:v>8.2845498764800019E-3</c:v>
                </c:pt>
                <c:pt idx="49">
                  <c:v>8.3556422645540002E-3</c:v>
                </c:pt>
                <c:pt idx="50">
                  <c:v>8.4198986606520004E-3</c:v>
                </c:pt>
                <c:pt idx="51">
                  <c:v>8.4773699729580043E-3</c:v>
                </c:pt>
                <c:pt idx="52">
                  <c:v>1.0141874273729E-2</c:v>
                </c:pt>
                <c:pt idx="53">
                  <c:v>1.0142041389706001E-2</c:v>
                </c:pt>
                <c:pt idx="54">
                  <c:v>1.0142150929038002E-2</c:v>
                </c:pt>
                <c:pt idx="55">
                  <c:v>1.0142216629570003E-2</c:v>
                </c:pt>
                <c:pt idx="56">
                  <c:v>1.0142256688095999E-2</c:v>
                </c:pt>
                <c:pt idx="57">
                  <c:v>1.0142294087378004E-2</c:v>
                </c:pt>
                <c:pt idx="58">
                  <c:v>1.0142368696364999E-2</c:v>
                </c:pt>
                <c:pt idx="59">
                  <c:v>1.0142580173715998E-2</c:v>
                </c:pt>
                <c:pt idx="60" formatCode="0.0000E+00">
                  <c:v>1.0143186797537E-2</c:v>
                </c:pt>
                <c:pt idx="61" formatCode="0.0000E+00">
                  <c:v>1.0144791809477999E-2</c:v>
                </c:pt>
                <c:pt idx="62" formatCode="0.0000E+00">
                  <c:v>1.0148812669000001E-2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6.8457689530297691E-6</c:v>
                </c:pt>
                <c:pt idx="1">
                  <c:v>1.2829110217971069E-5</c:v>
                </c:pt>
                <c:pt idx="2">
                  <c:v>2.253282799767447E-5</c:v>
                </c:pt>
                <c:pt idx="3">
                  <c:v>3.6438897134932131E-5</c:v>
                </c:pt>
                <c:pt idx="4">
                  <c:v>5.4447542073653043E-5</c:v>
                </c:pt>
                <c:pt idx="5">
                  <c:v>7.4819564069038592E-5</c:v>
                </c:pt>
                <c:pt idx="6">
                  <c:v>9.5050402833243223E-5</c:v>
                </c:pt>
                <c:pt idx="7">
                  <c:v>1.1242350025303479E-4</c:v>
                </c:pt>
                <c:pt idx="8">
                  <c:v>1.2592456443705316E-4</c:v>
                </c:pt>
                <c:pt idx="9">
                  <c:v>1.3493676748504353E-4</c:v>
                </c:pt>
                <c:pt idx="10">
                  <c:v>1.3865863763809816E-4</c:v>
                </c:pt>
                <c:pt idx="11">
                  <c:v>1.3489680298353651E-4</c:v>
                </c:pt>
                <c:pt idx="12">
                  <c:v>1.4847033747660061E-4</c:v>
                </c:pt>
                <c:pt idx="13">
                  <c:v>2.0430707247293922E-4</c:v>
                </c:pt>
                <c:pt idx="14">
                  <c:v>2.3367443067413789E-4</c:v>
                </c:pt>
                <c:pt idx="15">
                  <c:v>1.8463054074993726E-4</c:v>
                </c:pt>
                <c:pt idx="16">
                  <c:v>1.3762467923901631E-4</c:v>
                </c:pt>
                <c:pt idx="17">
                  <c:v>1.1600559734602586E-4</c:v>
                </c:pt>
                <c:pt idx="18">
                  <c:v>1.1147499492374284E-4</c:v>
                </c:pt>
                <c:pt idx="19">
                  <c:v>1.3847672406243624E-4</c:v>
                </c:pt>
                <c:pt idx="20">
                  <c:v>8.2284114923276906E-7</c:v>
                </c:pt>
                <c:pt idx="21">
                  <c:v>1.2726865998569092E-8</c:v>
                </c:pt>
                <c:pt idx="22">
                  <c:v>2.0462977400048654E-7</c:v>
                </c:pt>
                <c:pt idx="23">
                  <c:v>5.3817884139994998E-6</c:v>
                </c:pt>
                <c:pt idx="24">
                  <c:v>4.5822170839003584E-5</c:v>
                </c:pt>
                <c:pt idx="25">
                  <c:v>1.6174205577099837E-4</c:v>
                </c:pt>
                <c:pt idx="26">
                  <c:v>3.1337720788199991E-4</c:v>
                </c:pt>
                <c:pt idx="27">
                  <c:v>3.1990145244999851E-4</c:v>
                </c:pt>
                <c:pt idx="28">
                  <c:v>2.4135882062700093E-4</c:v>
                </c:pt>
                <c:pt idx="29">
                  <c:v>2.0703883004800222E-4</c:v>
                </c:pt>
                <c:pt idx="30">
                  <c:v>1.8602950076800073E-4</c:v>
                </c:pt>
                <c:pt idx="31">
                  <c:v>1.7672735598599915E-4</c:v>
                </c:pt>
                <c:pt idx="32">
                  <c:v>1.7007466382799874E-4</c:v>
                </c:pt>
                <c:pt idx="33">
                  <c:v>1.645339864470019E-4</c:v>
                </c:pt>
                <c:pt idx="34">
                  <c:v>1.5948419176099737E-4</c:v>
                </c:pt>
                <c:pt idx="35">
                  <c:v>1.5458161667199904E-4</c:v>
                </c:pt>
                <c:pt idx="36">
                  <c:v>1.4970079824700583E-4</c:v>
                </c:pt>
                <c:pt idx="37">
                  <c:v>1.447014098399993E-4</c:v>
                </c:pt>
                <c:pt idx="38">
                  <c:v>1.3955132773599971E-4</c:v>
                </c:pt>
                <c:pt idx="39">
                  <c:v>1.3230134724599718E-4</c:v>
                </c:pt>
                <c:pt idx="40">
                  <c:v>1.2509043935599734E-4</c:v>
                </c:pt>
                <c:pt idx="41">
                  <c:v>1.1823363303800627E-4</c:v>
                </c:pt>
                <c:pt idx="42">
                  <c:v>1.1155221581399949E-4</c:v>
                </c:pt>
                <c:pt idx="43">
                  <c:v>1.0491036121599434E-4</c:v>
                </c:pt>
                <c:pt idx="44">
                  <c:v>9.82436011250018E-5</c:v>
                </c:pt>
                <c:pt idx="45">
                  <c:v>9.1528060956004575E-5</c:v>
                </c:pt>
                <c:pt idx="46">
                  <c:v>8.4759145689998483E-5</c:v>
                </c:pt>
                <c:pt idx="47">
                  <c:v>7.7946789081996537E-5</c:v>
                </c:pt>
                <c:pt idx="48">
                  <c:v>7.1112764440002529E-5</c:v>
                </c:pt>
                <c:pt idx="49">
                  <c:v>6.4288869332997101E-5</c:v>
                </c:pt>
                <c:pt idx="50">
                  <c:v>5.7515448993003537E-5</c:v>
                </c:pt>
                <c:pt idx="51">
                  <c:v>9.5462082166384044E-7</c:v>
                </c:pt>
                <c:pt idx="52">
                  <c:v>1.4550300938747878E-7</c:v>
                </c:pt>
                <c:pt idx="53">
                  <c:v>9.6683980454972472E-8</c:v>
                </c:pt>
                <c:pt idx="54">
                  <c:v>5.8962689076612913E-8</c:v>
                </c:pt>
                <c:pt idx="55">
                  <c:v>3.6615226156645985E-8</c:v>
                </c:pt>
                <c:pt idx="56">
                  <c:v>3.3676207231468693E-8</c:v>
                </c:pt>
                <c:pt idx="57">
                  <c:v>6.4977170079776747E-8</c:v>
                </c:pt>
                <c:pt idx="58">
                  <c:v>1.8122100784492257E-7</c:v>
                </c:pt>
                <c:pt idx="59">
                  <c:v>5.1596191308986376E-7</c:v>
                </c:pt>
                <c:pt idx="60">
                  <c:v>1.3568874736342689E-6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6.8645200502295338E-6</c:v>
                </c:pt>
                <c:pt idx="1">
                  <c:v>1.3078243116269681E-5</c:v>
                </c:pt>
                <c:pt idx="2">
                  <c:v>2.3315209103759996E-5</c:v>
                </c:pt>
                <c:pt idx="3">
                  <c:v>3.8126747677320393E-5</c:v>
                </c:pt>
                <c:pt idx="4">
                  <c:v>5.7373100773420507E-5</c:v>
                </c:pt>
                <c:pt idx="5">
                  <c:v>7.907597148580048E-5</c:v>
                </c:pt>
                <c:pt idx="6">
                  <c:v>1.0024189036188415E-4</c:v>
                </c:pt>
                <c:pt idx="7">
                  <c:v>1.1873699797496906E-4</c:v>
                </c:pt>
                <c:pt idx="8">
                  <c:v>1.3304554126919246E-4</c:v>
                </c:pt>
                <c:pt idx="9">
                  <c:v>1.426296135920594E-4</c:v>
                </c:pt>
                <c:pt idx="10">
                  <c:v>1.4693698248751888E-4</c:v>
                </c:pt>
                <c:pt idx="11">
                  <c:v>1.4391901943284778E-4</c:v>
                </c:pt>
                <c:pt idx="12">
                  <c:v>1.6017558445847777E-4</c:v>
                </c:pt>
                <c:pt idx="13">
                  <c:v>2.2123317487036961E-4</c:v>
                </c:pt>
                <c:pt idx="14">
                  <c:v>2.5903707653408429E-4</c:v>
                </c:pt>
                <c:pt idx="15">
                  <c:v>2.2338636005064176E-4</c:v>
                </c:pt>
                <c:pt idx="16">
                  <c:v>1.918628367889666E-4</c:v>
                </c:pt>
                <c:pt idx="17">
                  <c:v>1.8798912272830062E-4</c:v>
                </c:pt>
                <c:pt idx="18">
                  <c:v>1.9444933385864079E-4</c:v>
                </c:pt>
                <c:pt idx="19">
                  <c:v>2.4119866539890037E-4</c:v>
                </c:pt>
                <c:pt idx="20">
                  <c:v>1.1373755443587571E-6</c:v>
                </c:pt>
                <c:pt idx="21">
                  <c:v>1.7798489002074369E-8</c:v>
                </c:pt>
                <c:pt idx="22">
                  <c:v>9.5531819500199733E-7</c:v>
                </c:pt>
                <c:pt idx="23">
                  <c:v>1.7931824354999737E-5</c:v>
                </c:pt>
                <c:pt idx="24">
                  <c:v>8.3917604085999298E-5</c:v>
                </c:pt>
                <c:pt idx="25">
                  <c:v>2.050229355039998E-4</c:v>
                </c:pt>
                <c:pt idx="26">
                  <c:v>3.3940996275400037E-4</c:v>
                </c:pt>
                <c:pt idx="27">
                  <c:v>3.3040844700599897E-4</c:v>
                </c:pt>
                <c:pt idx="28">
                  <c:v>2.4138660014900309E-4</c:v>
                </c:pt>
                <c:pt idx="29">
                  <c:v>2.0857944983199844E-4</c:v>
                </c:pt>
                <c:pt idx="30">
                  <c:v>1.9073618898799577E-4</c:v>
                </c:pt>
                <c:pt idx="31">
                  <c:v>1.7992263176900419E-4</c:v>
                </c:pt>
                <c:pt idx="32">
                  <c:v>1.7227753614600105E-4</c:v>
                </c:pt>
                <c:pt idx="33">
                  <c:v>1.6608871699999583E-4</c:v>
                </c:pt>
                <c:pt idx="34">
                  <c:v>1.6058804011300637E-4</c:v>
                </c:pt>
                <c:pt idx="35">
                  <c:v>1.5535174678699831E-4</c:v>
                </c:pt>
                <c:pt idx="36">
                  <c:v>1.5022715215599891E-4</c:v>
                </c:pt>
                <c:pt idx="37">
                  <c:v>1.4503471839000248E-4</c:v>
                </c:pt>
                <c:pt idx="38">
                  <c:v>1.3972960800099493E-4</c:v>
                </c:pt>
                <c:pt idx="39">
                  <c:v>1.3242408376300252E-4</c:v>
                </c:pt>
                <c:pt idx="40">
                  <c:v>1.2518667317099746E-4</c:v>
                </c:pt>
                <c:pt idx="41">
                  <c:v>1.1830944659000503E-4</c:v>
                </c:pt>
                <c:pt idx="42">
                  <c:v>1.1161323545599844E-4</c:v>
                </c:pt>
                <c:pt idx="43">
                  <c:v>1.0495579263000016E-4</c:v>
                </c:pt>
                <c:pt idx="44">
                  <c:v>9.8274647030001383E-5</c:v>
                </c:pt>
                <c:pt idx="45">
                  <c:v>9.1545842087994989E-5</c:v>
                </c:pt>
                <c:pt idx="46">
                  <c:v>8.476399172600152E-5</c:v>
                </c:pt>
                <c:pt idx="47">
                  <c:v>7.7938814422001679E-5</c:v>
                </c:pt>
                <c:pt idx="48">
                  <c:v>7.1092388073998314E-5</c:v>
                </c:pt>
                <c:pt idx="49">
                  <c:v>6.4256396098000268E-5</c:v>
                </c:pt>
                <c:pt idx="50">
                  <c:v>5.7471312306003886E-5</c:v>
                </c:pt>
                <c:pt idx="51">
                  <c:v>9.4039791004011047E-7</c:v>
                </c:pt>
                <c:pt idx="52">
                  <c:v>1.4140582669547032E-7</c:v>
                </c:pt>
                <c:pt idx="53">
                  <c:v>9.2687127071199722E-8</c:v>
                </c:pt>
                <c:pt idx="54">
                  <c:v>5.559275784773147E-8</c:v>
                </c:pt>
                <c:pt idx="55">
                  <c:v>3.3895675843559292E-8</c:v>
                </c:pt>
                <c:pt idx="56">
                  <c:v>3.164554631210605E-8</c:v>
                </c:pt>
                <c:pt idx="57">
                  <c:v>6.3130681304832433E-8</c:v>
                </c:pt>
                <c:pt idx="58">
                  <c:v>1.7894237392498255E-7</c:v>
                </c:pt>
                <c:pt idx="59">
                  <c:v>5.1329707931737119E-7</c:v>
                </c:pt>
                <c:pt idx="60">
                  <c:v>1.3580870270198629E-6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5.6334221885743999E-16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2.5759324486007E-3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6.1000237368688997E-3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6.9676471836845003E-3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6.9677198392325999E-3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6.9677456509071997E-3</v>
      </c>
      <c r="C7">
        <v>-273.14999999999998</v>
      </c>
      <c r="D7">
        <v>0</v>
      </c>
    </row>
    <row r="8" spans="1:4" x14ac:dyDescent="0.25">
      <c r="A8">
        <v>7</v>
      </c>
      <c r="B8" s="1">
        <v>6.9677730317822002E-3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6.9678527772215997E-3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6.9681302554794001E-3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6.9690135344603003E-3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6.9714632913080998E-3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6.9775358269365002E-3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6.9907048026724003E-3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7.0152541629127001E-3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7.0547014833457003E-3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7.1092730403391003E-3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7.1918572051177998E-3</v>
      </c>
      <c r="C18">
        <v>-273.14999999999998</v>
      </c>
      <c r="D18">
        <v>10</v>
      </c>
    </row>
    <row r="19" spans="1:4" x14ac:dyDescent="0.25">
      <c r="A19">
        <v>18</v>
      </c>
      <c r="B19" s="1">
        <v>7.3386272455051998E-3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7.5262661938066003E-3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7.6630270266208004E-3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7.7370729684735004E-3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7.7766930335930002E-3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7.8030119285480998E-3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7.8339043791972995E-3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8.0597246772803003E-3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8.0597383535916008E-3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8.0600519712222003E-3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8.0679470334505E-3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8.1383953680654996E-3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8.3837512444212992E-3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8.8118843694110997E-3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9.2129118005554993E-3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9.5018677222767998E-3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9.7411522474828999E-3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9.9535151307081002E-3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1.0146475080264001E-2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1.0330106110480001E-2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1.0506173159934001E-2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1.0675559799035001E-2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1.0838705724207E-2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1.0995864889343E-2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1.1147094294985E-2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1.1292384441987E-2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1.1429461197972999E-2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1.1558527102005001E-2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1.1680115710206E-2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1.1794533693167001E-2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1.1901905222329E-2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1.2002265052652001E-2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1.2095611737675999E-2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1.2181934071656001E-2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1.2261235082663999E-2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1.2333515340786E-2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1.2398800725294999E-2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1.2457158440865E-2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1.4180345062598E-2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1.4180522923610999E-2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1.4180642891004999E-2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1.4180718395128E-2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1.4180768995337999E-2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1.4180822607017E-2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1.4180932777156E-2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1.4181228875374E-2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1.4182016448527001E-2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1.4183941982901E-2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1.4188424807728001E-2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1.4195010344596E-2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1.4207067165219E-2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1.4227860013858999E-2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1.4261076880943999E-2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1.4310367356401E-2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1.4377850038334E-2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1.4463191588338E-2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1.4564373885711E-2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1.4677326600528E-2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1.4797983742864999E-2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1.4921515133629999E-2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1.5040835760169E-2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1.5170336423598E-2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1.5345030383747999E-2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1.5537318665611999E-2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1.5677350976236001E-2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1.5771286355790001E-2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1.5843489762624001E-2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1.5908877154975999E-2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1.5991140175275999E-2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1.6757462499666999E-2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1.6757472784329E-2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1.6757730353385E-2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1.6764155380225E-2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1.6818474822288002E-2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1.7007375462498999E-2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1.7360497798498999E-2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1.7710011496870001E-2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1.7969030631198001E-2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1.8188173693842999E-2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1.8385967859221999E-2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1.8568387506599001E-2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1.8743412349569999E-2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1.8912312055854998E-2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1.9075647186683E-2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1.9233628383841999E-2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1.9386336449708001E-2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1.9533702863662E-2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1.9675620482991998E-2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1.9809909106326001E-2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1.9936668193042E-2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2.0056320226733999E-2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2.0169088042697E-2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2.0275044838487001E-2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2.0374190980793998E-2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2.0466497263913998E-2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2.0551926315008E-2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2.0630447588221999E-2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2.0702050516644002E-2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2.0766754415015999E-2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2.0824618115328E-2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2.2528170360533999E-2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2.2528344670865001E-2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2.2528461108169001E-2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2.2528532946078001E-2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2.2528578835139E-2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2.2528623702820001E-2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2.2528712600353999E-2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2.2528956120637E-2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2.2529628853664999E-2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2.2531340834452001E-2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2.2535468002665E-2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2.2541691428985999E-2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2.2553354256456999E-2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2.2573838645546001E-2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2.2606964915668999E-2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2.2656462681191002E-2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2.2724480466709E-2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2.2810889923830999E-2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2.2913093105869E-2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2.3027569982630999E-2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2.3150239771255E-2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2.3276293078199999E-2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2.3398926535459001E-2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2.353389956953E-2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2.3719633271780002E-2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2.3932064572394999E-2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2.4099910518533E-2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2.4225023863297002E-2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2.4330483497248999E-2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2.4431824401714999E-2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2.4557712332681999E-2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2.6014141166824E-2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2.6014153893689999E-2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2.6014358523463999E-2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2.6019740311877999E-2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2.6065562482716999E-2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2.6227304538488001E-2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2.6540681746370001E-2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2.6860583198819999E-2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2.7101942019447E-2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2.7308980849494999E-2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2.7495010350262999E-2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2.7671737706248999E-2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2.7841812370077001E-2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2.8006346356523999E-2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2.8165830548285E-2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2.8320412164956999E-2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2.8470112963204001E-2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2.8614814373044001E-2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2.875436570078E-2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2.8886667048026001E-2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2.9011757487381998E-2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2.9129991120420001E-2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2.9241543336234001E-2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2.9346453697449999E-2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2.9444697298575E-2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2.9536225359531001E-2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2.9620984505221E-2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2.9698931294303E-2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2.9770044058742999E-2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2.9834332928076E-2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2.9891848377069E-2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3.1581527231413997E-2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3.1581699189515998E-2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3.1581813452401998E-2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3.1581883135579997E-2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3.1581926408119999E-2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3.1581966207274E-2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3.1582042998475002E-2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3.1582257168756997E-2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3.1582866941927003E-2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3.1584470536214E-2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3.1588447515913998E-2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4.8935711250471005E-16</v>
      </c>
      <c r="C2">
        <v>150</v>
      </c>
      <c r="D2">
        <v>-1301.7181818182</v>
      </c>
    </row>
    <row r="3" spans="1:4" x14ac:dyDescent="0.25">
      <c r="A3">
        <v>2</v>
      </c>
      <c r="B3" s="1">
        <v>3.6361930344003001E-3</v>
      </c>
      <c r="C3">
        <v>96</v>
      </c>
      <c r="D3">
        <v>-1172.2181818182</v>
      </c>
    </row>
    <row r="4" spans="1:4" x14ac:dyDescent="0.25">
      <c r="A4">
        <v>3</v>
      </c>
      <c r="B4" s="1">
        <v>7.2433452666455997E-3</v>
      </c>
      <c r="C4">
        <v>25</v>
      </c>
      <c r="D4">
        <v>-1001.8181818181999</v>
      </c>
    </row>
    <row r="5" spans="1:4" x14ac:dyDescent="0.25">
      <c r="A5">
        <v>4</v>
      </c>
      <c r="B5" s="1">
        <v>8.0943685353521994E-3</v>
      </c>
      <c r="C5">
        <v>25</v>
      </c>
      <c r="D5">
        <v>-1.8181818182</v>
      </c>
    </row>
    <row r="6" spans="1:4" x14ac:dyDescent="0.25">
      <c r="A6">
        <v>5</v>
      </c>
      <c r="B6" s="1">
        <v>8.0944347781741997E-3</v>
      </c>
      <c r="C6">
        <v>30</v>
      </c>
      <c r="D6">
        <v>-0.90909090910000001</v>
      </c>
    </row>
    <row r="7" spans="1:4" x14ac:dyDescent="0.25">
      <c r="A7">
        <v>6</v>
      </c>
      <c r="B7" s="1">
        <v>8.0944557250204E-3</v>
      </c>
      <c r="C7">
        <v>35</v>
      </c>
      <c r="D7">
        <v>0</v>
      </c>
    </row>
    <row r="8" spans="1:4" x14ac:dyDescent="0.25">
      <c r="A8">
        <v>7</v>
      </c>
      <c r="B8" s="1">
        <v>8.0944771862115992E-3</v>
      </c>
      <c r="C8">
        <v>40</v>
      </c>
      <c r="D8">
        <v>0.90909090910000001</v>
      </c>
    </row>
    <row r="9" spans="1:4" x14ac:dyDescent="0.25">
      <c r="A9">
        <v>8</v>
      </c>
      <c r="B9" s="1">
        <v>8.0945437613708995E-3</v>
      </c>
      <c r="C9">
        <v>45</v>
      </c>
      <c r="D9">
        <v>1.8181818182</v>
      </c>
    </row>
    <row r="10" spans="1:4" x14ac:dyDescent="0.25">
      <c r="A10">
        <v>9</v>
      </c>
      <c r="B10" s="1">
        <v>8.0947911605915995E-3</v>
      </c>
      <c r="C10">
        <v>50</v>
      </c>
      <c r="D10">
        <v>2.7272727272999999</v>
      </c>
    </row>
    <row r="11" spans="1:4" x14ac:dyDescent="0.25">
      <c r="A11">
        <v>10</v>
      </c>
      <c r="B11" s="1">
        <v>8.0956287238724001E-3</v>
      </c>
      <c r="C11">
        <v>55</v>
      </c>
      <c r="D11">
        <v>3.6363636364</v>
      </c>
    </row>
    <row r="12" spans="1:4" x14ac:dyDescent="0.25">
      <c r="A12">
        <v>11</v>
      </c>
      <c r="B12" s="1">
        <v>8.0980602142633994E-3</v>
      </c>
      <c r="C12">
        <v>60</v>
      </c>
      <c r="D12">
        <v>4.5454545455000002</v>
      </c>
    </row>
    <row r="13" spans="1:4" x14ac:dyDescent="0.25">
      <c r="A13">
        <v>12</v>
      </c>
      <c r="B13" s="1">
        <v>8.1042607699196006E-3</v>
      </c>
      <c r="C13">
        <v>65</v>
      </c>
      <c r="D13">
        <v>5.4545454544999998</v>
      </c>
    </row>
    <row r="14" spans="1:4" x14ac:dyDescent="0.25">
      <c r="A14">
        <v>13</v>
      </c>
      <c r="B14" s="1">
        <v>8.1179476228149996E-3</v>
      </c>
      <c r="C14">
        <v>70</v>
      </c>
      <c r="D14">
        <v>6.3636363636000004</v>
      </c>
    </row>
    <row r="15" spans="1:4" x14ac:dyDescent="0.25">
      <c r="A15">
        <v>14</v>
      </c>
      <c r="B15" s="1">
        <v>8.1437502758952007E-3</v>
      </c>
      <c r="C15">
        <v>75</v>
      </c>
      <c r="D15">
        <v>7.2727272727000001</v>
      </c>
    </row>
    <row r="16" spans="1:4" x14ac:dyDescent="0.25">
      <c r="A16">
        <v>15</v>
      </c>
      <c r="B16" s="1">
        <v>8.1856897632338992E-3</v>
      </c>
      <c r="C16">
        <v>80</v>
      </c>
      <c r="D16">
        <v>8.1818181818000006</v>
      </c>
    </row>
    <row r="17" spans="1:4" x14ac:dyDescent="0.25">
      <c r="A17">
        <v>16</v>
      </c>
      <c r="B17" s="1">
        <v>8.2440714685191006E-3</v>
      </c>
      <c r="C17">
        <v>85</v>
      </c>
      <c r="D17">
        <v>9.0909090909000003</v>
      </c>
    </row>
    <row r="18" spans="1:4" x14ac:dyDescent="0.25">
      <c r="A18">
        <v>17</v>
      </c>
      <c r="B18" s="1">
        <v>8.3318474219431001E-3</v>
      </c>
      <c r="C18">
        <v>90</v>
      </c>
      <c r="D18">
        <v>10</v>
      </c>
    </row>
    <row r="19" spans="1:4" x14ac:dyDescent="0.25">
      <c r="A19">
        <v>18</v>
      </c>
      <c r="B19" s="1">
        <v>8.4858006384982993E-3</v>
      </c>
      <c r="C19">
        <v>95</v>
      </c>
      <c r="D19">
        <v>10.9090909091</v>
      </c>
    </row>
    <row r="20" spans="1:4" x14ac:dyDescent="0.25">
      <c r="A20">
        <v>19</v>
      </c>
      <c r="B20" s="1">
        <v>8.6841696779199999E-3</v>
      </c>
      <c r="C20">
        <v>100</v>
      </c>
      <c r="D20">
        <v>11.818181818199999</v>
      </c>
    </row>
    <row r="21" spans="1:4" x14ac:dyDescent="0.25">
      <c r="A21">
        <v>20</v>
      </c>
      <c r="B21" s="1">
        <v>8.8417368641742003E-3</v>
      </c>
      <c r="C21">
        <v>105</v>
      </c>
      <c r="D21">
        <v>12.727272727300001</v>
      </c>
    </row>
    <row r="22" spans="1:4" x14ac:dyDescent="0.25">
      <c r="A22">
        <v>21</v>
      </c>
      <c r="B22" s="1">
        <v>8.9474662615043003E-3</v>
      </c>
      <c r="C22">
        <v>110</v>
      </c>
      <c r="D22">
        <v>13.6363636364</v>
      </c>
    </row>
    <row r="23" spans="1:4" x14ac:dyDescent="0.25">
      <c r="A23">
        <v>22</v>
      </c>
      <c r="B23" s="1">
        <v>9.0254116815606002E-3</v>
      </c>
      <c r="C23">
        <v>115</v>
      </c>
      <c r="D23">
        <v>14.5454545454</v>
      </c>
    </row>
    <row r="24" spans="1:4" x14ac:dyDescent="0.25">
      <c r="A24">
        <v>23</v>
      </c>
      <c r="B24" s="1">
        <v>9.0870663420887007E-3</v>
      </c>
      <c r="C24">
        <v>120</v>
      </c>
      <c r="D24">
        <v>15.4545454545</v>
      </c>
    </row>
    <row r="25" spans="1:4" x14ac:dyDescent="0.25">
      <c r="A25">
        <v>24</v>
      </c>
      <c r="B25" s="1">
        <v>9.1639111908321993E-3</v>
      </c>
      <c r="C25">
        <v>125</v>
      </c>
      <c r="D25">
        <v>16.363636363600001</v>
      </c>
    </row>
    <row r="26" spans="1:4" x14ac:dyDescent="0.25">
      <c r="A26">
        <v>25</v>
      </c>
      <c r="B26" s="1">
        <v>9.6015814421438004E-3</v>
      </c>
      <c r="C26">
        <v>125</v>
      </c>
      <c r="D26">
        <v>1786.3636363636001</v>
      </c>
    </row>
    <row r="27" spans="1:4" x14ac:dyDescent="0.25">
      <c r="A27">
        <v>26</v>
      </c>
      <c r="B27" s="1">
        <v>9.6015890987210008E-3</v>
      </c>
      <c r="C27">
        <v>119.5</v>
      </c>
      <c r="D27">
        <v>1787.3636363636001</v>
      </c>
    </row>
    <row r="28" spans="1:4" x14ac:dyDescent="0.25">
      <c r="A28">
        <v>27</v>
      </c>
      <c r="B28" s="1">
        <v>9.6025490078885996E-3</v>
      </c>
      <c r="C28">
        <v>114</v>
      </c>
      <c r="D28">
        <v>1788.3636363636001</v>
      </c>
    </row>
    <row r="29" spans="1:4" x14ac:dyDescent="0.25">
      <c r="A29">
        <v>28</v>
      </c>
      <c r="B29" s="1">
        <v>9.6233860875261992E-3</v>
      </c>
      <c r="C29">
        <v>108.5</v>
      </c>
      <c r="D29">
        <v>1789.3636363636001</v>
      </c>
    </row>
    <row r="30" spans="1:4" x14ac:dyDescent="0.25">
      <c r="A30">
        <v>29</v>
      </c>
      <c r="B30" s="1">
        <v>9.7320742066953E-3</v>
      </c>
      <c r="C30">
        <v>103</v>
      </c>
      <c r="D30">
        <v>1790.3636363636001</v>
      </c>
    </row>
    <row r="31" spans="1:4" x14ac:dyDescent="0.25">
      <c r="A31">
        <v>30</v>
      </c>
      <c r="B31" s="1">
        <v>1.0015545234274999E-2</v>
      </c>
      <c r="C31">
        <v>97.5</v>
      </c>
      <c r="D31">
        <v>1791.3636363636001</v>
      </c>
    </row>
    <row r="32" spans="1:4" x14ac:dyDescent="0.25">
      <c r="A32">
        <v>31</v>
      </c>
      <c r="B32" s="1">
        <v>1.046390054148E-2</v>
      </c>
      <c r="C32">
        <v>92</v>
      </c>
      <c r="D32">
        <v>1792.3636363636001</v>
      </c>
    </row>
    <row r="33" spans="1:4" x14ac:dyDescent="0.25">
      <c r="A33">
        <v>32</v>
      </c>
      <c r="B33" s="1">
        <v>1.0872414168225E-2</v>
      </c>
      <c r="C33">
        <v>86.5</v>
      </c>
      <c r="D33">
        <v>1793.3636363636001</v>
      </c>
    </row>
    <row r="34" spans="1:4" x14ac:dyDescent="0.25">
      <c r="A34">
        <v>33</v>
      </c>
      <c r="B34" s="1">
        <v>1.1156727879828E-2</v>
      </c>
      <c r="C34">
        <v>81</v>
      </c>
      <c r="D34">
        <v>1794.3636363636001</v>
      </c>
    </row>
    <row r="35" spans="1:4" x14ac:dyDescent="0.25">
      <c r="A35">
        <v>34</v>
      </c>
      <c r="B35" s="1">
        <v>1.1395746815074E-2</v>
      </c>
      <c r="C35">
        <v>75.5</v>
      </c>
      <c r="D35">
        <v>1795.3636363636001</v>
      </c>
    </row>
    <row r="36" spans="1:4" x14ac:dyDescent="0.25">
      <c r="A36">
        <v>35</v>
      </c>
      <c r="B36" s="1">
        <v>1.1609214372731E-2</v>
      </c>
      <c r="C36">
        <v>70</v>
      </c>
      <c r="D36">
        <v>1796.3636363636001</v>
      </c>
    </row>
    <row r="37" spans="1:4" x14ac:dyDescent="0.25">
      <c r="A37">
        <v>36</v>
      </c>
      <c r="B37" s="1">
        <v>1.1807059014776E-2</v>
      </c>
      <c r="C37">
        <v>64.5</v>
      </c>
      <c r="D37">
        <v>1797.3636363636001</v>
      </c>
    </row>
    <row r="38" spans="1:4" x14ac:dyDescent="0.25">
      <c r="A38">
        <v>37</v>
      </c>
      <c r="B38" s="1">
        <v>1.1994024170696E-2</v>
      </c>
      <c r="C38">
        <v>59</v>
      </c>
      <c r="D38">
        <v>1798.3636363636001</v>
      </c>
    </row>
    <row r="39" spans="1:4" x14ac:dyDescent="0.25">
      <c r="A39">
        <v>38</v>
      </c>
      <c r="B39" s="1">
        <v>1.2172470310539999E-2</v>
      </c>
      <c r="C39">
        <v>53.5</v>
      </c>
      <c r="D39">
        <v>1799.3636363636001</v>
      </c>
    </row>
    <row r="40" spans="1:4" x14ac:dyDescent="0.25">
      <c r="A40">
        <v>39</v>
      </c>
      <c r="B40" s="1">
        <v>1.2343654330990999E-2</v>
      </c>
      <c r="C40">
        <v>48</v>
      </c>
      <c r="D40">
        <v>1800.3636363636001</v>
      </c>
    </row>
    <row r="41" spans="1:4" x14ac:dyDescent="0.25">
      <c r="A41">
        <v>40</v>
      </c>
      <c r="B41" s="1">
        <v>1.2508216877861999E-2</v>
      </c>
      <c r="C41">
        <v>42.5</v>
      </c>
      <c r="D41">
        <v>1801.3636363636001</v>
      </c>
    </row>
    <row r="42" spans="1:4" x14ac:dyDescent="0.25">
      <c r="A42">
        <v>41</v>
      </c>
      <c r="B42" s="1">
        <v>1.2666538086288001E-2</v>
      </c>
      <c r="C42">
        <v>37</v>
      </c>
      <c r="D42">
        <v>1802.3636363636001</v>
      </c>
    </row>
    <row r="43" spans="1:4" x14ac:dyDescent="0.25">
      <c r="A43">
        <v>42</v>
      </c>
      <c r="B43" s="1">
        <v>1.2818740935737E-2</v>
      </c>
      <c r="C43">
        <v>31.5</v>
      </c>
      <c r="D43">
        <v>1803.3636363636001</v>
      </c>
    </row>
    <row r="44" spans="1:4" x14ac:dyDescent="0.25">
      <c r="A44">
        <v>43</v>
      </c>
      <c r="B44" s="1">
        <v>1.2964857765871999E-2</v>
      </c>
      <c r="C44">
        <v>26</v>
      </c>
      <c r="D44">
        <v>1804.3636363636001</v>
      </c>
    </row>
    <row r="45" spans="1:4" x14ac:dyDescent="0.25">
      <c r="A45">
        <v>44</v>
      </c>
      <c r="B45" s="1">
        <v>1.3102512691705001E-2</v>
      </c>
      <c r="C45">
        <v>20.5</v>
      </c>
      <c r="D45">
        <v>1805.3636363636001</v>
      </c>
    </row>
    <row r="46" spans="1:4" x14ac:dyDescent="0.25">
      <c r="A46">
        <v>45</v>
      </c>
      <c r="B46" s="1">
        <v>1.3231998180697001E-2</v>
      </c>
      <c r="C46">
        <v>15</v>
      </c>
      <c r="D46">
        <v>1806.3636363636001</v>
      </c>
    </row>
    <row r="47" spans="1:4" x14ac:dyDescent="0.25">
      <c r="A47">
        <v>46</v>
      </c>
      <c r="B47" s="1">
        <v>1.3353914144815E-2</v>
      </c>
      <c r="C47">
        <v>9.5</v>
      </c>
      <c r="D47">
        <v>1807.3636363636001</v>
      </c>
    </row>
    <row r="48" spans="1:4" x14ac:dyDescent="0.25">
      <c r="A48">
        <v>47</v>
      </c>
      <c r="B48" s="1">
        <v>1.3468602422062E-2</v>
      </c>
      <c r="C48">
        <v>4</v>
      </c>
      <c r="D48">
        <v>1808.3636363636001</v>
      </c>
    </row>
    <row r="49" spans="1:4" x14ac:dyDescent="0.25">
      <c r="A49">
        <v>48</v>
      </c>
      <c r="B49" s="1">
        <v>1.3576201594861E-2</v>
      </c>
      <c r="C49">
        <v>-1.5</v>
      </c>
      <c r="D49">
        <v>1809.3636363636001</v>
      </c>
    </row>
    <row r="50" spans="1:4" x14ac:dyDescent="0.25">
      <c r="A50">
        <v>49</v>
      </c>
      <c r="B50" s="1">
        <v>1.3676758397798999E-2</v>
      </c>
      <c r="C50">
        <v>-7</v>
      </c>
      <c r="D50">
        <v>1810.3636363636001</v>
      </c>
    </row>
    <row r="51" spans="1:4" x14ac:dyDescent="0.25">
      <c r="A51">
        <v>50</v>
      </c>
      <c r="B51" s="1">
        <v>1.3770277400425E-2</v>
      </c>
      <c r="C51">
        <v>-12.5</v>
      </c>
      <c r="D51">
        <v>1811.3636363636001</v>
      </c>
    </row>
    <row r="52" spans="1:4" x14ac:dyDescent="0.25">
      <c r="A52">
        <v>51</v>
      </c>
      <c r="B52" s="1">
        <v>1.3856753497744999E-2</v>
      </c>
      <c r="C52">
        <v>-18</v>
      </c>
      <c r="D52">
        <v>1812.3636363636001</v>
      </c>
    </row>
    <row r="53" spans="1:4" x14ac:dyDescent="0.25">
      <c r="A53">
        <v>52</v>
      </c>
      <c r="B53" s="1">
        <v>1.3936188163817999E-2</v>
      </c>
      <c r="C53">
        <v>-23.5</v>
      </c>
      <c r="D53">
        <v>1813.3636363636001</v>
      </c>
    </row>
    <row r="54" spans="1:4" x14ac:dyDescent="0.25">
      <c r="A54">
        <v>53</v>
      </c>
      <c r="B54" s="1">
        <v>1.4008579836832E-2</v>
      </c>
      <c r="C54">
        <v>-29</v>
      </c>
      <c r="D54">
        <v>1814.3636363636001</v>
      </c>
    </row>
    <row r="55" spans="1:4" x14ac:dyDescent="0.25">
      <c r="A55">
        <v>54</v>
      </c>
      <c r="B55" s="1">
        <v>1.4073955431391E-2</v>
      </c>
      <c r="C55">
        <v>-34.5</v>
      </c>
      <c r="D55">
        <v>1815.3636363636001</v>
      </c>
    </row>
    <row r="56" spans="1:4" x14ac:dyDescent="0.25">
      <c r="A56">
        <v>55</v>
      </c>
      <c r="B56" s="1">
        <v>1.4132383035119E-2</v>
      </c>
      <c r="C56">
        <v>-40</v>
      </c>
      <c r="D56">
        <v>1816.3636363636001</v>
      </c>
    </row>
    <row r="57" spans="1:4" x14ac:dyDescent="0.25">
      <c r="A57">
        <v>56</v>
      </c>
      <c r="B57" s="1">
        <v>1.5829310974169002E-2</v>
      </c>
      <c r="C57">
        <v>-40</v>
      </c>
      <c r="D57">
        <v>3586.3636363636001</v>
      </c>
    </row>
    <row r="58" spans="1:4" x14ac:dyDescent="0.25">
      <c r="A58">
        <v>57</v>
      </c>
      <c r="B58" s="1">
        <v>1.5829483325622999E-2</v>
      </c>
      <c r="C58">
        <v>-33.5</v>
      </c>
      <c r="D58">
        <v>3587.5454545453999</v>
      </c>
    </row>
    <row r="59" spans="1:4" x14ac:dyDescent="0.25">
      <c r="A59">
        <v>58</v>
      </c>
      <c r="B59" s="1">
        <v>1.5829597700092998E-2</v>
      </c>
      <c r="C59">
        <v>-27</v>
      </c>
      <c r="D59">
        <v>3588.7272727272002</v>
      </c>
    </row>
    <row r="60" spans="1:4" x14ac:dyDescent="0.25">
      <c r="A60">
        <v>59</v>
      </c>
      <c r="B60" s="1">
        <v>1.5829667934639999E-2</v>
      </c>
      <c r="C60">
        <v>-20.5</v>
      </c>
      <c r="D60">
        <v>3589.9090909091001</v>
      </c>
    </row>
    <row r="61" spans="1:4" x14ac:dyDescent="0.25">
      <c r="A61">
        <v>60</v>
      </c>
      <c r="B61" s="1">
        <v>1.5829713790844999E-2</v>
      </c>
      <c r="C61">
        <v>-14</v>
      </c>
      <c r="D61">
        <v>3591.0909090908999</v>
      </c>
    </row>
    <row r="62" spans="1:4" x14ac:dyDescent="0.25">
      <c r="A62">
        <v>61</v>
      </c>
      <c r="B62" s="1">
        <v>1.5829762161858E-2</v>
      </c>
      <c r="C62">
        <v>-7.5</v>
      </c>
      <c r="D62">
        <v>3592.2727272727002</v>
      </c>
    </row>
    <row r="63" spans="1:4" x14ac:dyDescent="0.25">
      <c r="A63">
        <v>62</v>
      </c>
      <c r="B63" s="1">
        <v>1.5829863566955E-2</v>
      </c>
      <c r="C63">
        <v>-1</v>
      </c>
      <c r="D63">
        <v>3593.4545454545</v>
      </c>
    </row>
    <row r="64" spans="1:4" x14ac:dyDescent="0.25">
      <c r="A64">
        <v>63</v>
      </c>
      <c r="B64" s="1">
        <v>1.5830140857305001E-2</v>
      </c>
      <c r="C64">
        <v>5.5</v>
      </c>
      <c r="D64">
        <v>3594.6363636362998</v>
      </c>
    </row>
    <row r="65" spans="1:4" x14ac:dyDescent="0.25">
      <c r="A65">
        <v>64</v>
      </c>
      <c r="B65" s="1">
        <v>1.5830887313991002E-2</v>
      </c>
      <c r="C65">
        <v>12</v>
      </c>
      <c r="D65">
        <v>3595.8181818181001</v>
      </c>
    </row>
    <row r="66" spans="1:4" x14ac:dyDescent="0.25">
      <c r="A66">
        <v>65</v>
      </c>
      <c r="B66" s="1">
        <v>1.5832728779950001E-2</v>
      </c>
      <c r="C66">
        <v>18.5</v>
      </c>
      <c r="D66">
        <v>3596.9999999999</v>
      </c>
    </row>
    <row r="67" spans="1:4" x14ac:dyDescent="0.25">
      <c r="A67">
        <v>66</v>
      </c>
      <c r="B67" s="1">
        <v>1.5837065719097002E-2</v>
      </c>
      <c r="C67">
        <v>25</v>
      </c>
      <c r="D67">
        <v>3598.1818181816998</v>
      </c>
    </row>
    <row r="68" spans="1:4" x14ac:dyDescent="0.25">
      <c r="A68">
        <v>67</v>
      </c>
      <c r="B68" s="1">
        <v>1.5843537361778001E-2</v>
      </c>
      <c r="C68">
        <v>30</v>
      </c>
      <c r="D68">
        <v>3599.0909090907999</v>
      </c>
    </row>
    <row r="69" spans="1:4" x14ac:dyDescent="0.25">
      <c r="A69">
        <v>68</v>
      </c>
      <c r="B69" s="1">
        <v>1.5855583242699998E-2</v>
      </c>
      <c r="C69">
        <v>35</v>
      </c>
      <c r="D69">
        <v>3599.9999999999</v>
      </c>
    </row>
    <row r="70" spans="1:4" x14ac:dyDescent="0.25">
      <c r="A70">
        <v>69</v>
      </c>
      <c r="B70" s="1">
        <v>1.5876680296681999E-2</v>
      </c>
      <c r="C70">
        <v>40</v>
      </c>
      <c r="D70">
        <v>3600.909090909</v>
      </c>
    </row>
    <row r="71" spans="1:4" x14ac:dyDescent="0.25">
      <c r="A71">
        <v>70</v>
      </c>
      <c r="B71" s="1">
        <v>1.5910809437886999E-2</v>
      </c>
      <c r="C71">
        <v>45</v>
      </c>
      <c r="D71">
        <v>3601.8181818181001</v>
      </c>
    </row>
    <row r="72" spans="1:4" x14ac:dyDescent="0.25">
      <c r="A72">
        <v>71</v>
      </c>
      <c r="B72" s="1">
        <v>1.5961927169862E-2</v>
      </c>
      <c r="C72">
        <v>50</v>
      </c>
      <c r="D72">
        <v>3602.7272727272002</v>
      </c>
    </row>
    <row r="73" spans="1:4" x14ac:dyDescent="0.25">
      <c r="A73">
        <v>72</v>
      </c>
      <c r="B73" s="1">
        <v>1.6032276097251E-2</v>
      </c>
      <c r="C73">
        <v>55</v>
      </c>
      <c r="D73">
        <v>3603.6363636362998</v>
      </c>
    </row>
    <row r="74" spans="1:4" x14ac:dyDescent="0.25">
      <c r="A74">
        <v>73</v>
      </c>
      <c r="B74" s="1">
        <v>1.6121394598118E-2</v>
      </c>
      <c r="C74">
        <v>60</v>
      </c>
      <c r="D74">
        <v>3604.5454545453999</v>
      </c>
    </row>
    <row r="75" spans="1:4" x14ac:dyDescent="0.25">
      <c r="A75">
        <v>74</v>
      </c>
      <c r="B75" s="1">
        <v>1.6226905354186999E-2</v>
      </c>
      <c r="C75">
        <v>65</v>
      </c>
      <c r="D75">
        <v>3605.4545454544</v>
      </c>
    </row>
    <row r="76" spans="1:4" x14ac:dyDescent="0.25">
      <c r="A76">
        <v>75</v>
      </c>
      <c r="B76" s="1">
        <v>1.6345070020308002E-2</v>
      </c>
      <c r="C76">
        <v>70</v>
      </c>
      <c r="D76">
        <v>3606.3636363635001</v>
      </c>
    </row>
    <row r="77" spans="1:4" x14ac:dyDescent="0.25">
      <c r="A77">
        <v>76</v>
      </c>
      <c r="B77" s="1">
        <v>1.6471609420691001E-2</v>
      </c>
      <c r="C77">
        <v>75</v>
      </c>
      <c r="D77">
        <v>3607.2727272726002</v>
      </c>
    </row>
    <row r="78" spans="1:4" x14ac:dyDescent="0.25">
      <c r="A78">
        <v>77</v>
      </c>
      <c r="B78" s="1">
        <v>1.6601812250004001E-2</v>
      </c>
      <c r="C78">
        <v>80</v>
      </c>
      <c r="D78">
        <v>3608.1818181816998</v>
      </c>
    </row>
    <row r="79" spans="1:4" x14ac:dyDescent="0.25">
      <c r="A79">
        <v>78</v>
      </c>
      <c r="B79" s="1">
        <v>1.6728639256277999E-2</v>
      </c>
      <c r="C79">
        <v>85</v>
      </c>
      <c r="D79">
        <v>3609.0909090907999</v>
      </c>
    </row>
    <row r="80" spans="1:4" x14ac:dyDescent="0.25">
      <c r="A80">
        <v>79</v>
      </c>
      <c r="B80" s="1">
        <v>1.6867706353583999E-2</v>
      </c>
      <c r="C80">
        <v>90</v>
      </c>
      <c r="D80">
        <v>3609.9999999999</v>
      </c>
    </row>
    <row r="81" spans="1:4" x14ac:dyDescent="0.25">
      <c r="A81">
        <v>80</v>
      </c>
      <c r="B81" s="1">
        <v>1.7055722189487001E-2</v>
      </c>
      <c r="C81">
        <v>95</v>
      </c>
      <c r="D81">
        <v>3610.909090909</v>
      </c>
    </row>
    <row r="82" spans="1:4" x14ac:dyDescent="0.25">
      <c r="A82">
        <v>81</v>
      </c>
      <c r="B82" s="1">
        <v>1.7267576774451E-2</v>
      </c>
      <c r="C82">
        <v>100</v>
      </c>
      <c r="D82">
        <v>3611.8181818181001</v>
      </c>
    </row>
    <row r="83" spans="1:4" x14ac:dyDescent="0.25">
      <c r="A83">
        <v>82</v>
      </c>
      <c r="B83" s="1">
        <v>1.7437939285533E-2</v>
      </c>
      <c r="C83">
        <v>105</v>
      </c>
      <c r="D83">
        <v>3612.7272727272002</v>
      </c>
    </row>
    <row r="84" spans="1:4" x14ac:dyDescent="0.25">
      <c r="A84">
        <v>83</v>
      </c>
      <c r="B84" s="1">
        <v>1.7574479309308E-2</v>
      </c>
      <c r="C84">
        <v>110</v>
      </c>
      <c r="D84">
        <v>3613.6363636362998</v>
      </c>
    </row>
    <row r="85" spans="1:4" x14ac:dyDescent="0.25">
      <c r="A85">
        <v>84</v>
      </c>
      <c r="B85" s="1">
        <v>1.7702913906843001E-2</v>
      </c>
      <c r="C85">
        <v>115</v>
      </c>
      <c r="D85">
        <v>3614.5454545452999</v>
      </c>
    </row>
    <row r="86" spans="1:4" x14ac:dyDescent="0.25">
      <c r="A86">
        <v>85</v>
      </c>
      <c r="B86" s="1">
        <v>1.7832602925091E-2</v>
      </c>
      <c r="C86">
        <v>120</v>
      </c>
      <c r="D86">
        <v>3615.4545454544</v>
      </c>
    </row>
    <row r="87" spans="1:4" x14ac:dyDescent="0.25">
      <c r="A87">
        <v>86</v>
      </c>
      <c r="B87" s="1">
        <v>1.7997236648326E-2</v>
      </c>
      <c r="C87">
        <v>125</v>
      </c>
      <c r="D87">
        <v>3616.3636363635001</v>
      </c>
    </row>
    <row r="88" spans="1:4" x14ac:dyDescent="0.25">
      <c r="A88">
        <v>87</v>
      </c>
      <c r="B88" s="1">
        <v>1.9249517727883001E-2</v>
      </c>
      <c r="C88">
        <v>125</v>
      </c>
      <c r="D88">
        <v>5386.3636363634996</v>
      </c>
    </row>
    <row r="89" spans="1:4" x14ac:dyDescent="0.25">
      <c r="A89">
        <v>88</v>
      </c>
      <c r="B89" s="1">
        <v>1.9249526418592001E-2</v>
      </c>
      <c r="C89">
        <v>119.5</v>
      </c>
      <c r="D89">
        <v>5387.3636363634996</v>
      </c>
    </row>
    <row r="90" spans="1:4" x14ac:dyDescent="0.25">
      <c r="A90">
        <v>89</v>
      </c>
      <c r="B90" s="1">
        <v>1.9250687705930001E-2</v>
      </c>
      <c r="C90">
        <v>114</v>
      </c>
      <c r="D90">
        <v>5388.3636363634996</v>
      </c>
    </row>
    <row r="91" spans="1:4" x14ac:dyDescent="0.25">
      <c r="A91">
        <v>90</v>
      </c>
      <c r="B91" s="1">
        <v>1.9270737842357E-2</v>
      </c>
      <c r="C91">
        <v>108.5</v>
      </c>
      <c r="D91">
        <v>5389.3636363634996</v>
      </c>
    </row>
    <row r="92" spans="1:4" x14ac:dyDescent="0.25">
      <c r="A92">
        <v>91</v>
      </c>
      <c r="B92" s="1">
        <v>1.9361710014215001E-2</v>
      </c>
      <c r="C92">
        <v>103</v>
      </c>
      <c r="D92">
        <v>5390.3636363634996</v>
      </c>
    </row>
    <row r="93" spans="1:4" x14ac:dyDescent="0.25">
      <c r="A93">
        <v>92</v>
      </c>
      <c r="B93" s="1">
        <v>1.9583883801424E-2</v>
      </c>
      <c r="C93">
        <v>97.5</v>
      </c>
      <c r="D93">
        <v>5391.3636363634996</v>
      </c>
    </row>
    <row r="94" spans="1:4" x14ac:dyDescent="0.25">
      <c r="A94">
        <v>93</v>
      </c>
      <c r="B94" s="1">
        <v>1.9949260036988999E-2</v>
      </c>
      <c r="C94">
        <v>92</v>
      </c>
      <c r="D94">
        <v>5392.3636363634996</v>
      </c>
    </row>
    <row r="95" spans="1:4" x14ac:dyDescent="0.25">
      <c r="A95">
        <v>94</v>
      </c>
      <c r="B95" s="1">
        <v>2.0299711925445E-2</v>
      </c>
      <c r="C95">
        <v>86.5</v>
      </c>
      <c r="D95">
        <v>5393.3636363634996</v>
      </c>
    </row>
    <row r="96" spans="1:4" x14ac:dyDescent="0.25">
      <c r="A96">
        <v>95</v>
      </c>
      <c r="B96" s="1">
        <v>2.0552455791419001E-2</v>
      </c>
      <c r="C96">
        <v>81</v>
      </c>
      <c r="D96">
        <v>5394.3636363634996</v>
      </c>
    </row>
    <row r="97" spans="1:4" x14ac:dyDescent="0.25">
      <c r="A97">
        <v>96</v>
      </c>
      <c r="B97" s="1">
        <v>2.0769142531384999E-2</v>
      </c>
      <c r="C97">
        <v>75.5</v>
      </c>
      <c r="D97">
        <v>5395.3636363634996</v>
      </c>
    </row>
    <row r="98" spans="1:4" x14ac:dyDescent="0.25">
      <c r="A98">
        <v>97</v>
      </c>
      <c r="B98" s="1">
        <v>2.0966002115765998E-2</v>
      </c>
      <c r="C98">
        <v>70</v>
      </c>
      <c r="D98">
        <v>5396.3636363634996</v>
      </c>
    </row>
    <row r="99" spans="1:4" x14ac:dyDescent="0.25">
      <c r="A99">
        <v>98</v>
      </c>
      <c r="B99" s="1">
        <v>2.1150834637745999E-2</v>
      </c>
      <c r="C99">
        <v>64.5</v>
      </c>
      <c r="D99">
        <v>5397.3636363634996</v>
      </c>
    </row>
    <row r="100" spans="1:4" x14ac:dyDescent="0.25">
      <c r="A100">
        <v>99</v>
      </c>
      <c r="B100" s="1">
        <v>2.1327216092842001E-2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2.1496826725688999E-2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2.1660489702074001E-2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2.1818556673207E-2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2.1971201399724E-2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2.2118400804157001E-2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2.2260076798352998E-2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2.2394120189011001E-2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2.2520655331307999E-2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2.2640108996560999E-2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2.2752705505302999E-2</v>
      </c>
      <c r="C110">
        <v>4</v>
      </c>
      <c r="D110">
        <v>5408.3636363634996</v>
      </c>
    </row>
    <row r="111" spans="1:4" x14ac:dyDescent="0.25">
      <c r="A111">
        <v>110</v>
      </c>
      <c r="B111" s="1">
        <v>2.285851261115E-2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2.2957527347309999E-2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2.3049717544921001E-2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2.3135042124510001E-2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2.3213467586712999E-2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2.3284980513368001E-2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2.3349598274427001E-2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2.3407378526742999E-2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2.5081655182862001E-2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2.5081823743235001E-2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2.5081934596816E-2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2.5082001420658001E-2</v>
      </c>
      <c r="C122">
        <v>-20.5</v>
      </c>
      <c r="D122">
        <v>7189.909090909</v>
      </c>
    </row>
    <row r="123" spans="1:4" x14ac:dyDescent="0.25">
      <c r="A123">
        <v>122</v>
      </c>
      <c r="B123" s="1">
        <v>2.5082042987127001E-2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2.5082083416104E-2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2.5082165665202001E-2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2.5082395794005001E-2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2.5083040867889001E-2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2.5084703475727999E-2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2.5088775248282999E-2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2.5095015721056001E-2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2.5106905032979999E-2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2.5128100677619999E-2</v>
      </c>
      <c r="C132">
        <v>40</v>
      </c>
      <c r="D132">
        <v>7200.9090909089</v>
      </c>
    </row>
    <row r="133" spans="1:4" x14ac:dyDescent="0.25">
      <c r="A133">
        <v>132</v>
      </c>
      <c r="B133" s="1">
        <v>2.5162761357327E-2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2.5214918721667E-2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2.5286805968472999E-2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2.5377934959711999E-2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2.5485877685132999E-2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2.5606828177196998E-2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2.5736491462282001E-2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2.5870070537272E-2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2.6000906009485E-2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2.6146520177175999E-2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2.6347641245241998E-2</v>
      </c>
      <c r="C143">
        <v>95</v>
      </c>
      <c r="D143">
        <v>7210.9090909089</v>
      </c>
    </row>
    <row r="144" spans="1:4" x14ac:dyDescent="0.25">
      <c r="A144">
        <v>143</v>
      </c>
      <c r="B144" s="1">
        <v>2.6583129496639001E-2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2.6786208005777998E-2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2.6960628766497002E-2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2.7131527968979E-2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2.7308300090651001E-2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2.7527571604651999E-2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2.9540726318166999E-2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2.9540744116656002E-2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2.9541699434851E-2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2.9559631259206E-2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2.9643548863291999E-2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2.9848571798795999E-2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3.0187981761549999E-2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3.0518390208555998E-2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3.0759776808705001E-2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3.0968356258537E-2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3.1159092447524999E-2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3.1339015079294E-2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3.1511292615440001E-2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3.1677381332439997E-2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3.1837969372553003E-2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3.1993321119340001E-2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3.2143548271496E-2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3.2288582989886003E-2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3.2428312597886998E-2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3.256073668165E-2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3.2685923354820998E-2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3.2804232801411003E-2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3.2915846036867001E-2</v>
      </c>
      <c r="C172">
        <v>4</v>
      </c>
      <c r="D172">
        <v>9008.3636363633996</v>
      </c>
    </row>
    <row r="173" spans="1:4" x14ac:dyDescent="0.25">
      <c r="A173">
        <v>172</v>
      </c>
      <c r="B173" s="1">
        <v>3.3020801829497001E-2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3.3119076476527003E-2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3.3210622318614998E-2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3.3295386310340999E-2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3.3373325124763001E-2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3.3444417512836999E-2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3.3508673908934999E-2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3.3566145221241003E-2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3.5230649522011999E-2</v>
      </c>
      <c r="C181">
        <v>-40</v>
      </c>
      <c r="D181">
        <v>10786.3636363634</v>
      </c>
    </row>
    <row r="182" spans="1:5" x14ac:dyDescent="0.25">
      <c r="A182">
        <v>181</v>
      </c>
      <c r="B182" s="1">
        <v>3.5230816637989E-2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3.5230926177321001E-2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3.5230991877853002E-2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3.5231031936378998E-2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3.5231069335661003E-2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3.5231143944647998E-2</v>
      </c>
      <c r="C187">
        <v>-1</v>
      </c>
      <c r="D187">
        <v>10793.4545454543</v>
      </c>
    </row>
    <row r="188" spans="1:5" x14ac:dyDescent="0.25">
      <c r="A188">
        <v>187</v>
      </c>
      <c r="B188" s="1">
        <v>3.5231355421998997E-2</v>
      </c>
      <c r="C188">
        <v>5.5</v>
      </c>
      <c r="D188">
        <v>10794.6363636361</v>
      </c>
    </row>
    <row r="189" spans="1:5" x14ac:dyDescent="0.25">
      <c r="A189">
        <v>188</v>
      </c>
      <c r="B189" s="1">
        <v>3.5231962045819999E-2</v>
      </c>
      <c r="C189">
        <v>12</v>
      </c>
      <c r="D189">
        <v>10795.8181818179</v>
      </c>
    </row>
    <row r="190" spans="1:5" x14ac:dyDescent="0.25">
      <c r="A190">
        <v>189</v>
      </c>
      <c r="B190" s="1">
        <v>3.5233567057760998E-2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3.5237587917283E-2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0.11552135949481518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5.6334221885743999E-16</v>
      </c>
      <c r="E2" s="1">
        <f>IF(A2&gt;=-$K$2,INDEX('Daten effMJM'!$B$2:$B$191,Auswertung!$K$2+Auswertung!A2,1),E3)</f>
        <v>4.8935711250471005E-16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2.5759324486007E-3</v>
      </c>
      <c r="E3" s="1">
        <f>IF(A3&gt;=-$K$2,INDEX('Daten effMJM'!$B$2:$B$191,Auswertung!$K$2+Auswertung!A3,1),E4)</f>
        <v>3.6361930344003001E-3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6.1000237368688997E-3</v>
      </c>
      <c r="E4" s="1">
        <f>IF(A4&gt;=-$K$2,INDEX('Daten effMJM'!$B$2:$B$191,Auswertung!$K$2+Auswertung!A4,1),E5)</f>
        <v>7.2433452666455997E-3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7.2655548099577472E-8</v>
      </c>
      <c r="O4" s="1">
        <f t="shared" ref="O4:O67" si="4">E6-$E$5</f>
        <v>6.6242822000309176E-8</v>
      </c>
      <c r="P4" s="4">
        <f t="shared" ref="P4:P67" si="5">ABS((O4-N4)/N4)</f>
        <v>8.826202908110177E-2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6.9676471836845003E-3</v>
      </c>
      <c r="E5" s="1">
        <f>IF(A5&gt;=-$K$2,INDEX('Daten effMJM'!$B$2:$B$191,Auswertung!$K$2+Auswertung!A5,1),E6)</f>
        <v>8.0943685353521994E-3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9.8467222699356871E-8</v>
      </c>
      <c r="O5" s="1">
        <f t="shared" si="4"/>
        <v>8.7189668200593484E-8</v>
      </c>
      <c r="P5" s="4">
        <f t="shared" si="5"/>
        <v>0.11453105093860888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6.9677198392325999E-3</v>
      </c>
      <c r="E6" s="1">
        <f>IF(A6&gt;=-$K$2,INDEX('Daten effMJM'!$B$2:$B$191,Auswertung!$K$2+Auswertung!A6,1),E7)</f>
        <v>8.0944347781741997E-3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1.2584809769983218E-7</v>
      </c>
      <c r="O6" s="1">
        <f t="shared" si="4"/>
        <v>1.0865085939976149E-7</v>
      </c>
      <c r="P6" s="4">
        <f t="shared" si="5"/>
        <v>0.1366507608330231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6.9677456509071997E-3</v>
      </c>
      <c r="E7" s="1">
        <f>IF(A7&gt;=-$K$2,INDEX('Daten effMJM'!$B$2:$B$191,Auswertung!$K$2+Auswertung!A7,1),E8)</f>
        <v>8.0944557250204E-3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2.0559353709932726E-7</v>
      </c>
      <c r="O7" s="1">
        <f t="shared" si="4"/>
        <v>1.7522601870011145E-7</v>
      </c>
      <c r="P7" s="4">
        <f t="shared" si="5"/>
        <v>0.14770658079852247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6.9677730317822002E-3</v>
      </c>
      <c r="E8" s="1">
        <f>IF(A8&gt;=-$K$2,INDEX('Daten effMJM'!$B$2:$B$191,Auswertung!$K$2+Auswertung!A8,1),E9)</f>
        <v>8.0944771862115992E-3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4.8307179489979341E-7</v>
      </c>
      <c r="O8" s="1">
        <f t="shared" si="4"/>
        <v>4.2262523940010677E-7</v>
      </c>
      <c r="P8" s="4">
        <f t="shared" si="5"/>
        <v>0.12512954831532949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6.9678527772215997E-3</v>
      </c>
      <c r="E9" s="1">
        <f>IF(A9&gt;=-$K$2,INDEX('Daten effMJM'!$B$2:$B$191,Auswertung!$K$2+Auswertung!A9,1),E10)</f>
        <v>8.0945437613708995E-3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1.3663507757999405E-6</v>
      </c>
      <c r="O9" s="1">
        <f t="shared" si="4"/>
        <v>1.2601885202006419E-6</v>
      </c>
      <c r="P9" s="4">
        <f t="shared" si="5"/>
        <v>7.7697658229194541E-2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6.9681302554794001E-3</v>
      </c>
      <c r="E10" s="1">
        <f>IF(A10&gt;=-$K$2,INDEX('Daten effMJM'!$B$2:$B$191,Auswertung!$K$2+Auswertung!A10,1),E11)</f>
        <v>8.0947911605915995E-3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3.8161076235995045E-6</v>
      </c>
      <c r="O10" s="1">
        <f t="shared" si="4"/>
        <v>3.6916789111999387E-6</v>
      </c>
      <c r="P10" s="4">
        <f t="shared" si="5"/>
        <v>3.2606185326135968E-2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6.9690135344603003E-3</v>
      </c>
      <c r="E11" s="1">
        <f>IF(A11&gt;=-$K$2,INDEX('Daten effMJM'!$B$2:$B$191,Auswertung!$K$2+Auswertung!A11,1),E12)</f>
        <v>8.0956287238724001E-3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9.8886432519998402E-6</v>
      </c>
      <c r="O11" s="1">
        <f t="shared" si="4"/>
        <v>9.8922345674011536E-6</v>
      </c>
      <c r="P11" s="4">
        <f t="shared" si="5"/>
        <v>3.631757471468209E-4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6.9714632913080998E-3</v>
      </c>
      <c r="E12" s="1">
        <f>IF(A12&gt;=-$K$2,INDEX('Daten effMJM'!$B$2:$B$191,Auswertung!$K$2+Auswertung!A12,1),E13)</f>
        <v>8.0980602142633994E-3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2.3057618987899937E-5</v>
      </c>
      <c r="O12" s="1">
        <f t="shared" si="4"/>
        <v>2.3579087462800158E-5</v>
      </c>
      <c r="P12" s="4">
        <f t="shared" si="5"/>
        <v>2.2615885672058078E-2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6.9775358269365002E-3</v>
      </c>
      <c r="E13" s="1">
        <f>IF(A13&gt;=-$K$2,INDEX('Daten effMJM'!$B$2:$B$191,Auswertung!$K$2+Auswertung!A13,1),E14)</f>
        <v>8.1042607699196006E-3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4.7606979228199779E-5</v>
      </c>
      <c r="O13" s="1">
        <f t="shared" si="4"/>
        <v>4.9381740543001304E-5</v>
      </c>
      <c r="P13" s="4">
        <f t="shared" si="5"/>
        <v>3.7279435569611878E-2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6.9907048026724003E-3</v>
      </c>
      <c r="E14" s="1">
        <f>IF(A14&gt;=-$K$2,INDEX('Daten effMJM'!$B$2:$B$191,Auswertung!$K$2+Auswertung!A14,1),E15)</f>
        <v>8.1179476228149996E-3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8.7054299661199971E-5</v>
      </c>
      <c r="O14" s="1">
        <f t="shared" si="4"/>
        <v>9.1321227881699732E-5</v>
      </c>
      <c r="P14" s="4">
        <f t="shared" si="5"/>
        <v>4.9014560304383531E-2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7.0152541629127001E-3</v>
      </c>
      <c r="E15" s="1">
        <f>IF(A15&gt;=-$K$2,INDEX('Daten effMJM'!$B$2:$B$191,Auswertung!$K$2+Auswertung!A15,1),E16)</f>
        <v>8.1437502758952007E-3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1.4162585665459995E-4</v>
      </c>
      <c r="O15" s="1">
        <f t="shared" si="4"/>
        <v>1.4970293316690121E-4</v>
      </c>
      <c r="P15" s="4">
        <f t="shared" si="5"/>
        <v>5.7031086717447416E-2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7.0547014833457003E-3</v>
      </c>
      <c r="E16" s="1">
        <f>IF(A16&gt;=-$K$2,INDEX('Daten effMJM'!$B$2:$B$191,Auswertung!$K$2+Auswertung!A16,1),E17)</f>
        <v>8.1856897632338992E-3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2.2421002143329944E-4</v>
      </c>
      <c r="O16" s="1">
        <f t="shared" si="4"/>
        <v>2.3747888659090069E-4</v>
      </c>
      <c r="P16" s="4">
        <f t="shared" si="5"/>
        <v>5.9180517769802821E-2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7.1092730403391003E-3</v>
      </c>
      <c r="E17" s="1">
        <f>IF(A17&gt;=-$K$2,INDEX('Daten effMJM'!$B$2:$B$191,Auswertung!$K$2+Auswertung!A17,1),E18)</f>
        <v>8.2440714685191006E-3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3.7098006182069952E-4</v>
      </c>
      <c r="O17" s="1">
        <f t="shared" si="4"/>
        <v>3.9143210314609989E-4</v>
      </c>
      <c r="P17" s="4">
        <f t="shared" si="5"/>
        <v>5.5129758793574075E-2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7.1918572051177998E-3</v>
      </c>
      <c r="E18" s="1">
        <f>IF(A18&gt;=-$K$2,INDEX('Daten effMJM'!$B$2:$B$191,Auswertung!$K$2+Auswertung!A18,1),E19)</f>
        <v>8.3318474219431001E-3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5.5861901012209999E-4</v>
      </c>
      <c r="O18" s="1">
        <f t="shared" si="4"/>
        <v>5.8980114256780049E-4</v>
      </c>
      <c r="P18" s="4">
        <f t="shared" si="5"/>
        <v>5.5820034550712612E-2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7.3386272455051998E-3</v>
      </c>
      <c r="E19" s="1">
        <f>IF(A19&gt;=-$K$2,INDEX('Daten effMJM'!$B$2:$B$191,Auswertung!$K$2+Auswertung!A19,1),E20)</f>
        <v>8.4858006384982993E-3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6.9537984293630006E-4</v>
      </c>
      <c r="O19" s="1">
        <f t="shared" si="4"/>
        <v>7.4736832882200087E-4</v>
      </c>
      <c r="P19" s="4">
        <f t="shared" si="5"/>
        <v>7.4762716253285455E-2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7.5262661938066003E-3</v>
      </c>
      <c r="E20" s="1">
        <f>IF(A20&gt;=-$K$2,INDEX('Daten effMJM'!$B$2:$B$191,Auswertung!$K$2+Auswertung!A20,1),E21)</f>
        <v>8.6841696779199999E-3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7.6942578478900008E-4</v>
      </c>
      <c r="O20" s="1">
        <f t="shared" si="4"/>
        <v>8.5309772615210083E-4</v>
      </c>
      <c r="P20" s="4">
        <f t="shared" si="5"/>
        <v>0.10874595447310899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7.6630270266208004E-3</v>
      </c>
      <c r="E21" s="1">
        <f>IF(A21&gt;=-$K$2,INDEX('Daten effMJM'!$B$2:$B$191,Auswertung!$K$2+Auswertung!A21,1),E22)</f>
        <v>8.8417368641742003E-3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8.090458499084999E-4</v>
      </c>
      <c r="O21" s="1">
        <f t="shared" si="4"/>
        <v>9.3104314620840074E-4</v>
      </c>
      <c r="P21" s="4">
        <f t="shared" si="5"/>
        <v>0.15079157295436135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7.7370729684735004E-3</v>
      </c>
      <c r="E22" s="1">
        <f>IF(A22&gt;=-$K$2,INDEX('Daten effMJM'!$B$2:$B$191,Auswertung!$K$2+Auswertung!A22,1),E23)</f>
        <v>8.9474662615043003E-3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8.3536474486359952E-4</v>
      </c>
      <c r="O22" s="1">
        <f t="shared" si="4"/>
        <v>9.9269780673650124E-4</v>
      </c>
      <c r="P22" s="4">
        <f t="shared" si="5"/>
        <v>0.18834055763101598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7.7766930335930002E-3</v>
      </c>
      <c r="E23" s="1">
        <f>IF(A23&gt;=-$K$2,INDEX('Daten effMJM'!$B$2:$B$191,Auswertung!$K$2+Auswertung!A23,1),E24)</f>
        <v>9.0254116815606002E-3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8.6625719551279914E-4</v>
      </c>
      <c r="O23" s="1">
        <f t="shared" si="4"/>
        <v>1.0695426554799999E-3</v>
      </c>
      <c r="P23" s="4">
        <f t="shared" si="5"/>
        <v>0.23467102036233201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7.8030119285480998E-3</v>
      </c>
      <c r="E24" s="1">
        <f>IF(A24&gt;=-$K$2,INDEX('Daten effMJM'!$B$2:$B$191,Auswertung!$K$2+Auswertung!A24,1),E25)</f>
        <v>9.0870663420887007E-3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1.0920774935958E-3</v>
      </c>
      <c r="O24" s="1">
        <f t="shared" si="4"/>
        <v>1.507212906791601E-3</v>
      </c>
      <c r="P24" s="4">
        <f t="shared" si="5"/>
        <v>0.38013365867372323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7.8339043791972995E-3</v>
      </c>
      <c r="E25" s="1">
        <f>IF(A25&gt;=-$K$2,INDEX('Daten effMJM'!$B$2:$B$191,Auswertung!$K$2+Auswertung!A25,1),E26)</f>
        <v>9.1639111908321993E-3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1.0920911699071004E-3</v>
      </c>
      <c r="O25" s="1">
        <f t="shared" si="4"/>
        <v>1.5072205633688013E-3</v>
      </c>
      <c r="P25" s="4">
        <f t="shared" si="5"/>
        <v>0.38012338612445168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8.0597246772803003E-3</v>
      </c>
      <c r="E26" s="1">
        <f>IF(A26&gt;=-$K$2,INDEX('Daten effMJM'!$B$2:$B$191,Auswertung!$K$2+Auswertung!A26,1),E27)</f>
        <v>9.6015814421438004E-3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1.0924047875376999E-3</v>
      </c>
      <c r="O26" s="1">
        <f t="shared" si="4"/>
        <v>1.5081804725364002E-3</v>
      </c>
      <c r="P26" s="4">
        <f t="shared" si="5"/>
        <v>0.38060587956215952</v>
      </c>
      <c r="R26" t="s">
        <v>9</v>
      </c>
      <c r="U26" s="8">
        <f>U89</f>
        <v>0.12104668459121708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8.0597383535916008E-3</v>
      </c>
      <c r="E27" s="1">
        <f>IF(A27&gt;=-$K$2,INDEX('Daten effMJM'!$B$2:$B$191,Auswertung!$K$2+Auswertung!A27,1),E28)</f>
        <v>9.6015890987210008E-3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1.1002998497659996E-3</v>
      </c>
      <c r="O27" s="1">
        <f t="shared" si="4"/>
        <v>1.5290175521739998E-3</v>
      </c>
      <c r="P27" s="4">
        <f t="shared" si="5"/>
        <v>0.38963715436221807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8.0600519712222003E-3</v>
      </c>
      <c r="E28" s="1">
        <f>IF(A28&gt;=-$K$2,INDEX('Daten effMJM'!$B$2:$B$191,Auswertung!$K$2+Auswertung!A28,1),E29)</f>
        <v>9.6025490078885996E-3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1.1707481843809993E-3</v>
      </c>
      <c r="O28" s="1">
        <f t="shared" si="4"/>
        <v>1.6377056713431006E-3</v>
      </c>
      <c r="P28" s="4">
        <f t="shared" si="5"/>
        <v>0.39885390658025421</v>
      </c>
      <c r="R28">
        <f t="shared" si="6"/>
        <v>0.90909090910008672</v>
      </c>
      <c r="S28" s="1">
        <f t="shared" ref="S28:S87" si="7">N128-$N$127</f>
        <v>6.2234263209989815E-6</v>
      </c>
      <c r="T28" s="1">
        <f t="shared" ref="T28:T87" si="8">O128-$O$127</f>
        <v>6.2404727729989395E-6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8.0679470334505E-3</v>
      </c>
      <c r="E29" s="1">
        <f>IF(A29&gt;=-$K$2,INDEX('Daten effMJM'!$B$2:$B$191,Auswertung!$K$2+Auswertung!A29,1),E30)</f>
        <v>9.6233860875261992E-3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1.4161040607367989E-3</v>
      </c>
      <c r="O29" s="1">
        <f t="shared" si="4"/>
        <v>1.9211766989228E-3</v>
      </c>
      <c r="P29" s="4">
        <f t="shared" si="5"/>
        <v>0.3566635053099218</v>
      </c>
      <c r="R29">
        <f t="shared" si="6"/>
        <v>1.8181818182001734</v>
      </c>
      <c r="S29" s="1">
        <f t="shared" si="7"/>
        <v>1.7886253791999512E-5</v>
      </c>
      <c r="T29" s="1">
        <f t="shared" si="8"/>
        <v>1.8129784697000495E-5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8.1383953680654996E-3</v>
      </c>
      <c r="E30" s="1">
        <f>IF(A30&gt;=-$K$2,INDEX('Daten effMJM'!$B$2:$B$191,Auswertung!$K$2+Auswertung!A30,1),E31)</f>
        <v>9.7320742066953E-3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1.8442371857265993E-3</v>
      </c>
      <c r="O30" s="1">
        <f t="shared" si="4"/>
        <v>2.3695320061278002E-3</v>
      </c>
      <c r="P30" s="4">
        <f t="shared" si="5"/>
        <v>0.28483040276310412</v>
      </c>
      <c r="R30">
        <f t="shared" si="6"/>
        <v>2.7272727273002602</v>
      </c>
      <c r="S30" s="1">
        <f t="shared" si="7"/>
        <v>3.8370642881001282E-5</v>
      </c>
      <c r="T30" s="1">
        <f t="shared" si="8"/>
        <v>3.9325429336996287E-5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8.3837512444212992E-3</v>
      </c>
      <c r="E31" s="1">
        <f>IF(A31&gt;=-$K$2,INDEX('Daten effMJM'!$B$2:$B$191,Auswertung!$K$2+Auswertung!A31,1),E32)</f>
        <v>1.0015545234274999E-2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2.245264616870999E-3</v>
      </c>
      <c r="O31" s="1">
        <f t="shared" si="4"/>
        <v>2.7780456328728009E-3</v>
      </c>
      <c r="P31" s="4">
        <f t="shared" si="5"/>
        <v>0.23729096873413769</v>
      </c>
      <c r="R31">
        <f t="shared" si="6"/>
        <v>3.6363636364003469</v>
      </c>
      <c r="S31" s="1">
        <f t="shared" si="7"/>
        <v>7.1496913004001281E-5</v>
      </c>
      <c r="T31" s="1">
        <f t="shared" si="8"/>
        <v>7.3986109044001103E-5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8.8118843694110997E-3</v>
      </c>
      <c r="E32" s="1">
        <f>IF(A32&gt;=-$K$2,INDEX('Daten effMJM'!$B$2:$B$191,Auswertung!$K$2+Auswertung!A32,1),E33)</f>
        <v>1.046390054148E-2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2.5342205385922995E-3</v>
      </c>
      <c r="O32" s="1">
        <f t="shared" si="4"/>
        <v>3.0623593444758009E-3</v>
      </c>
      <c r="P32" s="4">
        <f t="shared" si="5"/>
        <v>0.20840285912009468</v>
      </c>
      <c r="R32">
        <f t="shared" si="6"/>
        <v>4.5454545455004336</v>
      </c>
      <c r="S32" s="1">
        <f t="shared" si="7"/>
        <v>1.2099467852600375E-4</v>
      </c>
      <c r="T32" s="1">
        <f t="shared" si="8"/>
        <v>1.2614347338400084E-4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9.2129118005554993E-3</v>
      </c>
      <c r="E33" s="1">
        <f>IF(A33&gt;=-$K$2,INDEX('Daten effMJM'!$B$2:$B$191,Auswertung!$K$2+Auswertung!A33,1),E34)</f>
        <v>1.0872414168225E-2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2.7735050637983996E-3</v>
      </c>
      <c r="O33" s="1">
        <f t="shared" si="4"/>
        <v>3.3013782797218002E-3</v>
      </c>
      <c r="P33" s="4">
        <f t="shared" si="5"/>
        <v>0.19032711452866868</v>
      </c>
      <c r="R33">
        <f t="shared" si="6"/>
        <v>5.4545454546005203</v>
      </c>
      <c r="S33" s="1">
        <f t="shared" si="7"/>
        <v>1.8901246404399823E-4</v>
      </c>
      <c r="T33" s="1">
        <f t="shared" si="8"/>
        <v>1.9803072018999973E-4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9.5018677222767998E-3</v>
      </c>
      <c r="E34" s="1">
        <f>IF(A34&gt;=-$K$2,INDEX('Daten effMJM'!$B$2:$B$191,Auswertung!$K$2+Auswertung!A34,1),E35)</f>
        <v>1.1156727879828E-2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2.9858679470235999E-3</v>
      </c>
      <c r="O34" s="1">
        <f t="shared" si="4"/>
        <v>3.5148458373788008E-3</v>
      </c>
      <c r="P34" s="4">
        <f t="shared" si="5"/>
        <v>0.17716051069254471</v>
      </c>
      <c r="R34">
        <f t="shared" si="6"/>
        <v>6.363636363700607</v>
      </c>
      <c r="S34" s="1">
        <f t="shared" si="7"/>
        <v>2.7542192116600077E-4</v>
      </c>
      <c r="T34" s="1">
        <f t="shared" si="8"/>
        <v>2.8915971142899621E-4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9.7411522474828999E-3</v>
      </c>
      <c r="E35" s="1">
        <f>IF(A35&gt;=-$K$2,INDEX('Daten effMJM'!$B$2:$B$191,Auswertung!$K$2+Auswertung!A35,1),E36)</f>
        <v>1.1395746815074E-2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3.1788278965795003E-3</v>
      </c>
      <c r="O35" s="1">
        <f t="shared" si="4"/>
        <v>3.7126904794238004E-3</v>
      </c>
      <c r="P35" s="4">
        <f t="shared" si="5"/>
        <v>0.16794321687523564</v>
      </c>
      <c r="R35">
        <f t="shared" si="6"/>
        <v>7.2727272727006493</v>
      </c>
      <c r="S35" s="1">
        <f t="shared" si="7"/>
        <v>3.7762510320399865E-4</v>
      </c>
      <c r="T35" s="1">
        <f t="shared" si="8"/>
        <v>3.9710243684999702E-4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9.9535151307081002E-3</v>
      </c>
      <c r="E36" s="1">
        <f>IF(A36&gt;=-$K$2,INDEX('Daten effMJM'!$B$2:$B$191,Auswertung!$K$2+Auswertung!A36,1),E37)</f>
        <v>1.1609214372731E-2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3.3624589267955002E-3</v>
      </c>
      <c r="O36" s="1">
        <f t="shared" si="4"/>
        <v>3.8996556353438003E-3</v>
      </c>
      <c r="P36" s="4">
        <f t="shared" si="5"/>
        <v>0.1597630544323885</v>
      </c>
      <c r="R36">
        <f t="shared" si="6"/>
        <v>8.1818181817998266</v>
      </c>
      <c r="S36" s="1">
        <f t="shared" si="7"/>
        <v>4.9210197996599724E-4</v>
      </c>
      <c r="T36" s="1">
        <f t="shared" si="8"/>
        <v>5.1805292891399929E-4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1.0146475080264001E-2</v>
      </c>
      <c r="E37" s="1">
        <f>IF(A37&gt;=-$K$2,INDEX('Daten effMJM'!$B$2:$B$191,Auswertung!$K$2+Auswertung!A37,1),E38)</f>
        <v>1.1807059014776E-2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3.5385259762495003E-3</v>
      </c>
      <c r="O37" s="1">
        <f t="shared" si="4"/>
        <v>4.0781017751878E-3</v>
      </c>
      <c r="P37" s="4">
        <f t="shared" si="5"/>
        <v>0.1524860358691498</v>
      </c>
      <c r="R37">
        <f t="shared" si="6"/>
        <v>9.0909090908999133</v>
      </c>
      <c r="S37" s="1">
        <f t="shared" si="7"/>
        <v>6.1477176859000247E-4</v>
      </c>
      <c r="T37" s="1">
        <f t="shared" si="8"/>
        <v>6.4771621399899865E-4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1.0330106110480001E-2</v>
      </c>
      <c r="E38" s="1">
        <f>IF(A38&gt;=-$K$2,INDEX('Daten effMJM'!$B$2:$B$191,Auswertung!$K$2+Auswertung!A38,1),E39)</f>
        <v>1.1994024170696E-2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3.7079126153505004E-3</v>
      </c>
      <c r="O38" s="1">
        <f t="shared" si="4"/>
        <v>4.2492857956387999E-3</v>
      </c>
      <c r="P38" s="4">
        <f t="shared" si="5"/>
        <v>0.14600483788292423</v>
      </c>
      <c r="R38">
        <f t="shared" si="6"/>
        <v>10</v>
      </c>
      <c r="S38" s="1">
        <f t="shared" si="7"/>
        <v>7.4082507553500064E-4</v>
      </c>
      <c r="T38" s="1">
        <f t="shared" si="8"/>
        <v>7.8129528898900069E-4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1.0506173159934001E-2</v>
      </c>
      <c r="E39" s="1">
        <f>IF(A39&gt;=-$K$2,INDEX('Daten effMJM'!$B$2:$B$191,Auswertung!$K$2+Auswertung!A39,1),E40)</f>
        <v>1.2172470310539999E-2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3.8710585405225002E-3</v>
      </c>
      <c r="O39" s="1">
        <f t="shared" si="4"/>
        <v>4.4138483425097998E-3</v>
      </c>
      <c r="P39" s="4">
        <f t="shared" si="5"/>
        <v>0.14021740986485728</v>
      </c>
      <c r="R39">
        <f t="shared" si="6"/>
        <v>10.909090909100087</v>
      </c>
      <c r="S39" s="1">
        <f t="shared" si="7"/>
        <v>8.6345853279399913E-4</v>
      </c>
      <c r="T39" s="1">
        <f t="shared" si="8"/>
        <v>9.1213076120200132E-4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1.0675559799035001E-2</v>
      </c>
      <c r="E40" s="1">
        <f>IF(A40&gt;=-$K$2,INDEX('Daten effMJM'!$B$2:$B$191,Auswertung!$K$2+Auswertung!A40,1),E41)</f>
        <v>1.2343654330990999E-2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4.0282177056584993E-3</v>
      </c>
      <c r="O40" s="1">
        <f t="shared" si="4"/>
        <v>4.5721695509358014E-3</v>
      </c>
      <c r="P40" s="4">
        <f t="shared" si="5"/>
        <v>0.13503536427864973</v>
      </c>
      <c r="R40">
        <f t="shared" si="6"/>
        <v>11.818181818200173</v>
      </c>
      <c r="S40" s="1">
        <f t="shared" si="7"/>
        <v>9.9843156686499866E-4</v>
      </c>
      <c r="T40" s="1">
        <f t="shared" si="8"/>
        <v>1.0577449288929966E-3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1.0838705724207E-2</v>
      </c>
      <c r="E41" s="1">
        <f>IF(A41&gt;=-$K$2,INDEX('Daten effMJM'!$B$2:$B$191,Auswertung!$K$2+Auswertung!A41,1),E42)</f>
        <v>1.2508216877861999E-2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4.1794471113004994E-3</v>
      </c>
      <c r="O41" s="1">
        <f t="shared" si="4"/>
        <v>4.724372400384801E-3</v>
      </c>
      <c r="P41" s="4">
        <f t="shared" si="5"/>
        <v>0.13038214734454187</v>
      </c>
      <c r="R41">
        <f t="shared" si="6"/>
        <v>12.72727272730026</v>
      </c>
      <c r="S41" s="1">
        <f t="shared" si="7"/>
        <v>1.1841652691150003E-3</v>
      </c>
      <c r="T41" s="1">
        <f t="shared" si="8"/>
        <v>1.2588659969589994E-3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1.0995864889343E-2</v>
      </c>
      <c r="E42" s="1">
        <f>IF(A42&gt;=-$K$2,INDEX('Daten effMJM'!$B$2:$B$191,Auswertung!$K$2+Auswertung!A42,1),E43)</f>
        <v>1.2666538086288001E-2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4.3247372583024996E-3</v>
      </c>
      <c r="O42" s="1">
        <f t="shared" si="4"/>
        <v>4.8704892305197998E-3</v>
      </c>
      <c r="P42" s="4">
        <f t="shared" si="5"/>
        <v>0.12619309327279529</v>
      </c>
      <c r="R42">
        <f t="shared" si="6"/>
        <v>13.636363636400347</v>
      </c>
      <c r="S42" s="1">
        <f t="shared" si="7"/>
        <v>1.3965965697299975E-3</v>
      </c>
      <c r="T42" s="1">
        <f t="shared" si="8"/>
        <v>1.4943542483559988E-3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1.1147094294985E-2</v>
      </c>
      <c r="E43" s="1">
        <f>IF(A43&gt;=-$K$2,INDEX('Daten effMJM'!$B$2:$B$191,Auswertung!$K$2+Auswertung!A43,1),E44)</f>
        <v>1.2818740935737E-2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4.4618140142884989E-3</v>
      </c>
      <c r="O43" s="1">
        <f t="shared" si="4"/>
        <v>5.0081441563528013E-3</v>
      </c>
      <c r="P43" s="4">
        <f t="shared" si="5"/>
        <v>0.12244574523158888</v>
      </c>
      <c r="R43">
        <f t="shared" si="6"/>
        <v>14.545454545500434</v>
      </c>
      <c r="S43" s="1">
        <f t="shared" si="7"/>
        <v>1.5644425158679986E-3</v>
      </c>
      <c r="T43" s="1">
        <f t="shared" si="8"/>
        <v>1.697432757494996E-3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1.1292384441987E-2</v>
      </c>
      <c r="E44" s="1">
        <f>IF(A44&gt;=-$K$2,INDEX('Daten effMJM'!$B$2:$B$191,Auswertung!$K$2+Auswertung!A44,1),E45)</f>
        <v>1.2964857765871999E-2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4.5908799183205003E-3</v>
      </c>
      <c r="O44" s="1">
        <f t="shared" si="4"/>
        <v>5.1376296453448014E-3</v>
      </c>
      <c r="P44" s="4">
        <f t="shared" si="5"/>
        <v>0.11909475672461514</v>
      </c>
      <c r="R44">
        <f t="shared" si="6"/>
        <v>15.45454545460052</v>
      </c>
      <c r="S44" s="1">
        <f t="shared" si="7"/>
        <v>1.6895558606320037E-3</v>
      </c>
      <c r="T44" s="1">
        <f t="shared" si="8"/>
        <v>1.8718535182139992E-3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1.1429461197972999E-2</v>
      </c>
      <c r="E45" s="1">
        <f>IF(A45&gt;=-$K$2,INDEX('Daten effMJM'!$B$2:$B$191,Auswertung!$K$2+Auswertung!A45,1),E46)</f>
        <v>1.3102512691705001E-2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4.7124685265214992E-3</v>
      </c>
      <c r="O45" s="1">
        <f t="shared" si="4"/>
        <v>5.2595456094628006E-3</v>
      </c>
      <c r="P45" s="4">
        <f t="shared" si="5"/>
        <v>0.11609140302208563</v>
      </c>
      <c r="R45">
        <f t="shared" si="6"/>
        <v>16.363636363700607</v>
      </c>
      <c r="S45" s="1">
        <f t="shared" si="7"/>
        <v>1.795015494584001E-3</v>
      </c>
      <c r="T45" s="1">
        <f t="shared" si="8"/>
        <v>2.0427527206959978E-3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1.1558527102005001E-2</v>
      </c>
      <c r="E46" s="1">
        <f>IF(A46&gt;=-$K$2,INDEX('Daten effMJM'!$B$2:$B$191,Auswertung!$K$2+Auswertung!A46,1),E47)</f>
        <v>1.3231998180697001E-2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4.8268865094825003E-3</v>
      </c>
      <c r="O46" s="1">
        <f t="shared" si="4"/>
        <v>5.3742338867098002E-3</v>
      </c>
      <c r="P46" s="4">
        <f t="shared" si="5"/>
        <v>0.11339553481359603</v>
      </c>
      <c r="R46">
        <f t="shared" si="6"/>
        <v>17.272727272700649</v>
      </c>
      <c r="S46" s="1">
        <f t="shared" si="7"/>
        <v>1.8963563990500015E-3</v>
      </c>
      <c r="T46" s="1">
        <f t="shared" si="8"/>
        <v>2.2195248423680022E-3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1.1680115710206E-2</v>
      </c>
      <c r="E47" s="1">
        <f>IF(A47&gt;=-$K$2,INDEX('Daten effMJM'!$B$2:$B$191,Auswertung!$K$2+Auswertung!A47,1),E48)</f>
        <v>1.3353914144815E-2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4.9342580386444995E-3</v>
      </c>
      <c r="O47" s="1">
        <f t="shared" si="4"/>
        <v>5.4818330595088009E-3</v>
      </c>
      <c r="P47" s="4">
        <f t="shared" si="5"/>
        <v>0.11097413564020395</v>
      </c>
      <c r="R47">
        <f t="shared" si="6"/>
        <v>18.181818181799827</v>
      </c>
      <c r="S47" s="1">
        <f t="shared" si="7"/>
        <v>2.0222443300169975E-3</v>
      </c>
      <c r="T47" s="1">
        <f t="shared" si="8"/>
        <v>2.4387963563689968E-3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1.1794533693167001E-2</v>
      </c>
      <c r="E48" s="1">
        <f>IF(A48&gt;=-$K$2,INDEX('Daten effMJM'!$B$2:$B$191,Auswertung!$K$2+Auswertung!A48,1),E49)</f>
        <v>1.3468602422062E-2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5.0346178689675003E-3</v>
      </c>
      <c r="O48" s="1">
        <f t="shared" si="4"/>
        <v>5.5823898624467998E-3</v>
      </c>
      <c r="P48" s="4">
        <f t="shared" si="5"/>
        <v>0.10880110620821291</v>
      </c>
      <c r="R48">
        <f t="shared" si="6"/>
        <v>1788.1818181817998</v>
      </c>
      <c r="S48" s="1">
        <f t="shared" si="7"/>
        <v>3.4786731641589987E-3</v>
      </c>
      <c r="T48" s="1">
        <f t="shared" si="8"/>
        <v>4.451951069883997E-3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1.1901905222329E-2</v>
      </c>
      <c r="E49" s="1">
        <f>IF(A49&gt;=-$K$2,INDEX('Daten effMJM'!$B$2:$B$191,Auswertung!$K$2+Auswertung!A49,1),E50)</f>
        <v>1.3576201594861E-2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5.127964553991499E-3</v>
      </c>
      <c r="O49" s="1">
        <f t="shared" si="4"/>
        <v>5.6759088650728002E-3</v>
      </c>
      <c r="P49" s="4">
        <f t="shared" si="5"/>
        <v>0.10685415339986953</v>
      </c>
      <c r="R49">
        <f t="shared" si="6"/>
        <v>1789.1818181817998</v>
      </c>
      <c r="S49" s="1">
        <f t="shared" si="7"/>
        <v>3.4786858910249973E-3</v>
      </c>
      <c r="T49" s="1">
        <f t="shared" si="8"/>
        <v>4.4519688683729991E-3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1.2002265052652001E-2</v>
      </c>
      <c r="E50" s="1">
        <f>IF(A50&gt;=-$K$2,INDEX('Daten effMJM'!$B$2:$B$191,Auswertung!$K$2+Auswertung!A50,1),E51)</f>
        <v>1.3676758397798999E-2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5.2142868879715004E-3</v>
      </c>
      <c r="O50" s="1">
        <f t="shared" si="4"/>
        <v>5.7623849623927997E-3</v>
      </c>
      <c r="P50" s="4">
        <f t="shared" si="5"/>
        <v>0.10511467554377783</v>
      </c>
      <c r="R50">
        <f t="shared" si="6"/>
        <v>1790.1818181817998</v>
      </c>
      <c r="S50" s="1">
        <f t="shared" si="7"/>
        <v>3.4788905207989978E-3</v>
      </c>
      <c r="T50" s="1">
        <f t="shared" si="8"/>
        <v>4.4529241865680011E-3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1.2095611737675999E-2</v>
      </c>
      <c r="E51" s="1">
        <f>IF(A51&gt;=-$K$2,INDEX('Daten effMJM'!$B$2:$B$191,Auswertung!$K$2+Auswertung!A51,1),E52)</f>
        <v>1.3770277400425E-2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5.2935878989794991E-3</v>
      </c>
      <c r="O51" s="1">
        <f t="shared" si="4"/>
        <v>5.8418196284658001E-3</v>
      </c>
      <c r="P51" s="4">
        <f t="shared" si="5"/>
        <v>0.10356524533993086</v>
      </c>
      <c r="R51">
        <f t="shared" si="6"/>
        <v>1791.1818181817998</v>
      </c>
      <c r="S51" s="1">
        <f t="shared" si="7"/>
        <v>3.4842723092129973E-3</v>
      </c>
      <c r="T51" s="1">
        <f t="shared" si="8"/>
        <v>4.4708560109230008E-3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1.2181934071656001E-2</v>
      </c>
      <c r="E52" s="1">
        <f>IF(A52&gt;=-$K$2,INDEX('Daten effMJM'!$B$2:$B$191,Auswertung!$K$2+Auswertung!A52,1),E53)</f>
        <v>1.3856753497744999E-2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5.3658681571014995E-3</v>
      </c>
      <c r="O52" s="1">
        <f t="shared" si="4"/>
        <v>5.9142113014798003E-3</v>
      </c>
      <c r="P52" s="4">
        <f t="shared" si="5"/>
        <v>0.10219094624093433</v>
      </c>
      <c r="R52">
        <f t="shared" si="6"/>
        <v>1792.1818181817998</v>
      </c>
      <c r="S52" s="1">
        <f t="shared" si="7"/>
        <v>3.5300944800520009E-3</v>
      </c>
      <c r="T52" s="1">
        <f t="shared" si="8"/>
        <v>4.5547736150090001E-3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1.2261235082663999E-2</v>
      </c>
      <c r="E53" s="1">
        <f>IF(A53&gt;=-$K$2,INDEX('Daten effMJM'!$B$2:$B$191,Auswertung!$K$2+Auswertung!A53,1),E54)</f>
        <v>1.3936188163817999E-2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5.4311535416104988E-3</v>
      </c>
      <c r="O53" s="1">
        <f t="shared" si="4"/>
        <v>5.9795868960388007E-3</v>
      </c>
      <c r="P53" s="4">
        <f t="shared" si="5"/>
        <v>0.10097916588557264</v>
      </c>
      <c r="R53">
        <f t="shared" si="6"/>
        <v>1793.1818181817998</v>
      </c>
      <c r="S53" s="1">
        <f t="shared" si="7"/>
        <v>3.6918365358229992E-3</v>
      </c>
      <c r="T53" s="1">
        <f t="shared" si="8"/>
        <v>4.7597965505129999E-3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1.2333515340786E-2</v>
      </c>
      <c r="E54" s="1">
        <f>IF(A54&gt;=-$K$2,INDEX('Daten effMJM'!$B$2:$B$191,Auswertung!$K$2+Auswertung!A54,1),E55)</f>
        <v>1.4008579836832E-2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5.4895112571804999E-3</v>
      </c>
      <c r="O54" s="1">
        <f t="shared" si="4"/>
        <v>6.0380144997668004E-3</v>
      </c>
      <c r="P54" s="4">
        <f t="shared" si="5"/>
        <v>9.9918411109702412E-2</v>
      </c>
      <c r="R54">
        <f t="shared" si="6"/>
        <v>1794.1818181817998</v>
      </c>
      <c r="S54" s="1">
        <f t="shared" si="7"/>
        <v>4.0052137437049991E-3</v>
      </c>
      <c r="T54" s="1">
        <f t="shared" si="8"/>
        <v>5.0992065132670003E-3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6.2234263209989815E-6</v>
      </c>
      <c r="Y54" s="1">
        <f t="shared" si="11"/>
        <v>6.2404727729989395E-6</v>
      </c>
      <c r="Z54" s="16">
        <f>((Y54-Y53)-(X54-X53))/(X54-X53)</f>
        <v>2.7390783020022538E-3</v>
      </c>
      <c r="AA54" s="16"/>
      <c r="AB54" s="16"/>
      <c r="AC54" s="16"/>
      <c r="AD54" s="16"/>
      <c r="AE54">
        <f>R45</f>
        <v>16.363636363700607</v>
      </c>
      <c r="AF54" s="1">
        <f>S45-$S$44</f>
        <v>1.0545963395199726E-4</v>
      </c>
      <c r="AG54" s="1">
        <f>T45-$T$44</f>
        <v>1.7089920248199858E-4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1.2398800725294999E-2</v>
      </c>
      <c r="E55" s="1">
        <f>IF(A55&gt;=-$K$2,INDEX('Daten effMJM'!$B$2:$B$191,Auswertung!$K$2+Auswertung!A55,1),E56)</f>
        <v>1.4073955431391E-2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7.2126978789134998E-3</v>
      </c>
      <c r="O55" s="1">
        <f t="shared" si="4"/>
        <v>7.7349424388168022E-3</v>
      </c>
      <c r="P55" s="4">
        <f t="shared" si="5"/>
        <v>7.2406271366238312E-2</v>
      </c>
      <c r="R55">
        <f t="shared" si="6"/>
        <v>1795.1818181817998</v>
      </c>
      <c r="S55" s="1">
        <f t="shared" si="7"/>
        <v>4.3251151961549977E-3</v>
      </c>
      <c r="T55" s="1">
        <f t="shared" si="8"/>
        <v>5.4296149602729993E-3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1.7886253791999512E-5</v>
      </c>
      <c r="Y55" s="1">
        <f t="shared" si="12"/>
        <v>1.8129784697000495E-5</v>
      </c>
      <c r="Z55" s="16">
        <f t="shared" ref="Z55:Z70" si="13">((Y55-Y54)-(X55-X54))/(X55-X54)</f>
        <v>1.9419343513755585E-2</v>
      </c>
      <c r="AA55" s="16"/>
      <c r="AB55" s="16"/>
      <c r="AC55" s="16"/>
      <c r="AD55" s="16"/>
      <c r="AG55" s="4">
        <f>(AG54-AF54)/AF54</f>
        <v>0.62051769077624408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1.2457158440865E-2</v>
      </c>
      <c r="E56" s="1">
        <f>IF(A56&gt;=-$K$2,INDEX('Daten effMJM'!$B$2:$B$191,Auswertung!$K$2+Auswertung!A56,1),E57)</f>
        <v>1.4132383035119E-2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7.2128757399264991E-3</v>
      </c>
      <c r="O56" s="1">
        <f t="shared" si="4"/>
        <v>7.7351147902707997E-3</v>
      </c>
      <c r="P56" s="4">
        <f t="shared" si="5"/>
        <v>7.2403722062404807E-2</v>
      </c>
      <c r="R56">
        <f t="shared" si="6"/>
        <v>1796.1818181817998</v>
      </c>
      <c r="S56" s="1">
        <f t="shared" si="7"/>
        <v>4.5664740167819986E-3</v>
      </c>
      <c r="T56" s="1">
        <f t="shared" si="8"/>
        <v>5.6710015604220024E-3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3.8370642881001282E-5</v>
      </c>
      <c r="Y56" s="1">
        <f t="shared" si="14"/>
        <v>3.9325429336996287E-5</v>
      </c>
      <c r="Z56" s="16">
        <f t="shared" si="13"/>
        <v>3.4721833680453805E-2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1.4180345062598E-2</v>
      </c>
      <c r="E57" s="1">
        <f>IF(A57&gt;=-$K$2,INDEX('Daten effMJM'!$B$2:$B$191,Auswertung!$K$2+Auswertung!A57,1),E58)</f>
        <v>1.5829310974169002E-2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7.2129957073204989E-3</v>
      </c>
      <c r="O57" s="1">
        <f t="shared" si="4"/>
        <v>7.7352291647407988E-3</v>
      </c>
      <c r="P57" s="4">
        <f t="shared" si="5"/>
        <v>7.2401742439730424E-2</v>
      </c>
      <c r="R57">
        <f t="shared" si="6"/>
        <v>1797.1818181817998</v>
      </c>
      <c r="S57" s="1">
        <f t="shared" si="7"/>
        <v>4.7735128468300008E-3</v>
      </c>
      <c r="T57" s="1">
        <f t="shared" si="8"/>
        <v>5.8795810102540008E-3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7.1496913004001281E-5</v>
      </c>
      <c r="Y57" s="1">
        <f t="shared" si="15"/>
        <v>7.3986109044001103E-5</v>
      </c>
      <c r="Z57" s="16">
        <f t="shared" si="13"/>
        <v>4.6320022698222725E-2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1.4180522923610999E-2</v>
      </c>
      <c r="E58" s="1">
        <f>IF(A58&gt;=-$K$2,INDEX('Daten effMJM'!$B$2:$B$191,Auswertung!$K$2+Auswertung!A58,1),E59)</f>
        <v>1.5829483325622999E-2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7.2130712114434996E-3</v>
      </c>
      <c r="O58" s="1">
        <f t="shared" si="4"/>
        <v>7.7352993992878E-3</v>
      </c>
      <c r="P58" s="4">
        <f t="shared" si="5"/>
        <v>7.2400254002177075E-2</v>
      </c>
      <c r="R58">
        <f t="shared" si="6"/>
        <v>1798.1818181817998</v>
      </c>
      <c r="S58" s="1">
        <f t="shared" si="7"/>
        <v>4.9595423475980015E-3</v>
      </c>
      <c r="T58" s="1">
        <f t="shared" si="8"/>
        <v>6.0703171992419966E-3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1.2099467852600375E-4</v>
      </c>
      <c r="Y58" s="1">
        <f t="shared" si="16"/>
        <v>1.2614347338400084E-4</v>
      </c>
      <c r="Z58" s="16">
        <f t="shared" si="13"/>
        <v>5.3731694551242652E-2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1.4180642891004999E-2</v>
      </c>
      <c r="E59" s="1">
        <f>IF(A59&gt;=-$K$2,INDEX('Daten effMJM'!$B$2:$B$191,Auswertung!$K$2+Auswertung!A59,1),E60)</f>
        <v>1.5829597700092998E-2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7.213121811653499E-3</v>
      </c>
      <c r="O59" s="1">
        <f t="shared" si="4"/>
        <v>7.7353452554927999E-3</v>
      </c>
      <c r="P59" s="4">
        <f t="shared" si="5"/>
        <v>7.2399088421825644E-2</v>
      </c>
      <c r="R59">
        <f t="shared" ref="R59:R89" si="17">M159-$M$127</f>
        <v>1799.1818181817998</v>
      </c>
      <c r="S59" s="1">
        <f t="shared" si="7"/>
        <v>5.1362697035840007E-3</v>
      </c>
      <c r="T59" s="1">
        <f t="shared" si="8"/>
        <v>6.2502398310110008E-3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1.8901246404399823E-4</v>
      </c>
      <c r="Y59" s="1">
        <f t="shared" si="18"/>
        <v>1.9803072018999973E-4</v>
      </c>
      <c r="Z59" s="16">
        <f t="shared" si="13"/>
        <v>5.6888963063649427E-2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1.4180718395128E-2</v>
      </c>
      <c r="E60" s="1">
        <f>IF(A60&gt;=-$K$2,INDEX('Daten effMJM'!$B$2:$B$191,Auswertung!$K$2+Auswertung!A60,1),E61)</f>
        <v>1.5829667934639999E-2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7.2131754233324998E-3</v>
      </c>
      <c r="O60" s="1">
        <f t="shared" si="4"/>
        <v>7.7353936265058005E-3</v>
      </c>
      <c r="P60" s="4">
        <f t="shared" si="5"/>
        <v>7.2397823777317072E-2</v>
      </c>
      <c r="R60">
        <f t="shared" si="17"/>
        <v>1800.1818181817998</v>
      </c>
      <c r="S60" s="1">
        <f t="shared" si="7"/>
        <v>5.3063443674119994E-3</v>
      </c>
      <c r="T60" s="1">
        <f t="shared" si="8"/>
        <v>6.4225173671570018E-3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2.7542192116600077E-4</v>
      </c>
      <c r="Y60" s="1">
        <f t="shared" si="19"/>
        <v>2.8915971142899621E-4</v>
      </c>
      <c r="Z60" s="16">
        <f t="shared" si="13"/>
        <v>5.4618259090904522E-2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1.0134090446600047E-4</v>
      </c>
      <c r="AG60" s="1">
        <f t="shared" si="21"/>
        <v>1.7677212167200446E-4</v>
      </c>
      <c r="AH60" s="16">
        <f>((AG60-AG59)-(AF60-AF59))/(AF60-AF59)</f>
        <v>0.74433139908782742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1.4180768995337999E-2</v>
      </c>
      <c r="E61" s="1">
        <f>IF(A61&gt;=-$K$2,INDEX('Daten effMJM'!$B$2:$B$191,Auswertung!$K$2+Auswertung!A61,1),E62)</f>
        <v>1.5829713790844999E-2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7.2132855934714992E-3</v>
      </c>
      <c r="O61" s="1">
        <f t="shared" si="4"/>
        <v>7.7354950316028005E-3</v>
      </c>
      <c r="P61" s="4">
        <f t="shared" si="5"/>
        <v>7.2395502904243153E-2</v>
      </c>
      <c r="R61">
        <f t="shared" si="17"/>
        <v>1801.1818181817998</v>
      </c>
      <c r="S61" s="1">
        <f t="shared" si="7"/>
        <v>5.4708783538590013E-3</v>
      </c>
      <c r="T61" s="1">
        <f t="shared" si="8"/>
        <v>6.5886060841569977E-3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3.7762510320399865E-4</v>
      </c>
      <c r="Y61" s="1">
        <f t="shared" si="22"/>
        <v>3.9710243684999702E-4</v>
      </c>
      <c r="Z61" s="16">
        <f t="shared" si="13"/>
        <v>5.6158167177896956E-2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2.2722883543299655E-4</v>
      </c>
      <c r="AG61" s="1">
        <f t="shared" si="23"/>
        <v>3.9604363567299905E-4</v>
      </c>
      <c r="AH61" s="16">
        <f t="shared" ref="AH61:AH89" si="24">((AG61-AG60)-(AF61-AF60))/(AF61-AF60)</f>
        <v>0.7417993314901713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1.4180822607017E-2</v>
      </c>
      <c r="E62" s="1">
        <f>IF(A62&gt;=-$K$2,INDEX('Daten effMJM'!$B$2:$B$191,Auswertung!$K$2+Auswertung!A62,1),E63)</f>
        <v>1.5829762161858E-2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7.2135816916894992E-3</v>
      </c>
      <c r="O62" s="1">
        <f t="shared" si="4"/>
        <v>7.7357723219528014E-3</v>
      </c>
      <c r="P62" s="4">
        <f t="shared" si="5"/>
        <v>7.2389923977002807E-2</v>
      </c>
      <c r="R62">
        <f t="shared" si="17"/>
        <v>1802.1818181817998</v>
      </c>
      <c r="S62" s="1">
        <f t="shared" si="7"/>
        <v>5.6303625456199987E-3</v>
      </c>
      <c r="T62" s="1">
        <f t="shared" si="8"/>
        <v>6.749194124270004E-3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4.9210197996599724E-4</v>
      </c>
      <c r="Y62" s="1">
        <f t="shared" ref="Y62:Y70" si="27">T36</f>
        <v>5.1805292891399929E-4</v>
      </c>
      <c r="Z62" s="16">
        <f t="shared" si="13"/>
        <v>5.6549545070683223E-2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1.6836576695749977E-3</v>
      </c>
      <c r="AG62" s="1">
        <f t="shared" si="28"/>
        <v>2.4091983491879992E-3</v>
      </c>
      <c r="AH62" s="16">
        <f t="shared" si="24"/>
        <v>0.3822540905000501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1.4180932777156E-2</v>
      </c>
      <c r="E63" s="1">
        <f>IF(A63&gt;=-$K$2,INDEX('Daten effMJM'!$B$2:$B$191,Auswertung!$K$2+Auswertung!A63,1),E64)</f>
        <v>1.5829863566955E-2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7.2143692648425004E-3</v>
      </c>
      <c r="O63" s="1">
        <f t="shared" si="4"/>
        <v>7.7365187786388023E-3</v>
      </c>
      <c r="P63" s="4">
        <f t="shared" si="5"/>
        <v>7.2376322118812578E-2</v>
      </c>
      <c r="R63">
        <f t="shared" si="17"/>
        <v>1803.1818181817998</v>
      </c>
      <c r="S63" s="1">
        <f t="shared" si="7"/>
        <v>5.7849441622919977E-3</v>
      </c>
      <c r="T63" s="1">
        <f t="shared" si="8"/>
        <v>6.9045458710570023E-3</v>
      </c>
      <c r="V63">
        <f t="shared" si="9"/>
        <v>75</v>
      </c>
      <c r="W63" s="15">
        <f t="shared" si="25"/>
        <v>9.0909090908999133</v>
      </c>
      <c r="X63" s="1">
        <f t="shared" si="26"/>
        <v>6.1477176859000247E-4</v>
      </c>
      <c r="Y63" s="1">
        <f t="shared" si="27"/>
        <v>6.4771621399899865E-4</v>
      </c>
      <c r="Z63" s="16">
        <f t="shared" si="13"/>
        <v>5.7010748444589421E-2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1.6836703964409963E-3</v>
      </c>
      <c r="AG63" s="1">
        <f t="shared" si="29"/>
        <v>2.4092161476770013E-3</v>
      </c>
      <c r="AH63" s="16">
        <f t="shared" si="24"/>
        <v>0.39849739944425355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1.4181228875374E-2</v>
      </c>
      <c r="E64" s="1">
        <f>IF(A64&gt;=-$K$2,INDEX('Daten effMJM'!$B$2:$B$191,Auswertung!$K$2+Auswertung!A64,1),E65)</f>
        <v>1.5830140857305001E-2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7.2162947992165001E-3</v>
      </c>
      <c r="O64" s="1">
        <f t="shared" si="4"/>
        <v>7.7383602445978018E-3</v>
      </c>
      <c r="P64" s="4">
        <f t="shared" si="5"/>
        <v>7.2345360036841097E-2</v>
      </c>
      <c r="R64">
        <f t="shared" si="17"/>
        <v>1804.1818181817998</v>
      </c>
      <c r="S64" s="1">
        <f t="shared" si="7"/>
        <v>5.9346449605390036E-3</v>
      </c>
      <c r="T64" s="1">
        <f t="shared" si="8"/>
        <v>7.0547730232130013E-3</v>
      </c>
      <c r="V64">
        <f t="shared" si="9"/>
        <v>80</v>
      </c>
      <c r="W64" s="15">
        <f t="shared" si="25"/>
        <v>10</v>
      </c>
      <c r="X64" s="1">
        <f t="shared" si="26"/>
        <v>7.4082507553500064E-4</v>
      </c>
      <c r="Y64" s="1">
        <f t="shared" si="27"/>
        <v>7.8129528898900069E-4</v>
      </c>
      <c r="Z64" s="16">
        <f t="shared" si="13"/>
        <v>5.9703059185013334E-2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1.6838750262149968E-3</v>
      </c>
      <c r="AG64" s="1">
        <f t="shared" si="30"/>
        <v>2.4101714658720033E-3</v>
      </c>
      <c r="AH64" s="16">
        <f t="shared" si="24"/>
        <v>3.6685200121450845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1.4182016448527001E-2</v>
      </c>
      <c r="E65" s="1">
        <f>IF(A65&gt;=-$K$2,INDEX('Daten effMJM'!$B$2:$B$191,Auswertung!$K$2+Auswertung!A65,1),E66)</f>
        <v>1.5830887313991002E-2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7.2207776240435003E-3</v>
      </c>
      <c r="O65" s="1">
        <f t="shared" si="4"/>
        <v>7.7426971837448021E-3</v>
      </c>
      <c r="P65" s="4">
        <f t="shared" si="5"/>
        <v>7.2280242776544143E-2</v>
      </c>
      <c r="R65">
        <f t="shared" si="17"/>
        <v>1805.1818181817998</v>
      </c>
      <c r="S65" s="1">
        <f t="shared" si="7"/>
        <v>6.0793463703790029E-3</v>
      </c>
      <c r="T65" s="1">
        <f t="shared" si="8"/>
        <v>7.1998077416030037E-3</v>
      </c>
      <c r="V65">
        <f t="shared" si="9"/>
        <v>85</v>
      </c>
      <c r="W65" s="15">
        <f t="shared" si="25"/>
        <v>10.909090909100087</v>
      </c>
      <c r="X65" s="1">
        <f t="shared" si="26"/>
        <v>8.6345853279399913E-4</v>
      </c>
      <c r="Y65" s="1">
        <f t="shared" si="27"/>
        <v>9.1213076120200132E-4</v>
      </c>
      <c r="Z65" s="16">
        <f t="shared" si="13"/>
        <v>6.6882359327762445E-2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1.6892568146289963E-3</v>
      </c>
      <c r="AG65" s="1">
        <f t="shared" si="31"/>
        <v>2.4281032902270031E-3</v>
      </c>
      <c r="AH65" s="16">
        <f t="shared" si="24"/>
        <v>2.3319452523169009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1.4183941982901E-2</v>
      </c>
      <c r="E66" s="1">
        <f>IF(A66&gt;=-$K$2,INDEX('Daten effMJM'!$B$2:$B$191,Auswertung!$K$2+Auswertung!A66,1),E67)</f>
        <v>1.5832728779950001E-2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7.2273631609114999E-3</v>
      </c>
      <c r="O66" s="1">
        <f t="shared" si="4"/>
        <v>7.7491688264258018E-3</v>
      </c>
      <c r="P66" s="4">
        <f t="shared" si="5"/>
        <v>7.2198622636875057E-2</v>
      </c>
      <c r="R66">
        <f t="shared" si="17"/>
        <v>1806.1818181817998</v>
      </c>
      <c r="S66" s="1">
        <f t="shared" si="7"/>
        <v>6.2188976981150026E-3</v>
      </c>
      <c r="T66" s="1">
        <f t="shared" si="8"/>
        <v>7.3395373496039987E-3</v>
      </c>
      <c r="V66">
        <f t="shared" si="9"/>
        <v>90</v>
      </c>
      <c r="W66" s="15">
        <f t="shared" si="25"/>
        <v>11.818181818200173</v>
      </c>
      <c r="X66" s="1">
        <f t="shared" si="26"/>
        <v>9.9843156686499866E-4</v>
      </c>
      <c r="Y66" s="1">
        <f t="shared" si="27"/>
        <v>1.0577449288929966E-3</v>
      </c>
      <c r="Z66" s="16">
        <f t="shared" si="13"/>
        <v>7.8838959894746208E-2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1.7350789854679999E-3</v>
      </c>
      <c r="AG66" s="1">
        <f t="shared" ref="AG66:AG79" si="34">T52-T$45</f>
        <v>2.5120208943130024E-3</v>
      </c>
      <c r="AH66" s="16">
        <f t="shared" si="24"/>
        <v>0.83137556666278867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1.4188424807728001E-2</v>
      </c>
      <c r="E67" s="1">
        <f>IF(A67&gt;=-$K$2,INDEX('Daten effMJM'!$B$2:$B$191,Auswertung!$K$2+Auswertung!A67,1),E68)</f>
        <v>1.5837065719097002E-2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7.2394199815344999E-3</v>
      </c>
      <c r="O67" s="1">
        <f t="shared" si="4"/>
        <v>7.761214707347799E-3</v>
      </c>
      <c r="P67" s="4">
        <f t="shared" si="5"/>
        <v>7.2076869023241438E-2</v>
      </c>
      <c r="R67">
        <f t="shared" si="17"/>
        <v>1807.1818181817998</v>
      </c>
      <c r="S67" s="1">
        <f t="shared" si="7"/>
        <v>6.3511990453609998E-3</v>
      </c>
      <c r="T67" s="1">
        <f t="shared" si="8"/>
        <v>7.4719614333670012E-3</v>
      </c>
      <c r="V67">
        <f t="shared" si="9"/>
        <v>95</v>
      </c>
      <c r="W67" s="15">
        <f t="shared" si="25"/>
        <v>12.72727272730026</v>
      </c>
      <c r="X67" s="1">
        <f t="shared" si="26"/>
        <v>1.1841652691150003E-3</v>
      </c>
      <c r="Y67" s="1">
        <f t="shared" si="27"/>
        <v>1.2588659969589994E-3</v>
      </c>
      <c r="Z67" s="16">
        <f t="shared" si="13"/>
        <v>8.2846385064189426E-2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1.8968210412389983E-3</v>
      </c>
      <c r="AG67" s="1">
        <f t="shared" si="34"/>
        <v>2.7170438298170022E-3</v>
      </c>
      <c r="AH67" s="16">
        <f t="shared" si="24"/>
        <v>0.2675919971876729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1.4195010344596E-2</v>
      </c>
      <c r="E68" s="1">
        <f>IF(A68&gt;=-$K$2,INDEX('Daten effMJM'!$B$2:$B$191,Auswertung!$K$2+Auswertung!A68,1),E69)</f>
        <v>1.5843537361778001E-2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7.2602128301744989E-3</v>
      </c>
      <c r="O68" s="1">
        <f t="shared" ref="O68:O131" si="39">E70-$E$5</f>
        <v>7.7823117613297996E-3</v>
      </c>
      <c r="P68" s="4">
        <f t="shared" ref="P68:P131" si="40">ABS((O68-N68)/N68)</f>
        <v>7.1912345184342502E-2</v>
      </c>
      <c r="R68">
        <f t="shared" si="17"/>
        <v>1808.1818181817998</v>
      </c>
      <c r="S68" s="1">
        <f t="shared" si="7"/>
        <v>6.4762894847169971E-3</v>
      </c>
      <c r="T68" s="1">
        <f t="shared" si="8"/>
        <v>7.5971481065379987E-3</v>
      </c>
      <c r="V68">
        <f t="shared" si="9"/>
        <v>100</v>
      </c>
      <c r="W68" s="15">
        <f t="shared" si="25"/>
        <v>13.636363636400347</v>
      </c>
      <c r="X68" s="1">
        <f t="shared" si="26"/>
        <v>1.3965965697299975E-3</v>
      </c>
      <c r="Y68" s="1">
        <f t="shared" si="27"/>
        <v>1.4943542483559988E-3</v>
      </c>
      <c r="Z68" s="16">
        <f t="shared" si="13"/>
        <v>0.10853838730569083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2.2101982491209982E-3</v>
      </c>
      <c r="AG68" s="1">
        <f t="shared" si="34"/>
        <v>3.0564537925710025E-3</v>
      </c>
      <c r="AH68" s="16">
        <f t="shared" si="24"/>
        <v>8.3071628112159721E-2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1.4207067165219E-2</v>
      </c>
      <c r="E69" s="1">
        <f>IF(A69&gt;=-$K$2,INDEX('Daten effMJM'!$B$2:$B$191,Auswertung!$K$2+Auswertung!A69,1),E70)</f>
        <v>1.5855583242699998E-2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7.293429697259499E-3</v>
      </c>
      <c r="O69" s="1">
        <f t="shared" si="39"/>
        <v>7.8164409025347995E-3</v>
      </c>
      <c r="P69" s="4">
        <f t="shared" si="40"/>
        <v>7.1709912480793725E-2</v>
      </c>
      <c r="R69">
        <f t="shared" si="17"/>
        <v>1809.1818181817998</v>
      </c>
      <c r="S69" s="1">
        <f t="shared" si="7"/>
        <v>6.5945231177550034E-3</v>
      </c>
      <c r="T69" s="1">
        <f t="shared" si="8"/>
        <v>7.7154575531280037E-3</v>
      </c>
      <c r="V69">
        <f t="shared" si="9"/>
        <v>105</v>
      </c>
      <c r="W69" s="15">
        <f t="shared" si="25"/>
        <v>14.545454545500434</v>
      </c>
      <c r="X69" s="1">
        <f t="shared" si="26"/>
        <v>1.5644425158679986E-3</v>
      </c>
      <c r="Y69" s="1">
        <f t="shared" si="27"/>
        <v>1.697432757494996E-3</v>
      </c>
      <c r="Z69" s="16">
        <f t="shared" si="13"/>
        <v>0.20991012182104368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2.5300997015709967E-3</v>
      </c>
      <c r="AG69" s="1">
        <f t="shared" si="34"/>
        <v>3.3868622395770015E-3</v>
      </c>
      <c r="AH69" s="16">
        <f t="shared" si="24"/>
        <v>3.2844472807270958E-2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1.4227860013858999E-2</v>
      </c>
      <c r="E70" s="1">
        <f>IF(A70&gt;=-$K$2,INDEX('Daten effMJM'!$B$2:$B$191,Auswertung!$K$2+Auswertung!A70,1),E71)</f>
        <v>1.5876680296681999E-2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7.3427201727164996E-3</v>
      </c>
      <c r="O70" s="1">
        <f t="shared" si="39"/>
        <v>7.8675586345098008E-3</v>
      </c>
      <c r="P70" s="4">
        <f t="shared" si="40"/>
        <v>7.1477388413010018E-2</v>
      </c>
      <c r="R70">
        <f t="shared" si="17"/>
        <v>1810.1818181817998</v>
      </c>
      <c r="S70" s="1">
        <f t="shared" si="7"/>
        <v>6.7060753335690029E-3</v>
      </c>
      <c r="T70" s="1">
        <f t="shared" si="8"/>
        <v>7.8270707885840021E-3</v>
      </c>
      <c r="V70">
        <f t="shared" si="9"/>
        <v>110</v>
      </c>
      <c r="W70" s="15">
        <f t="shared" si="25"/>
        <v>15.45454545460052</v>
      </c>
      <c r="X70" s="1">
        <f t="shared" si="26"/>
        <v>1.6895558606320037E-3</v>
      </c>
      <c r="Y70" s="1">
        <f t="shared" si="27"/>
        <v>1.8718535182139992E-3</v>
      </c>
      <c r="Z70" s="16">
        <f t="shared" si="13"/>
        <v>0.39410197247946716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2.7714585221979976E-3</v>
      </c>
      <c r="AG70" s="1">
        <f t="shared" si="34"/>
        <v>3.6282488397260046E-3</v>
      </c>
      <c r="AH70" s="16">
        <f t="shared" si="24"/>
        <v>1.1509636121855311E-4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1.4261076880943999E-2</v>
      </c>
      <c r="E71" s="1">
        <f>IF(A71&gt;=-$K$2,INDEX('Daten effMJM'!$B$2:$B$191,Auswertung!$K$2+Auswertung!A71,1),E72)</f>
        <v>1.5910809437886999E-2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7.4102028546494999E-3</v>
      </c>
      <c r="O71" s="1">
        <f t="shared" si="39"/>
        <v>7.937907561898801E-3</v>
      </c>
      <c r="P71" s="4">
        <f t="shared" si="40"/>
        <v>7.1213260635394765E-2</v>
      </c>
      <c r="R71">
        <f t="shared" si="17"/>
        <v>1811.1818181817998</v>
      </c>
      <c r="S71" s="1">
        <f t="shared" si="7"/>
        <v>6.8109856947849972E-3</v>
      </c>
      <c r="T71" s="1">
        <f t="shared" si="8"/>
        <v>7.9320265812140023E-3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1.795015494584001E-3</v>
      </c>
      <c r="Y71" s="1">
        <f t="shared" ref="Y71:Y72" si="44">T45</f>
        <v>2.0427527206959978E-3</v>
      </c>
      <c r="Z71" s="16">
        <f t="shared" ref="Z71:Z72" si="45">((Y71-Y70)-(X71-X70))/(X71-X70)</f>
        <v>0.62051769077624408</v>
      </c>
      <c r="AE71">
        <f t="shared" si="32"/>
        <v>1797.1818181817998</v>
      </c>
      <c r="AF71" s="1">
        <f t="shared" si="33"/>
        <v>2.9784973522459998E-3</v>
      </c>
      <c r="AG71" s="1">
        <f t="shared" si="34"/>
        <v>3.836828289558003E-3</v>
      </c>
      <c r="AH71" s="16">
        <f t="shared" si="24"/>
        <v>7.4412117941307313E-3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1.4310367356401E-2</v>
      </c>
      <c r="E72" s="1">
        <f>IF(A72&gt;=-$K$2,INDEX('Daten effMJM'!$B$2:$B$191,Auswertung!$K$2+Auswertung!A72,1),E73)</f>
        <v>1.5961927169862E-2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7.4955444046534998E-3</v>
      </c>
      <c r="O72" s="1">
        <f t="shared" si="39"/>
        <v>8.0270260627658008E-3</v>
      </c>
      <c r="P72" s="4">
        <f t="shared" si="40"/>
        <v>7.0906345079129726E-2</v>
      </c>
      <c r="R72">
        <f t="shared" si="17"/>
        <v>1812.1818181817998</v>
      </c>
      <c r="S72" s="1">
        <f t="shared" si="7"/>
        <v>6.909229295909999E-3</v>
      </c>
      <c r="T72" s="1">
        <f t="shared" si="8"/>
        <v>8.0303012282440037E-3</v>
      </c>
      <c r="V72">
        <f t="shared" si="41"/>
        <v>120</v>
      </c>
      <c r="W72" s="15">
        <f t="shared" si="42"/>
        <v>17.272727272700649</v>
      </c>
      <c r="X72" s="1">
        <f t="shared" si="43"/>
        <v>1.8963563990500015E-3</v>
      </c>
      <c r="Y72" s="1">
        <f t="shared" si="44"/>
        <v>2.2195248423680022E-3</v>
      </c>
      <c r="Z72" s="16">
        <f t="shared" si="45"/>
        <v>0.74433139908782742</v>
      </c>
      <c r="AE72">
        <f t="shared" si="32"/>
        <v>1798.1818181817998</v>
      </c>
      <c r="AF72" s="1">
        <f t="shared" si="33"/>
        <v>3.1645268530140006E-3</v>
      </c>
      <c r="AG72" s="1">
        <f t="shared" si="34"/>
        <v>4.0275644785459988E-3</v>
      </c>
      <c r="AH72" s="16">
        <f t="shared" si="24"/>
        <v>2.5300762516504278E-2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1.4377850038334E-2</v>
      </c>
      <c r="E73" s="1">
        <f>IF(A73&gt;=-$K$2,INDEX('Daten effMJM'!$B$2:$B$191,Auswertung!$K$2+Auswertung!A73,1),E74)</f>
        <v>1.6032276097251E-2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7.5967267020264993E-3</v>
      </c>
      <c r="O73" s="1">
        <f t="shared" si="39"/>
        <v>8.1325368188347995E-3</v>
      </c>
      <c r="P73" s="4">
        <f t="shared" si="40"/>
        <v>7.053170896161999E-2</v>
      </c>
      <c r="R73">
        <f t="shared" si="17"/>
        <v>1813.1818181817998</v>
      </c>
      <c r="S73" s="1">
        <f t="shared" si="7"/>
        <v>7.0007573568660036E-3</v>
      </c>
      <c r="T73" s="1">
        <f t="shared" si="8"/>
        <v>8.1218470703319987E-3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2.0222443300169975E-3</v>
      </c>
      <c r="Y73" s="1">
        <f t="shared" ref="Y73" si="49">T47</f>
        <v>2.4387963563689968E-3</v>
      </c>
      <c r="Z73" s="16">
        <f t="shared" ref="Z73" si="50">((Y73-Y72)-(X73-X72))/(X73-X72)</f>
        <v>0.7417993314901713</v>
      </c>
      <c r="AE73">
        <f t="shared" si="32"/>
        <v>1799.1818181817998</v>
      </c>
      <c r="AF73" s="1">
        <f t="shared" si="33"/>
        <v>3.3412542089999997E-3</v>
      </c>
      <c r="AG73" s="1">
        <f t="shared" si="34"/>
        <v>4.207487110315003E-3</v>
      </c>
      <c r="AH73" s="16">
        <f t="shared" si="24"/>
        <v>1.8080255686381604E-2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1.4463191588338E-2</v>
      </c>
      <c r="E74" s="1">
        <f>IF(A74&gt;=-$K$2,INDEX('Daten effMJM'!$B$2:$B$191,Auswertung!$K$2+Auswertung!A74,1),E75)</f>
        <v>1.6121394598118E-2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7.7096794168434995E-3</v>
      </c>
      <c r="O74" s="1">
        <f t="shared" si="39"/>
        <v>8.2507014849558021E-3</v>
      </c>
      <c r="P74" s="4">
        <f t="shared" si="40"/>
        <v>7.0174392326913138E-2</v>
      </c>
      <c r="R74">
        <f t="shared" si="17"/>
        <v>1814.1818181817998</v>
      </c>
      <c r="S74" s="1">
        <f t="shared" si="7"/>
        <v>7.0855165025560021E-3</v>
      </c>
      <c r="T74" s="1">
        <f t="shared" si="8"/>
        <v>8.2066110620580002E-3</v>
      </c>
      <c r="AE74">
        <f t="shared" si="32"/>
        <v>1800.1818181817998</v>
      </c>
      <c r="AF74" s="1">
        <f t="shared" si="33"/>
        <v>3.5113288728279984E-3</v>
      </c>
      <c r="AG74" s="1">
        <f t="shared" si="34"/>
        <v>4.3797646464610041E-3</v>
      </c>
      <c r="AH74" s="16">
        <f t="shared" si="24"/>
        <v>1.2952383784983635E-2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1.4564373885711E-2</v>
      </c>
      <c r="E75" s="1">
        <f>IF(A75&gt;=-$K$2,INDEX('Daten effMJM'!$B$2:$B$191,Auswertung!$K$2+Auswertung!A75,1),E76)</f>
        <v>1.6226905354186999E-2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7.830336559180499E-3</v>
      </c>
      <c r="O75" s="1">
        <f t="shared" si="39"/>
        <v>8.3772408853388016E-3</v>
      </c>
      <c r="P75" s="4">
        <f t="shared" si="40"/>
        <v>6.9844293667951876E-2</v>
      </c>
      <c r="R75">
        <f t="shared" si="17"/>
        <v>1815.1818181817998</v>
      </c>
      <c r="S75" s="1">
        <f t="shared" si="7"/>
        <v>7.1634632916379986E-3</v>
      </c>
      <c r="T75" s="1">
        <f t="shared" si="8"/>
        <v>8.2845498764800019E-3</v>
      </c>
      <c r="AE75">
        <f t="shared" si="32"/>
        <v>1801.1818181817998</v>
      </c>
      <c r="AF75" s="1">
        <f t="shared" si="33"/>
        <v>3.6758628592750003E-3</v>
      </c>
      <c r="AG75" s="1">
        <f t="shared" si="34"/>
        <v>4.5458533634609999E-3</v>
      </c>
      <c r="AH75" s="16">
        <f t="shared" si="24"/>
        <v>9.4492972945424102E-3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1.4677326600528E-2</v>
      </c>
      <c r="E76" s="1">
        <f>IF(A76&gt;=-$K$2,INDEX('Daten effMJM'!$B$2:$B$191,Auswertung!$K$2+Auswertung!A76,1),E77)</f>
        <v>1.6345070020308002E-2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7.9538679499454989E-3</v>
      </c>
      <c r="O76" s="1">
        <f t="shared" si="39"/>
        <v>8.5074437146518012E-3</v>
      </c>
      <c r="P76" s="4">
        <f t="shared" si="40"/>
        <v>6.9598309676500922E-2</v>
      </c>
      <c r="R76">
        <f t="shared" si="17"/>
        <v>1816.1818181817998</v>
      </c>
      <c r="S76" s="1">
        <f t="shared" si="7"/>
        <v>7.2345760560780011E-3</v>
      </c>
      <c r="T76" s="1">
        <f t="shared" si="8"/>
        <v>8.3556422645540002E-3</v>
      </c>
      <c r="AE76">
        <f t="shared" si="32"/>
        <v>1802.1818181817998</v>
      </c>
      <c r="AF76" s="1">
        <f t="shared" si="33"/>
        <v>3.8353470510359977E-3</v>
      </c>
      <c r="AG76" s="1">
        <f t="shared" si="34"/>
        <v>4.7064414035740063E-3</v>
      </c>
      <c r="AH76" s="16">
        <f t="shared" si="24"/>
        <v>6.9213653078746534E-3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1.4797983742864999E-2</v>
      </c>
      <c r="E77" s="1">
        <f>IF(A77&gt;=-$K$2,INDEX('Daten effMJM'!$B$2:$B$191,Auswertung!$K$2+Auswertung!A77,1),E78)</f>
        <v>1.6471609420691001E-2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8.0731885764844993E-3</v>
      </c>
      <c r="O77" s="1">
        <f t="shared" si="39"/>
        <v>8.6342707209257994E-3</v>
      </c>
      <c r="P77" s="4">
        <f t="shared" si="40"/>
        <v>6.949944735288538E-2</v>
      </c>
      <c r="R77">
        <f t="shared" si="17"/>
        <v>1817.1818181817998</v>
      </c>
      <c r="S77" s="1">
        <f t="shared" si="7"/>
        <v>7.2988649254109982E-3</v>
      </c>
      <c r="T77" s="1">
        <f t="shared" si="8"/>
        <v>8.4198986606520004E-3</v>
      </c>
      <c r="AE77">
        <f t="shared" si="32"/>
        <v>1803.1818181817998</v>
      </c>
      <c r="AF77" s="1">
        <f t="shared" si="33"/>
        <v>3.9899286677079968E-3</v>
      </c>
      <c r="AG77" s="1">
        <f t="shared" si="34"/>
        <v>4.8617931503610046E-3</v>
      </c>
      <c r="AH77" s="16">
        <f t="shared" si="24"/>
        <v>4.9820291156184382E-3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1.4921515133629999E-2</v>
      </c>
      <c r="E78" s="1">
        <f>IF(A78&gt;=-$K$2,INDEX('Daten effMJM'!$B$2:$B$191,Auswertung!$K$2+Auswertung!A78,1),E79)</f>
        <v>1.6601812250004001E-2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8.2026892399134996E-3</v>
      </c>
      <c r="O78" s="1">
        <f t="shared" si="39"/>
        <v>8.7733378182317991E-3</v>
      </c>
      <c r="P78" s="4">
        <f t="shared" si="40"/>
        <v>6.9568474634096614E-2</v>
      </c>
      <c r="R78">
        <f t="shared" si="17"/>
        <v>1818.1818181817998</v>
      </c>
      <c r="S78" s="1">
        <f t="shared" si="7"/>
        <v>7.3563803744040018E-3</v>
      </c>
      <c r="T78" s="1">
        <f t="shared" si="8"/>
        <v>8.4773699729580043E-3</v>
      </c>
      <c r="AE78">
        <f t="shared" si="32"/>
        <v>1804.1818181817998</v>
      </c>
      <c r="AF78" s="1">
        <f t="shared" si="33"/>
        <v>4.1396294659550026E-3</v>
      </c>
      <c r="AG78" s="1">
        <f t="shared" si="34"/>
        <v>5.0120203025170035E-3</v>
      </c>
      <c r="AH78" s="16">
        <f t="shared" si="24"/>
        <v>3.5160394276896254E-3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1.5040835760169E-2</v>
      </c>
      <c r="E79" s="1">
        <f>IF(A79&gt;=-$K$2,INDEX('Daten effMJM'!$B$2:$B$191,Auswertung!$K$2+Auswertung!A79,1),E80)</f>
        <v>1.6728639256277999E-2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8.3773832000634992E-3</v>
      </c>
      <c r="O79" s="1">
        <f t="shared" si="39"/>
        <v>8.9613536541348019E-3</v>
      </c>
      <c r="P79" s="4">
        <f t="shared" si="40"/>
        <v>6.9707979225168595E-2</v>
      </c>
      <c r="R79">
        <f t="shared" si="17"/>
        <v>3588.1818181817998</v>
      </c>
      <c r="S79" s="1">
        <f t="shared" si="7"/>
        <v>9.0460592287489993E-3</v>
      </c>
      <c r="T79" s="1">
        <f t="shared" si="8"/>
        <v>1.0141874273729E-2</v>
      </c>
      <c r="AE79">
        <f t="shared" si="32"/>
        <v>1805.1818181817998</v>
      </c>
      <c r="AF79" s="1">
        <f t="shared" si="33"/>
        <v>4.2843308757950019E-3</v>
      </c>
      <c r="AG79" s="1">
        <f t="shared" si="34"/>
        <v>5.157055020907006E-3</v>
      </c>
      <c r="AH79" s="16">
        <f t="shared" si="24"/>
        <v>2.3034229616127138E-3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1.5170336423598E-2</v>
      </c>
      <c r="E80" s="1">
        <f>IF(A80&gt;=-$K$2,INDEX('Daten effMJM'!$B$2:$B$191,Auswertung!$K$2+Auswertung!A80,1),E81)</f>
        <v>1.6867706353583999E-2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8.5696714819274988E-3</v>
      </c>
      <c r="O80" s="1">
        <f t="shared" si="39"/>
        <v>9.1732082390988002E-3</v>
      </c>
      <c r="P80" s="4">
        <f t="shared" si="40"/>
        <v>7.0427058778635157E-2</v>
      </c>
      <c r="R80">
        <f t="shared" si="17"/>
        <v>3589.3636363635997</v>
      </c>
      <c r="S80" s="1">
        <f t="shared" si="7"/>
        <v>9.046231186851E-3</v>
      </c>
      <c r="T80" s="1">
        <f t="shared" si="8"/>
        <v>1.0142041389706001E-2</v>
      </c>
      <c r="AE80">
        <f t="shared" ref="AE80:AE89" si="51">R66</f>
        <v>1806.1818181817998</v>
      </c>
      <c r="AF80" s="1">
        <f t="shared" ref="AF80:AF89" si="52">S66-S$45</f>
        <v>4.4238822035310016E-3</v>
      </c>
      <c r="AG80" s="1">
        <f t="shared" ref="AG80:AG89" si="53">T66-T$45</f>
        <v>5.2967846289080009E-3</v>
      </c>
      <c r="AH80" s="16">
        <f t="shared" si="24"/>
        <v>1.2775246777478892E-3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1.5345030383747999E-2</v>
      </c>
      <c r="E81" s="1">
        <f>IF(A81&gt;=-$K$2,INDEX('Daten effMJM'!$B$2:$B$191,Auswertung!$K$2+Auswertung!A81,1),E82)</f>
        <v>1.7055722189487001E-2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8.7097037925515011E-3</v>
      </c>
      <c r="O81" s="1">
        <f t="shared" si="39"/>
        <v>9.3435707501808001E-3</v>
      </c>
      <c r="P81" s="4">
        <f t="shared" si="40"/>
        <v>7.2777096985936443E-2</v>
      </c>
      <c r="R81">
        <f t="shared" si="17"/>
        <v>3590.5454545454995</v>
      </c>
      <c r="S81" s="1">
        <f t="shared" si="7"/>
        <v>9.0463454497370002E-3</v>
      </c>
      <c r="T81" s="1">
        <f t="shared" si="8"/>
        <v>1.0142150929038002E-2</v>
      </c>
      <c r="AE81">
        <f t="shared" si="51"/>
        <v>1807.1818181817998</v>
      </c>
      <c r="AF81" s="1">
        <f t="shared" si="52"/>
        <v>4.5561835507769988E-3</v>
      </c>
      <c r="AG81" s="1">
        <f t="shared" si="53"/>
        <v>5.4292087126710034E-3</v>
      </c>
      <c r="AH81" s="16">
        <f t="shared" si="24"/>
        <v>9.2770421133449971E-4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1.5537318665611999E-2</v>
      </c>
      <c r="E82" s="1">
        <f>IF(A82&gt;=-$K$2,INDEX('Daten effMJM'!$B$2:$B$191,Auswertung!$K$2+Auswertung!A82,1),E83)</f>
        <v>1.7267576774451E-2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8.8036391721055002E-3</v>
      </c>
      <c r="O82" s="1">
        <f t="shared" si="39"/>
        <v>9.4801107739558004E-3</v>
      </c>
      <c r="P82" s="4">
        <f t="shared" si="40"/>
        <v>7.6839996349886017E-2</v>
      </c>
      <c r="R82">
        <f t="shared" si="17"/>
        <v>3591.7272727273012</v>
      </c>
      <c r="S82" s="1">
        <f t="shared" si="7"/>
        <v>9.0464151329149988E-3</v>
      </c>
      <c r="T82" s="1">
        <f t="shared" si="8"/>
        <v>1.0142216629570003E-2</v>
      </c>
      <c r="AE82">
        <f t="shared" si="51"/>
        <v>1808.1818181817998</v>
      </c>
      <c r="AF82" s="1">
        <f t="shared" si="52"/>
        <v>4.6812739901329961E-3</v>
      </c>
      <c r="AG82" s="1">
        <f t="shared" si="53"/>
        <v>5.5543953858420009E-3</v>
      </c>
      <c r="AH82" s="16">
        <f t="shared" si="24"/>
        <v>7.6931390996437673E-4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1.5677350976236001E-2</v>
      </c>
      <c r="E83" s="1">
        <f>IF(A83&gt;=-$K$2,INDEX('Daten effMJM'!$B$2:$B$191,Auswertung!$K$2+Auswertung!A83,1),E84)</f>
        <v>1.7437939285533E-2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8.8758425789395006E-3</v>
      </c>
      <c r="O83" s="1">
        <f t="shared" si="39"/>
        <v>9.6085453714908012E-3</v>
      </c>
      <c r="P83" s="4">
        <f t="shared" si="40"/>
        <v>8.2550223940412101E-2</v>
      </c>
      <c r="R83">
        <f t="shared" si="17"/>
        <v>3592.909090909101</v>
      </c>
      <c r="S83" s="1">
        <f t="shared" si="7"/>
        <v>9.0464584054550014E-3</v>
      </c>
      <c r="T83" s="1">
        <f t="shared" si="8"/>
        <v>1.0142256688095999E-2</v>
      </c>
      <c r="AE83">
        <f t="shared" si="51"/>
        <v>1809.1818181817998</v>
      </c>
      <c r="AF83" s="1">
        <f t="shared" si="52"/>
        <v>4.7995076231710024E-3</v>
      </c>
      <c r="AG83" s="1">
        <f t="shared" si="53"/>
        <v>5.6727048324320059E-3</v>
      </c>
      <c r="AH83" s="16">
        <f t="shared" si="24"/>
        <v>6.4121815468860582E-4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1.5771286355790001E-2</v>
      </c>
      <c r="E84" s="1">
        <f>IF(A84&gt;=-$K$2,INDEX('Daten effMJM'!$B$2:$B$191,Auswertung!$K$2+Auswertung!A84,1),E85)</f>
        <v>1.7574479309308E-2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8.9412299712914988E-3</v>
      </c>
      <c r="O84" s="1">
        <f t="shared" si="39"/>
        <v>9.7382343897388004E-3</v>
      </c>
      <c r="P84" s="4">
        <f t="shared" si="40"/>
        <v>8.9138118693549248E-2</v>
      </c>
      <c r="R84">
        <f t="shared" si="17"/>
        <v>3594.0909090909008</v>
      </c>
      <c r="S84" s="1">
        <f t="shared" si="7"/>
        <v>9.0464982046090017E-3</v>
      </c>
      <c r="T84" s="1">
        <f t="shared" si="8"/>
        <v>1.0142294087378004E-2</v>
      </c>
      <c r="AE84">
        <f t="shared" si="51"/>
        <v>1810.1818181817998</v>
      </c>
      <c r="AF84" s="1">
        <f t="shared" si="52"/>
        <v>4.9110598389850019E-3</v>
      </c>
      <c r="AG84" s="1">
        <f t="shared" si="53"/>
        <v>5.7843180678880043E-3</v>
      </c>
      <c r="AH84" s="16">
        <f t="shared" si="24"/>
        <v>5.4700519889889717E-4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1.5843489762624001E-2</v>
      </c>
      <c r="E85" s="1">
        <f>IF(A85&gt;=-$K$2,INDEX('Daten effMJM'!$B$2:$B$191,Auswertung!$K$2+Auswertung!A85,1),E86)</f>
        <v>1.7702913906843001E-2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9.0234929915914992E-3</v>
      </c>
      <c r="O85" s="1">
        <f t="shared" si="39"/>
        <v>9.9028681129738009E-3</v>
      </c>
      <c r="P85" s="4">
        <f t="shared" si="40"/>
        <v>9.745395959211621E-2</v>
      </c>
      <c r="R85">
        <f t="shared" si="17"/>
        <v>3595.2727272727006</v>
      </c>
      <c r="S85" s="1">
        <f t="shared" si="7"/>
        <v>9.0465749958100038E-3</v>
      </c>
      <c r="T85" s="1">
        <f t="shared" si="8"/>
        <v>1.0142368696364999E-2</v>
      </c>
      <c r="AE85">
        <f t="shared" si="51"/>
        <v>1811.1818181817998</v>
      </c>
      <c r="AF85" s="1">
        <f t="shared" si="52"/>
        <v>5.0159702002009962E-3</v>
      </c>
      <c r="AG85" s="1">
        <f t="shared" si="53"/>
        <v>5.8892738605180045E-3</v>
      </c>
      <c r="AH85" s="16">
        <f t="shared" si="24"/>
        <v>4.3304982919921495E-4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1.5908877154975999E-2</v>
      </c>
      <c r="E86" s="1">
        <f>IF(A86&gt;=-$K$2,INDEX('Daten effMJM'!$B$2:$B$191,Auswertung!$K$2+Auswertung!A86,1),E87)</f>
        <v>1.7832602925091E-2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9.7898153159824992E-3</v>
      </c>
      <c r="O86" s="1">
        <f t="shared" si="39"/>
        <v>1.1155149192530802E-2</v>
      </c>
      <c r="P86" s="4">
        <f t="shared" si="40"/>
        <v>0.13946472251823869</v>
      </c>
      <c r="R86">
        <f t="shared" si="17"/>
        <v>3596.4545454545005</v>
      </c>
      <c r="S86" s="1">
        <f t="shared" si="7"/>
        <v>9.0467891660919991E-3</v>
      </c>
      <c r="T86" s="1">
        <f t="shared" si="8"/>
        <v>1.0142580173715998E-2</v>
      </c>
      <c r="AE86">
        <f t="shared" si="51"/>
        <v>1812.1818181817998</v>
      </c>
      <c r="AF86" s="1">
        <f t="shared" si="52"/>
        <v>5.114213801325998E-3</v>
      </c>
      <c r="AG86" s="1">
        <f t="shared" si="53"/>
        <v>5.9875485075480059E-3</v>
      </c>
      <c r="AH86" s="16">
        <f t="shared" si="24"/>
        <v>3.1600943617773994E-4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1.5991140175275999E-2</v>
      </c>
      <c r="E87" s="1">
        <f>IF(A87&gt;=-$K$2,INDEX('Daten effMJM'!$B$2:$B$191,Auswertung!$K$2+Auswertung!A87,1),E88)</f>
        <v>1.7997236648326E-2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9.7898256006444997E-3</v>
      </c>
      <c r="O87" s="1">
        <f t="shared" si="39"/>
        <v>1.1155157883239801E-2</v>
      </c>
      <c r="P87" s="4">
        <f t="shared" si="40"/>
        <v>0.13946441318683112</v>
      </c>
      <c r="R87">
        <f t="shared" si="17"/>
        <v>3597.6363636363003</v>
      </c>
      <c r="S87" s="9">
        <f t="shared" si="7"/>
        <v>9.0473989392620049E-3</v>
      </c>
      <c r="T87" s="13">
        <f t="shared" si="8"/>
        <v>1.0143186797537E-2</v>
      </c>
      <c r="U87" s="6"/>
      <c r="AE87">
        <f t="shared" si="51"/>
        <v>1813.1818181817998</v>
      </c>
      <c r="AF87" s="1">
        <f t="shared" si="52"/>
        <v>5.2057418622820026E-3</v>
      </c>
      <c r="AG87" s="1">
        <f t="shared" si="53"/>
        <v>6.0790943496360009E-3</v>
      </c>
      <c r="AH87" s="16">
        <f t="shared" si="24"/>
        <v>1.9426973328933594E-4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1.6757462499666999E-2</v>
      </c>
      <c r="E88" s="1">
        <f>IF(A88&gt;=-$K$2,INDEX('Daten effMJM'!$B$2:$B$191,Auswertung!$K$2+Auswertung!A88,1),E89)</f>
        <v>1.9249517727883001E-2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9.7900831697005E-3</v>
      </c>
      <c r="O88" s="1">
        <f t="shared" si="39"/>
        <v>1.1156319170577801E-2</v>
      </c>
      <c r="P88" s="4">
        <f t="shared" si="40"/>
        <v>0.13955305355379302</v>
      </c>
      <c r="R88">
        <f t="shared" si="17"/>
        <v>3598.8181818181001</v>
      </c>
      <c r="S88" s="9">
        <f t="shared" ref="S88:S89" si="54">N188-$N$127</f>
        <v>9.0490025335490023E-3</v>
      </c>
      <c r="T88" s="13">
        <f t="shared" ref="T88:T89" si="55">O188-$O$127</f>
        <v>1.0144791809477999E-2</v>
      </c>
      <c r="AE88">
        <f t="shared" si="51"/>
        <v>1814.1818181817998</v>
      </c>
      <c r="AF88" s="1">
        <f t="shared" si="52"/>
        <v>5.2905010079720011E-3</v>
      </c>
      <c r="AG88" s="1">
        <f t="shared" si="53"/>
        <v>6.1638583413620024E-3</v>
      </c>
      <c r="AH88" s="16">
        <f t="shared" si="24"/>
        <v>5.7174195935867119E-5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1.6757472784329E-2</v>
      </c>
      <c r="E89" s="1">
        <f>IF(A89&gt;=-$K$2,INDEX('Daten effMJM'!$B$2:$B$191,Auswertung!$K$2+Auswertung!A89,1),E90)</f>
        <v>1.9249526418592001E-2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9.7965081965404998E-3</v>
      </c>
      <c r="O89" s="1">
        <f t="shared" si="39"/>
        <v>1.11763693070048E-2</v>
      </c>
      <c r="P89" s="4">
        <f t="shared" si="40"/>
        <v>0.14085234073009598</v>
      </c>
      <c r="R89">
        <f t="shared" si="17"/>
        <v>3599.9999999999</v>
      </c>
      <c r="S89" s="9">
        <f t="shared" si="54"/>
        <v>9.0529795132489998E-3</v>
      </c>
      <c r="T89" s="13">
        <f t="shared" si="55"/>
        <v>1.0148812669000001E-2</v>
      </c>
      <c r="U89" s="4">
        <f>((T89-S89)/S89)</f>
        <v>0.12104668459121708</v>
      </c>
      <c r="AE89">
        <f t="shared" si="51"/>
        <v>1815.1818181817998</v>
      </c>
      <c r="AF89" s="1">
        <f t="shared" si="52"/>
        <v>5.3684477970539976E-3</v>
      </c>
      <c r="AG89" s="1">
        <f t="shared" si="53"/>
        <v>6.2417971557840041E-3</v>
      </c>
      <c r="AH89" s="16">
        <f t="shared" si="24"/>
        <v>-1.0230902502563975E-4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1.6757730353385E-2</v>
      </c>
      <c r="E90" s="1">
        <f>IF(A90&gt;=-$K$2,INDEX('Daten effMJM'!$B$2:$B$191,Auswertung!$K$2+Auswertung!A90,1),E91)</f>
        <v>1.9250687705930001E-2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9.8508276386035012E-3</v>
      </c>
      <c r="O90" s="1">
        <f t="shared" si="39"/>
        <v>1.1267341478862802E-2</v>
      </c>
      <c r="P90" s="4">
        <f t="shared" si="40"/>
        <v>0.14379642931810677</v>
      </c>
      <c r="S90" s="9"/>
      <c r="T90" s="13"/>
      <c r="AF90" s="1"/>
      <c r="AG90" s="4">
        <f>(AG89-AF89)/AF89</f>
        <v>0.16268191323556649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1.6764155380225E-2</v>
      </c>
      <c r="E91" s="1">
        <f>IF(A91&gt;=-$K$2,INDEX('Daten effMJM'!$B$2:$B$191,Auswertung!$K$2+Auswertung!A91,1),E92)</f>
        <v>1.9270737842357E-2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1.0039728278814499E-2</v>
      </c>
      <c r="O91" s="1">
        <f t="shared" si="39"/>
        <v>1.1489515266071801E-2</v>
      </c>
      <c r="P91" s="4">
        <f t="shared" si="40"/>
        <v>0.14440500250555527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1.6818474822288002E-2</v>
      </c>
      <c r="E92" s="1">
        <f>IF(A92&gt;=-$K$2,INDEX('Daten effMJM'!$B$2:$B$191,Auswertung!$K$2+Auswertung!A92,1),E93)</f>
        <v>1.9361710014215001E-2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1.0392850614814498E-2</v>
      </c>
      <c r="O92" s="1">
        <f t="shared" si="39"/>
        <v>1.1854891501636799E-2</v>
      </c>
      <c r="P92" s="4">
        <f t="shared" si="40"/>
        <v>0.14067756200962164</v>
      </c>
      <c r="R92" t="s">
        <v>12</v>
      </c>
      <c r="S92" s="2">
        <f>S47/$S$89</f>
        <v>0.22337886958182673</v>
      </c>
      <c r="T92" s="1">
        <f>S47</f>
        <v>2.0222443300169975E-3</v>
      </c>
      <c r="U92" s="1">
        <f>T47</f>
        <v>2.4387963563689968E-3</v>
      </c>
      <c r="V92" s="3">
        <f>(U92-T92)/T92</f>
        <v>0.20598501386254253</v>
      </c>
      <c r="W92" s="14">
        <f>(T92-U92)/($T$98-$U$98)</f>
        <v>0.38012358374621902</v>
      </c>
      <c r="X92" s="8">
        <f>W92*$U$89</f>
        <v>4.6012699547411662E-2</v>
      </c>
      <c r="Y92" s="7">
        <f>X92/2</f>
        <v>2.3006349773705831E-2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1.7007375462498999E-2</v>
      </c>
      <c r="E93" s="1">
        <f>IF(A93&gt;=-$K$2,INDEX('Daten effMJM'!$B$2:$B$191,Auswertung!$K$2+Auswertung!A93,1),E94)</f>
        <v>1.9583883801424E-2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1.0742364313185501E-2</v>
      </c>
      <c r="O93" s="1">
        <f t="shared" si="39"/>
        <v>1.2205343390092801E-2</v>
      </c>
      <c r="P93" s="4">
        <f t="shared" si="40"/>
        <v>0.13618781063974855</v>
      </c>
      <c r="R93" t="s">
        <v>13</v>
      </c>
      <c r="S93" s="2">
        <f>(S48-S47)/$S$89</f>
        <v>0.16087839721834379</v>
      </c>
      <c r="T93" s="1">
        <f>(S48-S47)</f>
        <v>1.4564288341420012E-3</v>
      </c>
      <c r="U93" s="1">
        <f>(T48-T47)</f>
        <v>2.0131547135150002E-3</v>
      </c>
      <c r="V93" s="3">
        <f t="shared" ref="V93:V96" si="56">(U93-T93)/T93</f>
        <v>0.3822540905000501</v>
      </c>
      <c r="W93" s="14">
        <f t="shared" ref="W93:W96" si="57">(T93-U93)/($T$98-$U$98)</f>
        <v>0.5080389076122277</v>
      </c>
      <c r="X93" s="8">
        <f t="shared" ref="X93:X96" si="58">W93*$U$89</f>
        <v>6.1496425409803795E-2</v>
      </c>
      <c r="Y93" s="7">
        <f t="shared" ref="Y93:Y96" si="59">X93</f>
        <v>6.1496425409803795E-2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1.7360497798498999E-2</v>
      </c>
      <c r="E94" s="1">
        <f>IF(A94&gt;=-$K$2,INDEX('Daten effMJM'!$B$2:$B$191,Auswertung!$K$2+Auswertung!A94,1),E95)</f>
        <v>1.9949260036988999E-2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1.10013834475135E-2</v>
      </c>
      <c r="O94" s="1">
        <f t="shared" si="39"/>
        <v>1.2458087256066801E-2</v>
      </c>
      <c r="P94" s="4">
        <f t="shared" si="40"/>
        <v>0.13241096590288748</v>
      </c>
      <c r="R94" t="s">
        <v>14</v>
      </c>
      <c r="S94" s="2">
        <f>(S78-S48)/$S$89</f>
        <v>0.42833491499345533</v>
      </c>
      <c r="T94" s="1">
        <f>(S78-S48)</f>
        <v>3.877707210245003E-3</v>
      </c>
      <c r="U94" s="1">
        <f>(T78-T48)</f>
        <v>4.0254189030740073E-3</v>
      </c>
      <c r="V94" s="3">
        <f t="shared" si="56"/>
        <v>3.8092533762927261E-2</v>
      </c>
      <c r="W94" s="14">
        <f t="shared" si="57"/>
        <v>0.1347939620678604</v>
      </c>
      <c r="X94" s="8">
        <f t="shared" si="58"/>
        <v>1.6316362211228778E-2</v>
      </c>
      <c r="Y94" s="7">
        <f>X94/2</f>
        <v>8.1581811056143892E-3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1.7710011496870001E-2</v>
      </c>
      <c r="E95" s="1">
        <f>IF(A95&gt;=-$K$2,INDEX('Daten effMJM'!$B$2:$B$191,Auswertung!$K$2+Auswertung!A95,1),E96)</f>
        <v>2.0299711925445E-2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1.1220526510158499E-2</v>
      </c>
      <c r="O95" s="1">
        <f t="shared" si="39"/>
        <v>1.26747739960328E-2</v>
      </c>
      <c r="P95" s="4">
        <f t="shared" si="40"/>
        <v>0.12960599349395049</v>
      </c>
      <c r="R95" t="s">
        <v>15</v>
      </c>
      <c r="S95" s="2">
        <f>(S79-S78)/$S$89</f>
        <v>0.18664339755460169</v>
      </c>
      <c r="T95" s="1">
        <f>(S79-S78)</f>
        <v>1.6896788543449975E-3</v>
      </c>
      <c r="U95" s="1">
        <f>(T79-T78)</f>
        <v>1.6645043007709956E-3</v>
      </c>
      <c r="V95" s="3">
        <f t="shared" si="56"/>
        <v>-1.4899016762425448E-2</v>
      </c>
      <c r="W95" s="14">
        <f t="shared" si="57"/>
        <v>-2.2972980368301778E-2</v>
      </c>
      <c r="X95" s="8">
        <f t="shared" si="58"/>
        <v>-2.7808031087620472E-3</v>
      </c>
      <c r="Y95" s="7">
        <f t="shared" si="59"/>
        <v>-2.7808031087620472E-3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1.7969030631198001E-2</v>
      </c>
      <c r="E96" s="1">
        <f>IF(A96&gt;=-$K$2,INDEX('Daten effMJM'!$B$2:$B$191,Auswertung!$K$2+Auswertung!A96,1),E97)</f>
        <v>2.0552455791419001E-2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1.1418320675537498E-2</v>
      </c>
      <c r="O96" s="1">
        <f t="shared" si="39"/>
        <v>1.2871633580413799E-2</v>
      </c>
      <c r="P96" s="4">
        <f t="shared" si="40"/>
        <v>0.12727904095300671</v>
      </c>
      <c r="R96" t="s">
        <v>16</v>
      </c>
      <c r="S96" s="3">
        <f>(S89-S79)/$S$89</f>
        <v>7.6442065177245516E-4</v>
      </c>
      <c r="T96" s="9">
        <f>(S89-S79)</f>
        <v>6.9202845000004842E-6</v>
      </c>
      <c r="U96" s="9">
        <f>(T89-T79)</f>
        <v>6.9383952710014296E-6</v>
      </c>
      <c r="V96" s="3">
        <f t="shared" si="56"/>
        <v>2.6170558451670757E-3</v>
      </c>
      <c r="W96" s="14">
        <f t="shared" si="57"/>
        <v>1.6526941994681318E-5</v>
      </c>
      <c r="X96" s="8">
        <f t="shared" si="58"/>
        <v>2.0005315348875296E-6</v>
      </c>
      <c r="Y96" s="7">
        <f t="shared" si="59"/>
        <v>2.0005315348875296E-6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1.8188173693842999E-2</v>
      </c>
      <c r="E97" s="1">
        <f>IF(A97&gt;=-$K$2,INDEX('Daten effMJM'!$B$2:$B$191,Auswertung!$K$2+Auswertung!A97,1),E98)</f>
        <v>2.0769142531384999E-2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1.1600740322914501E-2</v>
      </c>
      <c r="O97" s="1">
        <f t="shared" si="39"/>
        <v>1.3056466102393799E-2</v>
      </c>
      <c r="P97" s="4">
        <f t="shared" si="40"/>
        <v>0.12548559307063006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1.8385967859221999E-2</v>
      </c>
      <c r="E98" s="1">
        <f>IF(A98&gt;=-$K$2,INDEX('Daten effMJM'!$B$2:$B$191,Auswertung!$K$2+Auswertung!A98,1),E99)</f>
        <v>2.0966002115765998E-2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1.1775765165885499E-2</v>
      </c>
      <c r="O98" s="1">
        <f t="shared" si="39"/>
        <v>1.3232847557489802E-2</v>
      </c>
      <c r="P98" s="4">
        <f t="shared" si="40"/>
        <v>0.12373568690257888</v>
      </c>
      <c r="R98" t="s">
        <v>17</v>
      </c>
      <c r="S98" s="7">
        <f>SUM(S92:S96)</f>
        <v>1</v>
      </c>
      <c r="T98" s="9">
        <f t="shared" ref="T98:U98" si="60">SUM(T92:T96)</f>
        <v>9.0529795132489998E-3</v>
      </c>
      <c r="U98" s="13">
        <f t="shared" si="60"/>
        <v>1.0148812669000001E-2</v>
      </c>
      <c r="W98" s="7">
        <f>SUM(W92:W96)</f>
        <v>1</v>
      </c>
      <c r="Y98" s="7">
        <f>SUM(Y92:Y96)</f>
        <v>8.9882153711896853E-2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1.8568387506599001E-2</v>
      </c>
      <c r="E99" s="1">
        <f>IF(A99&gt;=-$K$2,INDEX('Daten effMJM'!$B$2:$B$191,Auswertung!$K$2+Auswertung!A99,1),E100)</f>
        <v>2.1150834637745999E-2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1.1944664872170498E-2</v>
      </c>
      <c r="O99" s="1">
        <f t="shared" si="39"/>
        <v>1.3402458190336799E-2</v>
      </c>
      <c r="P99" s="4">
        <f t="shared" si="40"/>
        <v>0.12204556040435829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1.8743412349569999E-2</v>
      </c>
      <c r="E100" s="1">
        <f>IF(A100&gt;=-$K$2,INDEX('Daten effMJM'!$B$2:$B$191,Auswertung!$K$2+Auswertung!A100,1),E101)</f>
        <v>2.1327216092842001E-2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1.21080000029985E-2</v>
      </c>
      <c r="O100" s="1">
        <f t="shared" si="39"/>
        <v>1.3566121166721802E-2</v>
      </c>
      <c r="P100" s="4">
        <f t="shared" si="40"/>
        <v>0.12042626060143739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1.8912312055854998E-2</v>
      </c>
      <c r="E101" s="1">
        <f>IF(A101&gt;=-$K$2,INDEX('Daten effMJM'!$B$2:$B$191,Auswertung!$K$2+Auswertung!A101,1),E102)</f>
        <v>2.1496826725688999E-2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1.2265981200157499E-2</v>
      </c>
      <c r="O101" s="1">
        <f t="shared" si="39"/>
        <v>1.3724188137854801E-2</v>
      </c>
      <c r="P101" s="4">
        <f t="shared" si="40"/>
        <v>0.1188822087611367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1.9075647186683E-2</v>
      </c>
      <c r="E102" s="1">
        <f>IF(A102&gt;=-$K$2,INDEX('Daten effMJM'!$B$2:$B$191,Auswertung!$K$2+Auswertung!A102,1),E103)</f>
        <v>2.1660489702074001E-2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1.24186892660235E-2</v>
      </c>
      <c r="O102" s="1">
        <f t="shared" si="39"/>
        <v>1.38768328643718E-2</v>
      </c>
      <c r="P102" s="4">
        <f t="shared" si="40"/>
        <v>0.11741525752944472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1.9233628383841999E-2</v>
      </c>
      <c r="E103" s="1">
        <f>IF(A103&gt;=-$K$2,INDEX('Daten effMJM'!$B$2:$B$191,Auswertung!$K$2+Auswertung!A103,1),E104)</f>
        <v>2.1818556673207E-2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1.2566055679977499E-2</v>
      </c>
      <c r="O103" s="1">
        <f t="shared" si="39"/>
        <v>1.4024032268804802E-2</v>
      </c>
      <c r="P103" s="4">
        <f t="shared" si="40"/>
        <v>0.11602499829365019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6.8457689530297691E-6</v>
      </c>
      <c r="U103">
        <f t="shared" si="63"/>
        <v>6.8645200502295338E-6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1.9386336449708001E-2</v>
      </c>
      <c r="E104" s="1">
        <f>IF(A104&gt;=-$K$2,INDEX('Daten effMJM'!$B$2:$B$191,Auswertung!$K$2+Auswertung!A104,1),E105)</f>
        <v>2.1971201399724E-2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1.2707973299307498E-2</v>
      </c>
      <c r="O104" s="1">
        <f t="shared" si="39"/>
        <v>1.4165708263000799E-2</v>
      </c>
      <c r="P104" s="4">
        <f t="shared" si="40"/>
        <v>0.11471026334094817</v>
      </c>
      <c r="R104">
        <f t="shared" si="61"/>
        <v>32.5</v>
      </c>
      <c r="S104">
        <f t="shared" si="62"/>
        <v>1.8181818182001734</v>
      </c>
      <c r="T104">
        <f t="shared" si="63"/>
        <v>1.2829110217971069E-5</v>
      </c>
      <c r="U104">
        <f t="shared" si="63"/>
        <v>1.3078243116269681E-5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1.9533702863662E-2</v>
      </c>
      <c r="E105" s="1">
        <f>IF(A105&gt;=-$K$2,INDEX('Daten effMJM'!$B$2:$B$191,Auswertung!$K$2+Auswertung!A105,1),E106)</f>
        <v>2.2118400804157001E-2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1.28422619226415E-2</v>
      </c>
      <c r="O105" s="1">
        <f t="shared" si="39"/>
        <v>1.4299751653658802E-2</v>
      </c>
      <c r="P105" s="4">
        <f t="shared" si="40"/>
        <v>0.11349166835226121</v>
      </c>
      <c r="R105">
        <f t="shared" si="61"/>
        <v>37.5</v>
      </c>
      <c r="S105">
        <f t="shared" si="62"/>
        <v>2.7272727273002602</v>
      </c>
      <c r="T105">
        <f t="shared" si="63"/>
        <v>2.253282799767447E-5</v>
      </c>
      <c r="U105">
        <f t="shared" si="63"/>
        <v>2.3315209103759996E-5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1.9675620482991998E-2</v>
      </c>
      <c r="E106" s="1">
        <f>IF(A106&gt;=-$K$2,INDEX('Daten effMJM'!$B$2:$B$191,Auswertung!$K$2+Auswertung!A106,1),E107)</f>
        <v>2.2260076798352998E-2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1.29690210093575E-2</v>
      </c>
      <c r="O106" s="1">
        <f t="shared" si="39"/>
        <v>1.44262867959558E-2</v>
      </c>
      <c r="P106" s="4">
        <f t="shared" si="40"/>
        <v>0.11236513423386722</v>
      </c>
      <c r="R106">
        <f t="shared" si="61"/>
        <v>42.5</v>
      </c>
      <c r="S106">
        <f t="shared" si="62"/>
        <v>3.6363636364003469</v>
      </c>
      <c r="T106">
        <f t="shared" si="63"/>
        <v>3.6438897134932131E-5</v>
      </c>
      <c r="U106">
        <f t="shared" si="63"/>
        <v>3.8126747677320393E-5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1.9809909106326001E-2</v>
      </c>
      <c r="E107" s="1">
        <f>IF(A107&gt;=-$K$2,INDEX('Daten effMJM'!$B$2:$B$191,Auswertung!$K$2+Auswertung!A107,1),E108)</f>
        <v>2.2394120189011001E-2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1.3088673043049498E-2</v>
      </c>
      <c r="O107" s="1">
        <f t="shared" si="39"/>
        <v>1.45457404612088E-2</v>
      </c>
      <c r="P107" s="4">
        <f t="shared" si="40"/>
        <v>0.11132277606499238</v>
      </c>
      <c r="R107">
        <f t="shared" si="61"/>
        <v>47.5</v>
      </c>
      <c r="S107">
        <f t="shared" si="62"/>
        <v>4.5454545455004336</v>
      </c>
      <c r="T107">
        <f t="shared" si="63"/>
        <v>5.4447542073653043E-5</v>
      </c>
      <c r="U107">
        <f t="shared" si="63"/>
        <v>5.7373100773420507E-5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1.9936668193042E-2</v>
      </c>
      <c r="E108" s="1">
        <f>IF(A108&gt;=-$K$2,INDEX('Daten effMJM'!$B$2:$B$191,Auswertung!$K$2+Auswertung!A108,1),E109)</f>
        <v>2.2520655331307999E-2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1.32014408590125E-2</v>
      </c>
      <c r="O108" s="1">
        <f t="shared" si="39"/>
        <v>1.4658336969950799E-2</v>
      </c>
      <c r="P108" s="4">
        <f t="shared" si="40"/>
        <v>0.11035887116395254</v>
      </c>
      <c r="R108">
        <f t="shared" si="61"/>
        <v>52.5</v>
      </c>
      <c r="S108">
        <f t="shared" si="62"/>
        <v>5.4545454546005203</v>
      </c>
      <c r="T108">
        <f t="shared" si="63"/>
        <v>7.4819564069038592E-5</v>
      </c>
      <c r="U108">
        <f t="shared" si="63"/>
        <v>7.907597148580048E-5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2.0056320226733999E-2</v>
      </c>
      <c r="E109" s="1">
        <f>IF(A109&gt;=-$K$2,INDEX('Daten effMJM'!$B$2:$B$191,Auswertung!$K$2+Auswertung!A109,1),E110)</f>
        <v>2.2640108996560999E-2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1.3307397654802501E-2</v>
      </c>
      <c r="O109" s="1">
        <f t="shared" si="39"/>
        <v>1.47641440757978E-2</v>
      </c>
      <c r="P109" s="4">
        <f t="shared" si="40"/>
        <v>0.10946891787438057</v>
      </c>
      <c r="R109">
        <f t="shared" si="61"/>
        <v>57.5</v>
      </c>
      <c r="S109">
        <f t="shared" si="62"/>
        <v>6.363636363700607</v>
      </c>
      <c r="T109">
        <f t="shared" si="63"/>
        <v>9.5050402833243223E-5</v>
      </c>
      <c r="U109">
        <f t="shared" si="63"/>
        <v>1.0024189036188415E-4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2.0169088042697E-2</v>
      </c>
      <c r="E110" s="1">
        <f>IF(A110&gt;=-$K$2,INDEX('Daten effMJM'!$B$2:$B$191,Auswertung!$K$2+Auswertung!A110,1),E111)</f>
        <v>2.2752705505302999E-2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1.3406543797109498E-2</v>
      </c>
      <c r="O110" s="1">
        <f t="shared" si="39"/>
        <v>1.4863158811957799E-2</v>
      </c>
      <c r="P110" s="4">
        <f t="shared" si="40"/>
        <v>0.10864955479147077</v>
      </c>
      <c r="R110">
        <f t="shared" si="61"/>
        <v>62.5</v>
      </c>
      <c r="S110">
        <f t="shared" si="62"/>
        <v>7.2727272727006493</v>
      </c>
      <c r="T110">
        <f t="shared" si="63"/>
        <v>1.1242350025303479E-4</v>
      </c>
      <c r="U110">
        <f t="shared" si="63"/>
        <v>1.1873699797496906E-4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2.0275044838487001E-2</v>
      </c>
      <c r="E111" s="1">
        <f>IF(A111&gt;=-$K$2,INDEX('Daten effMJM'!$B$2:$B$191,Auswertung!$K$2+Auswertung!A111,1),E112)</f>
        <v>2.285851261115E-2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1.3498850080229498E-2</v>
      </c>
      <c r="O111" s="1">
        <f t="shared" si="39"/>
        <v>1.4955349009568802E-2</v>
      </c>
      <c r="P111" s="4">
        <f t="shared" si="40"/>
        <v>0.10789800025059183</v>
      </c>
      <c r="R111">
        <f t="shared" si="61"/>
        <v>67.5</v>
      </c>
      <c r="S111">
        <f t="shared" si="62"/>
        <v>8.1818181817998266</v>
      </c>
      <c r="T111">
        <f t="shared" si="63"/>
        <v>1.2592456443705316E-4</v>
      </c>
      <c r="U111">
        <f t="shared" si="63"/>
        <v>1.3304554126919246E-4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2.0374190980793998E-2</v>
      </c>
      <c r="E112" s="1">
        <f>IF(A112&gt;=-$K$2,INDEX('Daten effMJM'!$B$2:$B$191,Auswertung!$K$2+Auswertung!A112,1),E113)</f>
        <v>2.2957527347309999E-2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1.35842791313235E-2</v>
      </c>
      <c r="O112" s="1">
        <f t="shared" si="39"/>
        <v>1.5040673589157802E-2</v>
      </c>
      <c r="P112" s="4">
        <f t="shared" si="40"/>
        <v>0.10721175880993596</v>
      </c>
      <c r="R112">
        <f t="shared" si="61"/>
        <v>72.5</v>
      </c>
      <c r="S112">
        <f t="shared" si="62"/>
        <v>9.0909090908999133</v>
      </c>
      <c r="T112">
        <f t="shared" si="63"/>
        <v>1.3493676748504353E-4</v>
      </c>
      <c r="U112">
        <f t="shared" si="63"/>
        <v>1.426296135920594E-4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2.0466497263913998E-2</v>
      </c>
      <c r="E113" s="1">
        <f>IF(A113&gt;=-$K$2,INDEX('Daten effMJM'!$B$2:$B$191,Auswertung!$K$2+Auswertung!A113,1),E114)</f>
        <v>2.3049717544921001E-2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1.3662800404537498E-2</v>
      </c>
      <c r="O113" s="1">
        <f t="shared" si="39"/>
        <v>1.51190990513608E-2</v>
      </c>
      <c r="P113" s="4">
        <f t="shared" si="40"/>
        <v>0.10658859118952334</v>
      </c>
      <c r="R113">
        <f t="shared" si="61"/>
        <v>77.5</v>
      </c>
      <c r="S113">
        <f t="shared" si="62"/>
        <v>10</v>
      </c>
      <c r="T113">
        <f t="shared" si="63"/>
        <v>1.3865863763809816E-4</v>
      </c>
      <c r="U113">
        <f t="shared" si="63"/>
        <v>1.4693698248751888E-4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2.0551926315008E-2</v>
      </c>
      <c r="E114" s="1">
        <f>IF(A114&gt;=-$K$2,INDEX('Daten effMJM'!$B$2:$B$191,Auswertung!$K$2+Auswertung!A114,1),E115)</f>
        <v>2.3135042124510001E-2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1.3734403332959501E-2</v>
      </c>
      <c r="O114" s="1">
        <f t="shared" si="39"/>
        <v>1.5190611978015802E-2</v>
      </c>
      <c r="P114" s="4">
        <f t="shared" si="40"/>
        <v>0.10602634928899496</v>
      </c>
      <c r="R114">
        <f t="shared" si="61"/>
        <v>82.5</v>
      </c>
      <c r="S114">
        <f t="shared" si="62"/>
        <v>10.909090909100087</v>
      </c>
      <c r="T114">
        <f t="shared" si="63"/>
        <v>1.3489680298353651E-4</v>
      </c>
      <c r="U114">
        <f t="shared" si="63"/>
        <v>1.4391901943284778E-4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2.0630447588221999E-2</v>
      </c>
      <c r="E115" s="1">
        <f>IF(A115&gt;=-$K$2,INDEX('Daten effMJM'!$B$2:$B$191,Auswertung!$K$2+Auswertung!A115,1),E116)</f>
        <v>2.3213467586712999E-2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1.3799107231331499E-2</v>
      </c>
      <c r="O115" s="1">
        <f t="shared" si="39"/>
        <v>1.5255229739074802E-2</v>
      </c>
      <c r="P115" s="4">
        <f t="shared" si="40"/>
        <v>0.1055229503860301</v>
      </c>
      <c r="R115">
        <f t="shared" si="61"/>
        <v>87.5</v>
      </c>
      <c r="S115">
        <f t="shared" si="62"/>
        <v>11.818181818200173</v>
      </c>
      <c r="T115">
        <f t="shared" si="63"/>
        <v>1.4847033747660061E-4</v>
      </c>
      <c r="U115">
        <f t="shared" si="63"/>
        <v>1.6017558445847777E-4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2.0702050516644002E-2</v>
      </c>
      <c r="E116" s="1">
        <f>IF(A116&gt;=-$K$2,INDEX('Daten effMJM'!$B$2:$B$191,Auswertung!$K$2+Auswertung!A116,1),E117)</f>
        <v>2.3284980513368001E-2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1.38569709316435E-2</v>
      </c>
      <c r="O116" s="1">
        <f t="shared" si="39"/>
        <v>1.53130099913908E-2</v>
      </c>
      <c r="P116" s="4">
        <f t="shared" si="40"/>
        <v>0.10507628737405508</v>
      </c>
      <c r="R116">
        <f t="shared" si="61"/>
        <v>92.5</v>
      </c>
      <c r="S116">
        <f t="shared" si="62"/>
        <v>12.72727272730026</v>
      </c>
      <c r="T116">
        <f t="shared" si="63"/>
        <v>2.0430707247293922E-4</v>
      </c>
      <c r="U116">
        <f t="shared" si="63"/>
        <v>2.2123317487036961E-4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2.0766754415015999E-2</v>
      </c>
      <c r="E117" s="1">
        <f>IF(A117&gt;=-$K$2,INDEX('Daten effMJM'!$B$2:$B$191,Auswertung!$K$2+Auswertung!A117,1),E118)</f>
        <v>2.3349598274427001E-2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1.5560523176849498E-2</v>
      </c>
      <c r="O117" s="1">
        <f t="shared" si="39"/>
        <v>1.69872866475098E-2</v>
      </c>
      <c r="P117" s="4">
        <f t="shared" si="40"/>
        <v>9.1691227502106079E-2</v>
      </c>
      <c r="R117">
        <f t="shared" si="61"/>
        <v>97.5</v>
      </c>
      <c r="S117">
        <f t="shared" si="62"/>
        <v>13.636363636400347</v>
      </c>
      <c r="T117">
        <f t="shared" si="63"/>
        <v>2.3367443067413789E-4</v>
      </c>
      <c r="U117">
        <f t="shared" si="63"/>
        <v>2.5903707653408429E-4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2.0824618115328E-2</v>
      </c>
      <c r="E118" s="1">
        <f>IF(A118&gt;=-$K$2,INDEX('Daten effMJM'!$B$2:$B$191,Auswertung!$K$2+Auswertung!A118,1),E119)</f>
        <v>2.3407378526742999E-2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1.5560697487180501E-2</v>
      </c>
      <c r="O118" s="1">
        <f t="shared" si="39"/>
        <v>1.69874552078828E-2</v>
      </c>
      <c r="P118" s="4">
        <f t="shared" si="40"/>
        <v>9.1689830862512214E-2</v>
      </c>
      <c r="R118">
        <f t="shared" si="61"/>
        <v>102.5</v>
      </c>
      <c r="S118">
        <f t="shared" si="62"/>
        <v>14.545454545500434</v>
      </c>
      <c r="T118">
        <f t="shared" si="63"/>
        <v>1.8463054074993726E-4</v>
      </c>
      <c r="U118">
        <f t="shared" si="63"/>
        <v>2.2338636005064176E-4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2.2528170360533999E-2</v>
      </c>
      <c r="E119" s="1">
        <f>IF(A119&gt;=-$K$2,INDEX('Daten effMJM'!$B$2:$B$191,Auswertung!$K$2+Auswertung!A119,1),E120)</f>
        <v>2.5081655182862001E-2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1.5560813924484501E-2</v>
      </c>
      <c r="O119" s="1">
        <f t="shared" si="39"/>
        <v>1.6987566061463802E-2</v>
      </c>
      <c r="P119" s="4">
        <f t="shared" si="40"/>
        <v>9.168878594032584E-2</v>
      </c>
      <c r="R119">
        <f t="shared" si="61"/>
        <v>107.5</v>
      </c>
      <c r="S119">
        <f t="shared" si="62"/>
        <v>15.45454545460052</v>
      </c>
      <c r="T119">
        <f t="shared" si="63"/>
        <v>1.3762467923901631E-4</v>
      </c>
      <c r="U119">
        <f t="shared" si="63"/>
        <v>1.918628367889666E-4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2.2528344670865001E-2</v>
      </c>
      <c r="E120" s="1">
        <f>IF(A120&gt;=-$K$2,INDEX('Daten effMJM'!$B$2:$B$191,Auswertung!$K$2+Auswertung!A120,1),E121)</f>
        <v>2.5081823743235001E-2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1.5560885762393501E-2</v>
      </c>
      <c r="O120" s="1">
        <f t="shared" si="39"/>
        <v>1.6987632885305803E-2</v>
      </c>
      <c r="P120" s="4">
        <f t="shared" si="40"/>
        <v>9.1688040430215667E-2</v>
      </c>
      <c r="R120">
        <f t="shared" si="61"/>
        <v>112.5</v>
      </c>
      <c r="S120">
        <f t="shared" si="62"/>
        <v>16.363636363700607</v>
      </c>
      <c r="T120">
        <f t="shared" si="63"/>
        <v>1.1600559734602586E-4</v>
      </c>
      <c r="U120">
        <f t="shared" si="63"/>
        <v>1.8798912272830062E-4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2.2528461108169001E-2</v>
      </c>
      <c r="E121" s="1">
        <f>IF(A121&gt;=-$K$2,INDEX('Daten effMJM'!$B$2:$B$191,Auswertung!$K$2+Auswertung!A121,1),E122)</f>
        <v>2.5081934596816E-2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1.55609316514545E-2</v>
      </c>
      <c r="O121" s="1">
        <f t="shared" si="39"/>
        <v>1.6987674451774799E-2</v>
      </c>
      <c r="P121" s="4">
        <f t="shared" si="40"/>
        <v>9.1687492258019143E-2</v>
      </c>
      <c r="R121">
        <f t="shared" si="61"/>
        <v>117.5</v>
      </c>
      <c r="S121">
        <f t="shared" si="62"/>
        <v>17.272727272700649</v>
      </c>
      <c r="T121">
        <f t="shared" si="63"/>
        <v>1.1147499492374284E-4</v>
      </c>
      <c r="U121">
        <f t="shared" si="63"/>
        <v>1.9444933385864079E-4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2.2528532946078001E-2</v>
      </c>
      <c r="E122" s="1">
        <f>IF(A122&gt;=-$K$2,INDEX('Daten effMJM'!$B$2:$B$191,Auswertung!$K$2+Auswertung!A122,1),E123)</f>
        <v>2.5082001420658001E-2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1.5560976519135501E-2</v>
      </c>
      <c r="O122" s="1">
        <f t="shared" si="39"/>
        <v>1.6987714880751799E-2</v>
      </c>
      <c r="P122" s="4">
        <f t="shared" si="40"/>
        <v>9.1686942645393912E-2</v>
      </c>
      <c r="R122">
        <f t="shared" si="61"/>
        <v>122.5</v>
      </c>
      <c r="S122">
        <f t="shared" si="62"/>
        <v>18.181818181799827</v>
      </c>
      <c r="T122">
        <f t="shared" si="63"/>
        <v>1.3847672406243624E-4</v>
      </c>
      <c r="U122">
        <f t="shared" si="63"/>
        <v>2.4119866539890037E-4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2.2528578835139E-2</v>
      </c>
      <c r="E123" s="1">
        <f>IF(A123&gt;=-$K$2,INDEX('Daten effMJM'!$B$2:$B$191,Auswertung!$K$2+Auswertung!A123,1),E124)</f>
        <v>2.5082042987127001E-2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1.5561065416669498E-2</v>
      </c>
      <c r="O123" s="1">
        <f t="shared" si="39"/>
        <v>1.6987797129849803E-2</v>
      </c>
      <c r="P123" s="4">
        <f t="shared" si="40"/>
        <v>9.1685991606458114E-2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8.2284114923276906E-7</v>
      </c>
      <c r="U123">
        <f t="shared" si="64"/>
        <v>1.1373755443587571E-6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2.2528623702820001E-2</v>
      </c>
      <c r="E124" s="1">
        <f>IF(A124&gt;=-$K$2,INDEX('Daten effMJM'!$B$2:$B$191,Auswertung!$K$2+Auswertung!A124,1),E125)</f>
        <v>2.5082083416104E-2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1.5561308936952499E-2</v>
      </c>
      <c r="O124" s="1">
        <f t="shared" si="39"/>
        <v>1.6988027258652803E-2</v>
      </c>
      <c r="P124" s="4">
        <f t="shared" si="40"/>
        <v>9.1683696241796356E-2</v>
      </c>
      <c r="R124">
        <f t="shared" si="61"/>
        <v>122.25</v>
      </c>
      <c r="S124">
        <f t="shared" si="62"/>
        <v>1789.1818181817998</v>
      </c>
      <c r="T124">
        <f t="shared" si="64"/>
        <v>1.2726865998569092E-8</v>
      </c>
      <c r="U124">
        <f t="shared" si="64"/>
        <v>1.7798489002074369E-8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2.2528712600353999E-2</v>
      </c>
      <c r="E125" s="1">
        <f>IF(A125&gt;=-$K$2,INDEX('Daten effMJM'!$B$2:$B$191,Auswertung!$K$2+Auswertung!A125,1),E126)</f>
        <v>2.5082165665202001E-2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1.5561981669980499E-2</v>
      </c>
      <c r="O125" s="1">
        <f t="shared" si="39"/>
        <v>1.69886723325368E-2</v>
      </c>
      <c r="P125" s="4">
        <f t="shared" si="40"/>
        <v>9.1677955469413486E-2</v>
      </c>
      <c r="R125">
        <f t="shared" si="61"/>
        <v>116.75</v>
      </c>
      <c r="S125">
        <f t="shared" si="62"/>
        <v>1790.1818181817998</v>
      </c>
      <c r="T125">
        <f t="shared" si="64"/>
        <v>2.0462977400048654E-7</v>
      </c>
      <c r="U125">
        <f t="shared" si="64"/>
        <v>9.5531819500199733E-7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2.2528956120637E-2</v>
      </c>
      <c r="E126" s="1">
        <f>IF(A126&gt;=-$K$2,INDEX('Daten effMJM'!$B$2:$B$191,Auswertung!$K$2+Auswertung!A126,1),E127)</f>
        <v>2.5082395794005001E-2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1.5563693650767501E-2</v>
      </c>
      <c r="O126" s="1">
        <f t="shared" si="39"/>
        <v>1.6990334940375801E-2</v>
      </c>
      <c r="P126" s="4">
        <f t="shared" si="40"/>
        <v>9.1664698729015878E-2</v>
      </c>
      <c r="R126">
        <f t="shared" si="61"/>
        <v>111.25</v>
      </c>
      <c r="S126">
        <f t="shared" si="62"/>
        <v>1791.1818181817998</v>
      </c>
      <c r="T126">
        <f t="shared" si="64"/>
        <v>5.3817884139994998E-6</v>
      </c>
      <c r="U126">
        <f t="shared" si="64"/>
        <v>1.7931824354999737E-5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2.2529628853664999E-2</v>
      </c>
      <c r="E127" s="1">
        <f>IF(A127&gt;=-$K$2,INDEX('Daten effMJM'!$B$2:$B$191,Auswertung!$K$2+Auswertung!A127,1),E128)</f>
        <v>2.5083040867889001E-2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1.5567820818980499E-2</v>
      </c>
      <c r="O127" s="1">
        <f t="shared" si="39"/>
        <v>1.6994406712930801E-2</v>
      </c>
      <c r="P127" s="4">
        <f t="shared" si="40"/>
        <v>9.1636839255690106E-2</v>
      </c>
      <c r="R127">
        <f t="shared" si="61"/>
        <v>105.75</v>
      </c>
      <c r="S127">
        <f t="shared" si="62"/>
        <v>1792.1818181817998</v>
      </c>
      <c r="T127">
        <f t="shared" si="64"/>
        <v>4.5822170839003584E-5</v>
      </c>
      <c r="U127">
        <f t="shared" si="64"/>
        <v>8.3917604085999298E-5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2.2531340834452001E-2</v>
      </c>
      <c r="E128" s="1">
        <f>IF(A128&gt;=-$K$2,INDEX('Daten effMJM'!$B$2:$B$191,Auswertung!$K$2+Auswertung!A128,1),E129)</f>
        <v>2.5084703475727999E-2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1.5574044245301498E-2</v>
      </c>
      <c r="O128" s="1">
        <f t="shared" si="39"/>
        <v>1.70006471857038E-2</v>
      </c>
      <c r="P128" s="4">
        <f t="shared" si="40"/>
        <v>9.1601315492133059E-2</v>
      </c>
      <c r="R128">
        <f t="shared" si="61"/>
        <v>100.25</v>
      </c>
      <c r="S128">
        <f t="shared" si="62"/>
        <v>1793.1818181817998</v>
      </c>
      <c r="T128">
        <f t="shared" si="64"/>
        <v>1.6174205577099837E-4</v>
      </c>
      <c r="U128">
        <f t="shared" si="64"/>
        <v>2.050229355039998E-4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2.2535468002665E-2</v>
      </c>
      <c r="E129" s="1">
        <f>IF(A129&gt;=-$K$2,INDEX('Daten effMJM'!$B$2:$B$191,Auswertung!$K$2+Auswertung!A129,1),E130)</f>
        <v>2.5088775248282999E-2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1.5585707072772499E-2</v>
      </c>
      <c r="O129" s="1">
        <f t="shared" si="39"/>
        <v>1.7012536497627802E-2</v>
      </c>
      <c r="P129" s="4">
        <f t="shared" si="40"/>
        <v>9.1547301523965327E-2</v>
      </c>
      <c r="R129">
        <f t="shared" si="61"/>
        <v>94.75</v>
      </c>
      <c r="S129">
        <f t="shared" si="62"/>
        <v>1794.1818181817998</v>
      </c>
      <c r="T129">
        <f t="shared" si="64"/>
        <v>3.1337720788199991E-4</v>
      </c>
      <c r="U129">
        <f t="shared" si="64"/>
        <v>3.3940996275400037E-4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2.2541691428985999E-2</v>
      </c>
      <c r="E130" s="1">
        <f>IF(A130&gt;=-$K$2,INDEX('Daten effMJM'!$B$2:$B$191,Auswertung!$K$2+Auswertung!A130,1),E131)</f>
        <v>2.5095015721056001E-2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1.5606191461861501E-2</v>
      </c>
      <c r="O130" s="1">
        <f t="shared" si="39"/>
        <v>1.7033732142267798E-2</v>
      </c>
      <c r="P130" s="4">
        <f t="shared" si="40"/>
        <v>9.1472713499313976E-2</v>
      </c>
      <c r="R130">
        <f t="shared" si="61"/>
        <v>89.25</v>
      </c>
      <c r="S130">
        <f t="shared" si="62"/>
        <v>1795.1818181817998</v>
      </c>
      <c r="T130">
        <f t="shared" si="64"/>
        <v>3.1990145244999851E-4</v>
      </c>
      <c r="U130">
        <f t="shared" si="64"/>
        <v>3.3040844700599897E-4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2.2553354256456999E-2</v>
      </c>
      <c r="E131" s="1">
        <f>IF(A131&gt;=-$K$2,INDEX('Daten effMJM'!$B$2:$B$191,Auswertung!$K$2+Auswertung!A131,1),E132)</f>
        <v>2.5106905032979999E-2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1.5639317731984501E-2</v>
      </c>
      <c r="O131" s="1">
        <f t="shared" si="39"/>
        <v>1.7068392821974802E-2</v>
      </c>
      <c r="P131" s="4">
        <f t="shared" si="40"/>
        <v>9.1377073762473143E-2</v>
      </c>
      <c r="R131">
        <f t="shared" si="61"/>
        <v>83.75</v>
      </c>
      <c r="S131">
        <f t="shared" si="62"/>
        <v>1796.1818181817998</v>
      </c>
      <c r="T131">
        <f t="shared" si="64"/>
        <v>2.4135882062700093E-4</v>
      </c>
      <c r="U131">
        <f t="shared" si="64"/>
        <v>2.4138660014900309E-4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2.2573838645546001E-2</v>
      </c>
      <c r="E132" s="1">
        <f>IF(A132&gt;=-$K$2,INDEX('Daten effMJM'!$B$2:$B$191,Auswertung!$K$2+Auswertung!A132,1),E133)</f>
        <v>2.5128100677619999E-2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1.5688815497506503E-2</v>
      </c>
      <c r="O132" s="1">
        <f t="shared" ref="O132:O187" si="69">E134-$E$5</f>
        <v>1.7120550186314802E-2</v>
      </c>
      <c r="P132" s="4">
        <f t="shared" ref="P132:P186" si="70">ABS((O132-N132)/N132)</f>
        <v>9.1258303664534232E-2</v>
      </c>
      <c r="R132">
        <f t="shared" si="61"/>
        <v>78.25</v>
      </c>
      <c r="S132">
        <f t="shared" si="62"/>
        <v>1797.1818181817998</v>
      </c>
      <c r="T132">
        <f t="shared" si="64"/>
        <v>2.0703883004800222E-4</v>
      </c>
      <c r="U132">
        <f t="shared" si="64"/>
        <v>2.0857944983199844E-4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2.2606964915668999E-2</v>
      </c>
      <c r="E133" s="1">
        <f>IF(A133&gt;=-$K$2,INDEX('Daten effMJM'!$B$2:$B$191,Auswertung!$K$2+Auswertung!A133,1),E134)</f>
        <v>2.5162761357327E-2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1.5756833283024498E-2</v>
      </c>
      <c r="O133" s="1">
        <f t="shared" si="69"/>
        <v>1.7192437433120801E-2</v>
      </c>
      <c r="P133" s="4">
        <f t="shared" si="70"/>
        <v>9.1109940957675842E-2</v>
      </c>
      <c r="R133">
        <f t="shared" si="61"/>
        <v>72.75</v>
      </c>
      <c r="S133">
        <f t="shared" si="62"/>
        <v>1798.1818181817998</v>
      </c>
      <c r="T133">
        <f t="shared" si="64"/>
        <v>1.8602950076800073E-4</v>
      </c>
      <c r="U133">
        <f t="shared" si="64"/>
        <v>1.9073618898799577E-4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2.2656462681191002E-2</v>
      </c>
      <c r="E134" s="1">
        <f>IF(A134&gt;=-$K$2,INDEX('Daten effMJM'!$B$2:$B$191,Auswertung!$K$2+Auswertung!A134,1),E135)</f>
        <v>2.5214918721667E-2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1.58432427401465E-2</v>
      </c>
      <c r="O134" s="1">
        <f t="shared" si="69"/>
        <v>1.7283566424359798E-2</v>
      </c>
      <c r="P134" s="4">
        <f t="shared" si="70"/>
        <v>9.091091437761932E-2</v>
      </c>
      <c r="R134">
        <f t="shared" si="61"/>
        <v>67.25</v>
      </c>
      <c r="S134">
        <f t="shared" si="62"/>
        <v>1799.1818181817998</v>
      </c>
      <c r="T134">
        <f t="shared" si="64"/>
        <v>1.7672735598599915E-4</v>
      </c>
      <c r="U134">
        <f t="shared" si="64"/>
        <v>1.7992263176900419E-4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2.2724480466709E-2</v>
      </c>
      <c r="E135" s="1">
        <f>IF(A135&gt;=-$K$2,INDEX('Daten effMJM'!$B$2:$B$191,Auswertung!$K$2+Auswertung!A135,1),E136)</f>
        <v>2.5286805968472999E-2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1.5945445922184498E-2</v>
      </c>
      <c r="O135" s="1">
        <f t="shared" si="69"/>
        <v>1.7391509149780798E-2</v>
      </c>
      <c r="P135" s="4">
        <f t="shared" si="70"/>
        <v>9.0688164799733129E-2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1.7007466382799874E-4</v>
      </c>
      <c r="U135">
        <f t="shared" si="64"/>
        <v>1.7227753614600105E-4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2.2810889923830999E-2</v>
      </c>
      <c r="E136" s="1">
        <f>IF(A136&gt;=-$K$2,INDEX('Daten effMJM'!$B$2:$B$191,Auswertung!$K$2+Auswertung!A136,1),E137)</f>
        <v>2.5377934959711999E-2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1.6059922798946497E-2</v>
      </c>
      <c r="O136" s="1">
        <f t="shared" si="69"/>
        <v>1.7512459641844801E-2</v>
      </c>
      <c r="P136" s="4">
        <f t="shared" si="70"/>
        <v>9.0444821004593376E-2</v>
      </c>
      <c r="R136">
        <f t="shared" si="71"/>
        <v>56.25</v>
      </c>
      <c r="S136">
        <f t="shared" si="72"/>
        <v>1801.1818181817998</v>
      </c>
      <c r="T136">
        <f t="shared" si="64"/>
        <v>1.645339864470019E-4</v>
      </c>
      <c r="U136">
        <f t="shared" si="64"/>
        <v>1.6608871699999583E-4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2.2913093105869E-2</v>
      </c>
      <c r="E137" s="1">
        <f>IF(A137&gt;=-$K$2,INDEX('Daten effMJM'!$B$2:$B$191,Auswertung!$K$2+Auswertung!A137,1),E138)</f>
        <v>2.5485877685132999E-2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1.6182592587570502E-2</v>
      </c>
      <c r="O137" s="1">
        <f t="shared" si="69"/>
        <v>1.76421229269298E-2</v>
      </c>
      <c r="P137" s="4">
        <f t="shared" si="70"/>
        <v>9.0191378882042164E-2</v>
      </c>
      <c r="R137">
        <f t="shared" si="71"/>
        <v>50.75</v>
      </c>
      <c r="S137">
        <f t="shared" si="72"/>
        <v>1802.1818181817998</v>
      </c>
      <c r="T137">
        <f t="shared" si="64"/>
        <v>1.5948419176099737E-4</v>
      </c>
      <c r="U137">
        <f t="shared" si="64"/>
        <v>1.6058804011300637E-4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2.3027569982630999E-2</v>
      </c>
      <c r="E138" s="1">
        <f>IF(A138&gt;=-$K$2,INDEX('Daten effMJM'!$B$2:$B$191,Auswertung!$K$2+Auswertung!A138,1),E139)</f>
        <v>2.5606828177196998E-2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1.63086458945155E-2</v>
      </c>
      <c r="O138" s="1">
        <f t="shared" si="69"/>
        <v>1.7775702001919802E-2</v>
      </c>
      <c r="P138" s="4">
        <f t="shared" si="70"/>
        <v>8.9955727587271009E-2</v>
      </c>
      <c r="R138">
        <f t="shared" si="71"/>
        <v>45.25</v>
      </c>
      <c r="S138">
        <f t="shared" si="72"/>
        <v>1803.1818181817998</v>
      </c>
      <c r="T138">
        <f t="shared" si="64"/>
        <v>1.5458161667199904E-4</v>
      </c>
      <c r="U138">
        <f t="shared" si="64"/>
        <v>1.5535174678699831E-4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2.3150239771255E-2</v>
      </c>
      <c r="E139" s="1">
        <f>IF(A139&gt;=-$K$2,INDEX('Daten effMJM'!$B$2:$B$191,Auswertung!$K$2+Auswertung!A139,1),E140)</f>
        <v>2.5736491462282001E-2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1.6431279351774498E-2</v>
      </c>
      <c r="O139" s="1">
        <f t="shared" si="69"/>
        <v>1.7906537474132803E-2</v>
      </c>
      <c r="P139" s="4">
        <f t="shared" si="70"/>
        <v>8.9783521463834365E-2</v>
      </c>
      <c r="R139">
        <f t="shared" si="71"/>
        <v>39.75</v>
      </c>
      <c r="S139">
        <f t="shared" si="72"/>
        <v>1804.1818181817998</v>
      </c>
      <c r="T139">
        <f t="shared" si="64"/>
        <v>1.4970079824700583E-4</v>
      </c>
      <c r="U139">
        <f t="shared" si="64"/>
        <v>1.5022715215599891E-4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2.3276293078199999E-2</v>
      </c>
      <c r="E140" s="1">
        <f>IF(A140&gt;=-$K$2,INDEX('Daten effMJM'!$B$2:$B$191,Auswertung!$K$2+Auswertung!A140,1),E141)</f>
        <v>2.5870070537272E-2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1.6566252385845498E-2</v>
      </c>
      <c r="O140" s="1">
        <f t="shared" si="69"/>
        <v>1.8052151641823798E-2</v>
      </c>
      <c r="P140" s="4">
        <f t="shared" si="70"/>
        <v>8.9694350983562154E-2</v>
      </c>
      <c r="R140">
        <f t="shared" si="71"/>
        <v>34.25</v>
      </c>
      <c r="S140">
        <f t="shared" si="72"/>
        <v>1805.1818181817998</v>
      </c>
      <c r="T140">
        <f t="shared" si="64"/>
        <v>1.447014098399993E-4</v>
      </c>
      <c r="U140">
        <f t="shared" si="64"/>
        <v>1.4503471839000248E-4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2.3398926535459001E-2</v>
      </c>
      <c r="E141" s="1">
        <f>IF(A141&gt;=-$K$2,INDEX('Daten effMJM'!$B$2:$B$191,Auswertung!$K$2+Auswertung!A141,1),E142)</f>
        <v>2.6000906009485E-2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1.67519860880955E-2</v>
      </c>
      <c r="O141" s="1">
        <f t="shared" si="69"/>
        <v>1.8253272709889801E-2</v>
      </c>
      <c r="P141" s="4">
        <f t="shared" si="70"/>
        <v>8.9618425773476715E-2</v>
      </c>
      <c r="R141">
        <f t="shared" si="71"/>
        <v>28.75</v>
      </c>
      <c r="S141">
        <f t="shared" si="72"/>
        <v>1806.1818181817998</v>
      </c>
      <c r="T141">
        <f t="shared" si="64"/>
        <v>1.3955132773599971E-4</v>
      </c>
      <c r="U141">
        <f t="shared" si="64"/>
        <v>1.3972960800099493E-4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2.353389956953E-2</v>
      </c>
      <c r="E142" s="1">
        <f>IF(A142&gt;=-$K$2,INDEX('Daten effMJM'!$B$2:$B$191,Auswertung!$K$2+Auswertung!A142,1),E143)</f>
        <v>2.6146520177175999E-2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1.6964417388710497E-2</v>
      </c>
      <c r="O142" s="1">
        <f t="shared" si="69"/>
        <v>1.84887609612868E-2</v>
      </c>
      <c r="P142" s="4">
        <f t="shared" si="70"/>
        <v>8.9855344728238376E-2</v>
      </c>
      <c r="R142">
        <f t="shared" si="71"/>
        <v>23.25</v>
      </c>
      <c r="S142">
        <f t="shared" si="72"/>
        <v>1807.1818181817998</v>
      </c>
      <c r="T142">
        <f t="shared" si="64"/>
        <v>1.3230134724599718E-4</v>
      </c>
      <c r="U142">
        <f t="shared" si="64"/>
        <v>1.3242408376300252E-4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2.3719633271780002E-2</v>
      </c>
      <c r="E143" s="1">
        <f>IF(A143&gt;=-$K$2,INDEX('Daten effMJM'!$B$2:$B$191,Auswertung!$K$2+Auswertung!A143,1),E144)</f>
        <v>2.6347641245241998E-2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1.7132263334848498E-2</v>
      </c>
      <c r="O143" s="1">
        <f t="shared" si="69"/>
        <v>1.8691839470425797E-2</v>
      </c>
      <c r="P143" s="4">
        <f t="shared" si="70"/>
        <v>9.1031529523888849E-2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1.2509043935599734E-4</v>
      </c>
      <c r="U143">
        <f t="shared" si="73"/>
        <v>1.2518667317099746E-4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2.3932064572394999E-2</v>
      </c>
      <c r="E144" s="1">
        <f>IF(A144&gt;=-$K$2,INDEX('Daten effMJM'!$B$2:$B$191,Auswertung!$K$2+Auswertung!A144,1),E145)</f>
        <v>2.6583129496639001E-2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1.7257376679612503E-2</v>
      </c>
      <c r="O144" s="1">
        <f t="shared" si="69"/>
        <v>1.88662602311448E-2</v>
      </c>
      <c r="P144" s="4">
        <f t="shared" si="70"/>
        <v>9.32287439395698E-2</v>
      </c>
      <c r="R144">
        <f t="shared" si="71"/>
        <v>12.25</v>
      </c>
      <c r="S144">
        <f t="shared" si="72"/>
        <v>1809.1818181817998</v>
      </c>
      <c r="T144">
        <f t="shared" si="73"/>
        <v>1.1823363303800627E-4</v>
      </c>
      <c r="U144">
        <f t="shared" si="73"/>
        <v>1.1830944659000503E-4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2.4099910518533E-2</v>
      </c>
      <c r="E145" s="1">
        <f>IF(A145&gt;=-$K$2,INDEX('Daten effMJM'!$B$2:$B$191,Auswertung!$K$2+Auswertung!A145,1),E146)</f>
        <v>2.6786208005777998E-2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1.73628363135645E-2</v>
      </c>
      <c r="O145" s="1">
        <f t="shared" si="69"/>
        <v>1.9037159433626799E-2</v>
      </c>
      <c r="P145" s="4">
        <f t="shared" si="70"/>
        <v>9.6431429164269361E-2</v>
      </c>
      <c r="R145">
        <f t="shared" si="71"/>
        <v>6.75</v>
      </c>
      <c r="S145">
        <f t="shared" si="72"/>
        <v>1810.1818181817998</v>
      </c>
      <c r="T145">
        <f t="shared" si="73"/>
        <v>1.1155221581399949E-4</v>
      </c>
      <c r="U145">
        <f t="shared" si="73"/>
        <v>1.1161323545599844E-4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2.4225023863297002E-2</v>
      </c>
      <c r="E146" s="1">
        <f>IF(A146&gt;=-$K$2,INDEX('Daten effMJM'!$B$2:$B$191,Auswertung!$K$2+Auswertung!A146,1),E147)</f>
        <v>2.6960628766497002E-2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1.7464177218030501E-2</v>
      </c>
      <c r="O146" s="1">
        <f t="shared" si="69"/>
        <v>1.9213931555298804E-2</v>
      </c>
      <c r="P146" s="4">
        <f t="shared" si="70"/>
        <v>0.1001910548331935</v>
      </c>
      <c r="R146">
        <f t="shared" si="71"/>
        <v>1.25</v>
      </c>
      <c r="S146">
        <f t="shared" si="72"/>
        <v>1811.1818181817998</v>
      </c>
      <c r="T146">
        <f t="shared" si="73"/>
        <v>1.0491036121599434E-4</v>
      </c>
      <c r="U146">
        <f t="shared" si="73"/>
        <v>1.0495579263000016E-4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2.4330483497248999E-2</v>
      </c>
      <c r="E147" s="1">
        <f>IF(A147&gt;=-$K$2,INDEX('Daten effMJM'!$B$2:$B$191,Auswertung!$K$2+Auswertung!A147,1),E148)</f>
        <v>2.7131527968979E-2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1.7590065148997497E-2</v>
      </c>
      <c r="O147" s="1">
        <f t="shared" si="69"/>
        <v>1.9433203069299798E-2</v>
      </c>
      <c r="P147" s="4">
        <f t="shared" si="70"/>
        <v>0.10478289333722829</v>
      </c>
      <c r="R147">
        <f t="shared" si="71"/>
        <v>-4.25</v>
      </c>
      <c r="S147">
        <f t="shared" si="72"/>
        <v>1812.1818181817998</v>
      </c>
      <c r="T147">
        <f t="shared" si="73"/>
        <v>9.82436011250018E-5</v>
      </c>
      <c r="U147">
        <f t="shared" si="73"/>
        <v>9.8274647030001383E-5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2.4431824401714999E-2</v>
      </c>
      <c r="E148" s="1">
        <f>IF(A148&gt;=-$K$2,INDEX('Daten effMJM'!$B$2:$B$191,Auswertung!$K$2+Auswertung!A148,1),E149)</f>
        <v>2.7308300090651001E-2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1.9046493983139498E-2</v>
      </c>
      <c r="O148" s="1">
        <f t="shared" si="69"/>
        <v>2.1446357782814798E-2</v>
      </c>
      <c r="P148" s="4">
        <f t="shared" si="70"/>
        <v>0.12600029180172101</v>
      </c>
      <c r="R148">
        <f t="shared" si="71"/>
        <v>-9.75</v>
      </c>
      <c r="S148">
        <f t="shared" si="72"/>
        <v>1813.1818181817998</v>
      </c>
      <c r="T148">
        <f t="shared" si="73"/>
        <v>9.1528060956004575E-5</v>
      </c>
      <c r="U148">
        <f t="shared" si="73"/>
        <v>9.1545842087994989E-5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2.4557712332681999E-2</v>
      </c>
      <c r="E149" s="1">
        <f>IF(A149&gt;=-$K$2,INDEX('Daten effMJM'!$B$2:$B$191,Auswertung!$K$2+Auswertung!A149,1),E150)</f>
        <v>2.7527571604651999E-2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1.9046506710005497E-2</v>
      </c>
      <c r="O149" s="1">
        <f t="shared" si="69"/>
        <v>2.14463755813038E-2</v>
      </c>
      <c r="P149" s="4">
        <f t="shared" si="70"/>
        <v>0.12600047388414834</v>
      </c>
      <c r="R149">
        <f t="shared" si="71"/>
        <v>-15.25</v>
      </c>
      <c r="S149">
        <f t="shared" si="72"/>
        <v>1814.1818181817998</v>
      </c>
      <c r="T149">
        <f t="shared" si="73"/>
        <v>8.4759145689998483E-5</v>
      </c>
      <c r="U149">
        <f t="shared" si="73"/>
        <v>8.476399172600152E-5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2.6014141166824E-2</v>
      </c>
      <c r="E150" s="1">
        <f>IF(A150&gt;=-$K$2,INDEX('Daten effMJM'!$B$2:$B$191,Auswertung!$K$2+Auswertung!A150,1),E151)</f>
        <v>2.9540726318166999E-2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1.9046711339779497E-2</v>
      </c>
      <c r="O150" s="1">
        <f t="shared" si="69"/>
        <v>2.1447330899498802E-2</v>
      </c>
      <c r="P150" s="4">
        <f t="shared" si="70"/>
        <v>0.12603853320890918</v>
      </c>
      <c r="R150">
        <f t="shared" si="71"/>
        <v>-20.75</v>
      </c>
      <c r="S150">
        <f t="shared" si="72"/>
        <v>1815.1818181817998</v>
      </c>
      <c r="T150">
        <f t="shared" si="73"/>
        <v>7.7946789081996537E-5</v>
      </c>
      <c r="U150">
        <f t="shared" si="73"/>
        <v>7.7938814422001679E-5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2.6014153893689999E-2</v>
      </c>
      <c r="E151" s="1">
        <f>IF(A151&gt;=-$K$2,INDEX('Daten effMJM'!$B$2:$B$191,Auswertung!$K$2+Auswertung!A151,1),E152)</f>
        <v>2.9540744116656002E-2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1.9052093128193497E-2</v>
      </c>
      <c r="O151" s="1">
        <f t="shared" si="69"/>
        <v>2.1465262723853802E-2</v>
      </c>
      <c r="P151" s="4">
        <f t="shared" si="70"/>
        <v>0.12666165231416335</v>
      </c>
      <c r="R151">
        <f t="shared" si="71"/>
        <v>-26.25</v>
      </c>
      <c r="S151">
        <f t="shared" si="72"/>
        <v>1816.1818181817998</v>
      </c>
      <c r="T151">
        <f t="shared" si="73"/>
        <v>7.1112764440002529E-5</v>
      </c>
      <c r="U151">
        <f t="shared" si="73"/>
        <v>7.1092388073998314E-5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2.6014358523463999E-2</v>
      </c>
      <c r="E152" s="1">
        <f>IF(A152&gt;=-$K$2,INDEX('Daten effMJM'!$B$2:$B$191,Auswertung!$K$2+Auswertung!A152,1),E153)</f>
        <v>2.9541699434851E-2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1.90979152990325E-2</v>
      </c>
      <c r="O152" s="1">
        <f t="shared" si="69"/>
        <v>2.1549180327939801E-2</v>
      </c>
      <c r="P152" s="4">
        <f t="shared" si="70"/>
        <v>0.12835249243311297</v>
      </c>
      <c r="R152">
        <f t="shared" si="71"/>
        <v>-31.75</v>
      </c>
      <c r="S152">
        <f t="shared" si="72"/>
        <v>1817.1818181817998</v>
      </c>
      <c r="T152">
        <f t="shared" si="73"/>
        <v>6.4288869332997101E-5</v>
      </c>
      <c r="U152">
        <f t="shared" si="73"/>
        <v>6.4256396098000268E-5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2.6019740311877999E-2</v>
      </c>
      <c r="E153" s="1">
        <f>IF(A153&gt;=-$K$2,INDEX('Daten effMJM'!$B$2:$B$191,Auswertung!$K$2+Auswertung!A153,1),E154)</f>
        <v>2.9559631259206E-2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1.9259657354803499E-2</v>
      </c>
      <c r="O153" s="1">
        <f t="shared" si="69"/>
        <v>2.1754203263443801E-2</v>
      </c>
      <c r="P153" s="4">
        <f t="shared" si="70"/>
        <v>0.12952182184166142</v>
      </c>
      <c r="R153">
        <f t="shared" si="71"/>
        <v>-37.25</v>
      </c>
      <c r="S153">
        <f t="shared" si="72"/>
        <v>1818.1818181817998</v>
      </c>
      <c r="T153">
        <f t="shared" si="73"/>
        <v>5.7515448993003537E-5</v>
      </c>
      <c r="U153">
        <f t="shared" si="73"/>
        <v>5.7471312306003886E-5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2.6065562482716999E-2</v>
      </c>
      <c r="E154" s="1">
        <f>IF(A154&gt;=-$K$2,INDEX('Daten effMJM'!$B$2:$B$191,Auswertung!$K$2+Auswertung!A154,1),E155)</f>
        <v>2.9643548863291999E-2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1.9573034562685498E-2</v>
      </c>
      <c r="O154" s="1">
        <f t="shared" si="69"/>
        <v>2.2093613226197802E-2</v>
      </c>
      <c r="P154" s="4">
        <f t="shared" si="70"/>
        <v>0.12877812356790064</v>
      </c>
      <c r="R154">
        <f t="shared" si="71"/>
        <v>-40</v>
      </c>
      <c r="S154">
        <f t="shared" si="72"/>
        <v>3588.1818181817998</v>
      </c>
      <c r="T154">
        <f t="shared" si="73"/>
        <v>9.5462082166384044E-7</v>
      </c>
      <c r="U154">
        <f t="shared" si="73"/>
        <v>9.4039791004011047E-7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2.6227304538488001E-2</v>
      </c>
      <c r="E155" s="1">
        <f>IF(A155&gt;=-$K$2,INDEX('Daten effMJM'!$B$2:$B$191,Auswertung!$K$2+Auswertung!A155,1),E156)</f>
        <v>2.9848571798795999E-2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1.9892936015135497E-2</v>
      </c>
      <c r="O155" s="1">
        <f t="shared" si="69"/>
        <v>2.2424021673203801E-2</v>
      </c>
      <c r="P155" s="4">
        <f t="shared" si="70"/>
        <v>0.1272353993469105</v>
      </c>
      <c r="R155">
        <f t="shared" si="71"/>
        <v>-36.75</v>
      </c>
      <c r="S155">
        <f t="shared" si="72"/>
        <v>3589.3636363635997</v>
      </c>
      <c r="T155">
        <f t="shared" si="73"/>
        <v>1.4550300938747878E-7</v>
      </c>
      <c r="U155">
        <f t="shared" si="73"/>
        <v>1.4140582669547032E-7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2.6540681746370001E-2</v>
      </c>
      <c r="E156" s="1">
        <f>IF(A156&gt;=-$K$2,INDEX('Daten effMJM'!$B$2:$B$191,Auswertung!$K$2+Auswertung!A156,1),E157)</f>
        <v>3.0187981761549999E-2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2.0134294835762498E-2</v>
      </c>
      <c r="O156" s="1">
        <f t="shared" si="69"/>
        <v>2.2665408273352804E-2</v>
      </c>
      <c r="P156" s="4">
        <f t="shared" si="70"/>
        <v>0.12571155127293293</v>
      </c>
      <c r="R156">
        <f t="shared" si="71"/>
        <v>-30.25</v>
      </c>
      <c r="S156">
        <f t="shared" si="72"/>
        <v>3590.5454545454995</v>
      </c>
      <c r="T156">
        <f t="shared" si="73"/>
        <v>9.6683980454972472E-8</v>
      </c>
      <c r="U156">
        <f t="shared" si="73"/>
        <v>9.2687127071199722E-8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2.6860583198819999E-2</v>
      </c>
      <c r="E157" s="1">
        <f>IF(A157&gt;=-$K$2,INDEX('Daten effMJM'!$B$2:$B$191,Auswertung!$K$2+Auswertung!A157,1),E158)</f>
        <v>3.0518390208555998E-2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2.03413336658105E-2</v>
      </c>
      <c r="O157" s="1">
        <f t="shared" si="69"/>
        <v>2.2873987723184802E-2</v>
      </c>
      <c r="P157" s="4">
        <f t="shared" si="70"/>
        <v>0.12450776822127255</v>
      </c>
      <c r="R157">
        <f t="shared" si="71"/>
        <v>-23.75</v>
      </c>
      <c r="S157">
        <f t="shared" si="72"/>
        <v>3591.7272727273012</v>
      </c>
      <c r="T157">
        <f t="shared" si="73"/>
        <v>5.8962689076612913E-8</v>
      </c>
      <c r="U157">
        <f t="shared" si="73"/>
        <v>5.559275784773147E-8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2.7101942019447E-2</v>
      </c>
      <c r="E158" s="1">
        <f>IF(A158&gt;=-$K$2,INDEX('Daten effMJM'!$B$2:$B$191,Auswertung!$K$2+Auswertung!A158,1),E159)</f>
        <v>3.0759776808705001E-2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2.0527363166578501E-2</v>
      </c>
      <c r="O158" s="1">
        <f t="shared" si="69"/>
        <v>2.3064723912172798E-2</v>
      </c>
      <c r="P158" s="4">
        <f t="shared" si="70"/>
        <v>0.12360870341717757</v>
      </c>
      <c r="R158">
        <f t="shared" si="71"/>
        <v>-17.25</v>
      </c>
      <c r="S158">
        <f t="shared" si="72"/>
        <v>3592.909090909101</v>
      </c>
      <c r="T158">
        <f t="shared" si="73"/>
        <v>3.6615226156645985E-8</v>
      </c>
      <c r="U158">
        <f t="shared" si="73"/>
        <v>3.3895675843559292E-8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2.7308980849494999E-2</v>
      </c>
      <c r="E159" s="1">
        <f>IF(A159&gt;=-$K$2,INDEX('Daten effMJM'!$B$2:$B$191,Auswertung!$K$2+Auswertung!A159,1),E160)</f>
        <v>3.0968356258537E-2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2.07040905225645E-2</v>
      </c>
      <c r="O159" s="1">
        <f t="shared" si="69"/>
        <v>2.3244646543941802E-2</v>
      </c>
      <c r="P159" s="4">
        <f t="shared" si="70"/>
        <v>0.12270792665866966</v>
      </c>
      <c r="R159">
        <f t="shared" si="71"/>
        <v>-10.75</v>
      </c>
      <c r="S159">
        <f t="shared" si="72"/>
        <v>3594.0909090909008</v>
      </c>
      <c r="T159">
        <f t="shared" si="73"/>
        <v>3.3676207231468693E-8</v>
      </c>
      <c r="U159">
        <f t="shared" si="73"/>
        <v>3.164554631210605E-8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2.7495010350262999E-2</v>
      </c>
      <c r="E160" s="1">
        <f>IF(A160&gt;=-$K$2,INDEX('Daten effMJM'!$B$2:$B$191,Auswertung!$K$2+Auswertung!A160,1),E161)</f>
        <v>3.1159092447524999E-2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2.0874165186392499E-2</v>
      </c>
      <c r="O160" s="1">
        <f t="shared" si="69"/>
        <v>2.3416924080087803E-2</v>
      </c>
      <c r="P160" s="4">
        <f t="shared" si="70"/>
        <v>0.12181368073837436</v>
      </c>
      <c r="R160">
        <f t="shared" si="71"/>
        <v>-4.25</v>
      </c>
      <c r="S160">
        <f t="shared" si="72"/>
        <v>3595.2727272727006</v>
      </c>
      <c r="T160">
        <f t="shared" si="73"/>
        <v>6.4977170079776747E-8</v>
      </c>
      <c r="U160">
        <f t="shared" si="73"/>
        <v>6.3130681304832433E-8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2.7671737706248999E-2</v>
      </c>
      <c r="E161" s="1">
        <f>IF(A161&gt;=-$K$2,INDEX('Daten effMJM'!$B$2:$B$191,Auswertung!$K$2+Auswertung!A161,1),E162)</f>
        <v>3.1339015079294E-2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2.1038699172839501E-2</v>
      </c>
      <c r="O161" s="1">
        <f t="shared" si="69"/>
        <v>2.3583012797087799E-2</v>
      </c>
      <c r="P161" s="4">
        <f t="shared" si="70"/>
        <v>0.12093493059366291</v>
      </c>
      <c r="R161">
        <f t="shared" si="71"/>
        <v>2.25</v>
      </c>
      <c r="S161">
        <f t="shared" si="72"/>
        <v>3596.4545454545005</v>
      </c>
      <c r="T161">
        <f t="shared" si="73"/>
        <v>1.8122100784492257E-7</v>
      </c>
      <c r="U161">
        <f t="shared" si="73"/>
        <v>1.7894237392498255E-7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2.7841812370077001E-2</v>
      </c>
      <c r="E162" s="1">
        <f>IF(A162&gt;=-$K$2,INDEX('Daten effMJM'!$B$2:$B$191,Auswertung!$K$2+Auswertung!A162,1),E163)</f>
        <v>3.1511292615440001E-2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2.1198183364600498E-2</v>
      </c>
      <c r="O162" s="1">
        <f t="shared" si="69"/>
        <v>2.3743600837200805E-2</v>
      </c>
      <c r="P162" s="4">
        <f t="shared" si="70"/>
        <v>0.12007715136812047</v>
      </c>
      <c r="R162">
        <f t="shared" si="71"/>
        <v>8.75</v>
      </c>
      <c r="S162">
        <f t="shared" si="72"/>
        <v>3597.6363636363003</v>
      </c>
      <c r="T162">
        <f t="shared" si="73"/>
        <v>5.1596191308986376E-7</v>
      </c>
      <c r="U162">
        <f t="shared" si="73"/>
        <v>5.1329707931737119E-7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2.8006346356523999E-2</v>
      </c>
      <c r="E163" s="1">
        <f>IF(A163&gt;=-$K$2,INDEX('Daten effMJM'!$B$2:$B$191,Auswertung!$K$2+Auswertung!A163,1),E164)</f>
        <v>3.1677381332439997E-2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2.1352764981272497E-2</v>
      </c>
      <c r="O163" s="1">
        <f t="shared" si="69"/>
        <v>2.3898952583987804E-2</v>
      </c>
      <c r="P163" s="4">
        <f t="shared" si="70"/>
        <v>0.11924392953083349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1.3568874736342689E-6</v>
      </c>
      <c r="U163">
        <f t="shared" si="74"/>
        <v>1.3580870270198629E-6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2.8165830548285E-2</v>
      </c>
      <c r="E164" s="1">
        <f>IF(A164&gt;=-$K$2,INDEX('Daten effMJM'!$B$2:$B$191,Auswertung!$K$2+Auswertung!A164,1),E165)</f>
        <v>3.1837969372553003E-2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2.1502465779519503E-2</v>
      </c>
      <c r="O164" s="1">
        <f t="shared" si="69"/>
        <v>2.4049179736143803E-2</v>
      </c>
      <c r="P164" s="4">
        <f t="shared" si="70"/>
        <v>0.11843822856120871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2.8320412164956999E-2</v>
      </c>
      <c r="E165" s="1">
        <f>IF(A165&gt;=-$K$2,INDEX('Daten effMJM'!$B$2:$B$191,Auswertung!$K$2+Auswertung!A165,1),E166)</f>
        <v>3.1993321119340001E-2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2.1647167189359502E-2</v>
      </c>
      <c r="O165" s="1">
        <f t="shared" si="69"/>
        <v>2.4194214454533805E-2</v>
      </c>
      <c r="P165" s="4">
        <f t="shared" si="70"/>
        <v>0.11766192051338173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2.8470112963204001E-2</v>
      </c>
      <c r="E166" s="1">
        <f>IF(A166&gt;=-$K$2,INDEX('Daten effMJM'!$B$2:$B$191,Auswertung!$K$2+Auswertung!A166,1),E167)</f>
        <v>3.2143548271496E-2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2.1786718517095502E-2</v>
      </c>
      <c r="O166" s="1">
        <f t="shared" si="69"/>
        <v>2.43339440625348E-2</v>
      </c>
      <c r="P166" s="4">
        <f t="shared" si="70"/>
        <v>0.11691643895066405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2.8614814373044001E-2</v>
      </c>
      <c r="E167" s="1">
        <f>IF(A167&gt;=-$K$2,INDEX('Daten effMJM'!$B$2:$B$191,Auswertung!$K$2+Auswertung!A167,1),E168)</f>
        <v>3.2288582989886003E-2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2.1919019864341499E-2</v>
      </c>
      <c r="O167" s="1">
        <f t="shared" si="69"/>
        <v>2.4466368146297802E-2</v>
      </c>
      <c r="P167" s="4">
        <f t="shared" si="70"/>
        <v>0.11621634077262752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2.875436570078E-2</v>
      </c>
      <c r="E168" s="1">
        <f>IF(A168&gt;=-$K$2,INDEX('Daten effMJM'!$B$2:$B$191,Auswertung!$K$2+Auswertung!A168,1),E169)</f>
        <v>3.2428312597886998E-2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2.2044110303697496E-2</v>
      </c>
      <c r="O168" s="1">
        <f t="shared" si="69"/>
        <v>2.45915548194688E-2</v>
      </c>
      <c r="P168" s="4">
        <f t="shared" si="70"/>
        <v>0.11556123067230417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2.8886667048026001E-2</v>
      </c>
      <c r="E169" s="1">
        <f>IF(A169&gt;=-$K$2,INDEX('Daten effMJM'!$B$2:$B$191,Auswertung!$K$2+Auswertung!A169,1),E170)</f>
        <v>3.256073668165E-2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2.2162343936735503E-2</v>
      </c>
      <c r="O169" s="1">
        <f t="shared" si="69"/>
        <v>2.4709864266058805E-2</v>
      </c>
      <c r="P169" s="4">
        <f t="shared" si="70"/>
        <v>0.1149481452230612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2.9011757487381998E-2</v>
      </c>
      <c r="E170" s="1">
        <f>IF(A170&gt;=-$K$2,INDEX('Daten effMJM'!$B$2:$B$191,Auswertung!$K$2+Auswertung!A170,1),E171)</f>
        <v>3.2685923354820998E-2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2.2273896152549502E-2</v>
      </c>
      <c r="O170" s="1">
        <f t="shared" si="69"/>
        <v>2.4821477501514803E-2</v>
      </c>
      <c r="P170" s="4">
        <f t="shared" si="70"/>
        <v>0.11437520097595057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2.9129991120420001E-2</v>
      </c>
      <c r="E171" s="1">
        <f>IF(A171&gt;=-$K$2,INDEX('Daten effMJM'!$B$2:$B$191,Auswertung!$K$2+Auswertung!A171,1),E172)</f>
        <v>3.2804232801411003E-2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2.2378806513765497E-2</v>
      </c>
      <c r="O171" s="1">
        <f t="shared" si="69"/>
        <v>2.4926433294144804E-2</v>
      </c>
      <c r="P171" s="4">
        <f t="shared" si="70"/>
        <v>0.11384104772576806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2.9241543336234001E-2</v>
      </c>
      <c r="E172" s="1">
        <f>IF(A172&gt;=-$K$2,INDEX('Daten effMJM'!$B$2:$B$191,Auswertung!$K$2+Auswertung!A172,1),E173)</f>
        <v>3.2915846036867001E-2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2.2477050114890498E-2</v>
      </c>
      <c r="O172" s="1">
        <f t="shared" si="69"/>
        <v>2.5024707941174805E-2</v>
      </c>
      <c r="P172" s="4">
        <f t="shared" si="70"/>
        <v>0.1133448478898281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2.9346453697449999E-2</v>
      </c>
      <c r="E173" s="1">
        <f>IF(A173&gt;=-$K$2,INDEX('Daten effMJM'!$B$2:$B$191,Auswertung!$K$2+Auswertung!A173,1),E174)</f>
        <v>3.3020801829497001E-2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2.2568578175846503E-2</v>
      </c>
      <c r="O173" s="1">
        <f t="shared" si="69"/>
        <v>2.51162537832628E-2</v>
      </c>
      <c r="P173" s="4">
        <f t="shared" si="70"/>
        <v>0.11288595974304166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2.9444697298575E-2</v>
      </c>
      <c r="E174" s="1">
        <f>IF(A174&gt;=-$K$2,INDEX('Daten effMJM'!$B$2:$B$191,Auswertung!$K$2+Auswertung!A174,1),E175)</f>
        <v>3.3119076476527003E-2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2.2653337321536501E-2</v>
      </c>
      <c r="O174" s="1">
        <f t="shared" si="69"/>
        <v>2.5201017774988801E-2</v>
      </c>
      <c r="P174" s="4">
        <f t="shared" si="70"/>
        <v>0.1124638024539644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2.9536225359531001E-2</v>
      </c>
      <c r="E175" s="1">
        <f>IF(A175&gt;=-$K$2,INDEX('Daten effMJM'!$B$2:$B$191,Auswertung!$K$2+Auswertung!A175,1),E176)</f>
        <v>3.3210622318614998E-2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2.2731284110618498E-2</v>
      </c>
      <c r="O175" s="1">
        <f t="shared" si="69"/>
        <v>2.5278956589410803E-2</v>
      </c>
      <c r="P175" s="4">
        <f t="shared" si="70"/>
        <v>0.11207780723668873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2.9620984505221E-2</v>
      </c>
      <c r="E176" s="1">
        <f>IF(A176&gt;=-$K$2,INDEX('Daten effMJM'!$B$2:$B$191,Auswertung!$K$2+Auswertung!A176,1),E177)</f>
        <v>3.3295386310340999E-2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2.28023968750585E-2</v>
      </c>
      <c r="O176" s="1">
        <f t="shared" si="69"/>
        <v>2.5350048977484801E-2</v>
      </c>
      <c r="P176" s="4">
        <f t="shared" si="70"/>
        <v>0.11172738183558893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2.9698931294303E-2</v>
      </c>
      <c r="E177" s="1">
        <f>IF(A177&gt;=-$K$2,INDEX('Daten effMJM'!$B$2:$B$191,Auswertung!$K$2+Auswertung!A177,1),E178)</f>
        <v>3.3373325124763001E-2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2.2866685744391498E-2</v>
      </c>
      <c r="O177" s="1">
        <f t="shared" si="69"/>
        <v>2.5414305373582802E-2</v>
      </c>
      <c r="P177" s="4">
        <f t="shared" si="70"/>
        <v>0.11141184418542847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2.9770044058742999E-2</v>
      </c>
      <c r="E178" s="1">
        <f>IF(A178&gt;=-$K$2,INDEX('Daten effMJM'!$B$2:$B$191,Auswertung!$K$2+Auswertung!A178,1),E179)</f>
        <v>3.3444417512836999E-2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2.2924201193384501E-2</v>
      </c>
      <c r="O178" s="1">
        <f t="shared" si="69"/>
        <v>2.5471776685888806E-2</v>
      </c>
      <c r="P178" s="4">
        <f t="shared" si="70"/>
        <v>0.11113039320382023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2.9834332928076E-2</v>
      </c>
      <c r="E179" s="1">
        <f>IF(A179&gt;=-$K$2,INDEX('Daten effMJM'!$B$2:$B$191,Auswertung!$K$2+Auswertung!A179,1),E180)</f>
        <v>3.3508673908934999E-2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2.4613880047729499E-2</v>
      </c>
      <c r="O179" s="1">
        <f t="shared" si="69"/>
        <v>2.7136280986659801E-2</v>
      </c>
      <c r="P179" s="4">
        <f t="shared" si="70"/>
        <v>0.10247880196210596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2.9891848377069E-2</v>
      </c>
      <c r="E180" s="1">
        <f>IF(A180&gt;=-$K$2,INDEX('Daten effMJM'!$B$2:$B$191,Auswertung!$K$2+Auswertung!A180,1),E181)</f>
        <v>3.3566145221241003E-2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2.4614052005831499E-2</v>
      </c>
      <c r="O180" s="1">
        <f t="shared" si="69"/>
        <v>2.7136448102636802E-2</v>
      </c>
      <c r="P180" s="4">
        <f t="shared" si="70"/>
        <v>0.10247788930517021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3.1581527231413997E-2</v>
      </c>
      <c r="E181" s="1">
        <f>IF(A181&gt;=-$K$2,INDEX('Daten effMJM'!$B$2:$B$191,Auswertung!$K$2+Auswertung!A181,1),E182)</f>
        <v>3.5230649522011999E-2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2.4614166268717499E-2</v>
      </c>
      <c r="O181" s="1">
        <f t="shared" si="69"/>
        <v>2.7136557641968803E-2</v>
      </c>
      <c r="P181" s="4">
        <f t="shared" si="70"/>
        <v>0.10247722168258233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3.1581699189515998E-2</v>
      </c>
      <c r="E182" s="1">
        <f>IF(A182&gt;=-$K$2,INDEX('Daten effMJM'!$B$2:$B$191,Auswertung!$K$2+Auswertung!A182,1),E183)</f>
        <v>3.5230816637989E-2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2.4614235951895498E-2</v>
      </c>
      <c r="O182" s="1">
        <f t="shared" si="69"/>
        <v>2.7136623342500804E-2</v>
      </c>
      <c r="P182" s="4">
        <f t="shared" si="70"/>
        <v>0.10247676976587451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3.1581813452401998E-2</v>
      </c>
      <c r="E183" s="1">
        <f>IF(A183&gt;=-$K$2,INDEX('Daten effMJM'!$B$2:$B$191,Auswertung!$K$2+Auswertung!A183,1),E184)</f>
        <v>3.5230926177321001E-2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2.4614279224435501E-2</v>
      </c>
      <c r="O183" s="1">
        <f t="shared" si="69"/>
        <v>2.71366634010268E-2</v>
      </c>
      <c r="P183" s="4">
        <f t="shared" si="70"/>
        <v>0.10247645903387803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3.1581883135579997E-2</v>
      </c>
      <c r="E184" s="1">
        <f>IF(A184&gt;=-$K$2,INDEX('Daten effMJM'!$B$2:$B$191,Auswertung!$K$2+Auswertung!A184,1),E185)</f>
        <v>3.5230991877853002E-2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2.4614319023589501E-2</v>
      </c>
      <c r="O184" s="1">
        <f t="shared" si="69"/>
        <v>2.7136700800308805E-2</v>
      </c>
      <c r="P184" s="4">
        <f t="shared" si="70"/>
        <v>0.1024761958395819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3.1581926408119999E-2</v>
      </c>
      <c r="E185" s="1">
        <f>IF(A185&gt;=-$K$2,INDEX('Daten effMJM'!$B$2:$B$191,Auswertung!$K$2+Auswertung!A185,1),E186)</f>
        <v>3.5231031936378998E-2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2.4614395814790503E-2</v>
      </c>
      <c r="O185" s="1">
        <f t="shared" si="69"/>
        <v>2.7136775409295801E-2</v>
      </c>
      <c r="P185" s="4">
        <f t="shared" si="70"/>
        <v>0.10247578748163418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3.1581966207274E-2</v>
      </c>
      <c r="E186" s="1">
        <f>IF(A186&gt;=-$K$2,INDEX('Daten effMJM'!$B$2:$B$191,Auswertung!$K$2+Auswertung!A186,1),E187)</f>
        <v>3.5231069335661003E-2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2.4614609985072498E-2</v>
      </c>
      <c r="O186" s="1">
        <f t="shared" si="69"/>
        <v>2.7136986886646799E-2</v>
      </c>
      <c r="P186" s="4">
        <f t="shared" si="70"/>
        <v>0.10247478644203559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3.1582042998475002E-2</v>
      </c>
      <c r="E187" s="1">
        <f>IF(A187&gt;=-$K$2,INDEX('Daten effMJM'!$B$2:$B$191,Auswertung!$K$2+Auswertung!A187,1),E188)</f>
        <v>3.5231143944647998E-2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2.4615219758242504E-2</v>
      </c>
      <c r="O187" s="1">
        <f t="shared" si="69"/>
        <v>2.7137593510467801E-2</v>
      </c>
      <c r="P187" s="4">
        <f>ABS((O187-N187)/N187)</f>
        <v>0.10247211997287452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3.1582257168756997E-2</v>
      </c>
      <c r="E188" s="1">
        <f>IF(A188&gt;=-$K$2,INDEX('Daten effMJM'!$B$2:$B$191,Auswertung!$K$2+Auswertung!A188,1),E189)</f>
        <v>3.5231355421998997E-2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2.4616823352529502E-2</v>
      </c>
      <c r="O188" s="1">
        <f>E190-$E$5</f>
        <v>2.71391985224088E-2</v>
      </c>
      <c r="P188" s="4">
        <f t="shared" ref="P188:P189" si="75">ABS((O188-N188)/N188)</f>
        <v>0.10246550230129964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3.1582866941927003E-2</v>
      </c>
      <c r="E189" s="1">
        <f>IF(A189&gt;=-$K$2,INDEX('Daten effMJM'!$B$2:$B$191,Auswertung!$K$2+Auswertung!A189,1),E190)</f>
        <v>3.5231962045819999E-2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2.4620800332229499E-2</v>
      </c>
      <c r="O189" s="1">
        <f t="shared" ref="O189" si="78">E191-$E$5</f>
        <v>2.7143219381930803E-2</v>
      </c>
      <c r="P189" s="4">
        <f t="shared" si="75"/>
        <v>0.102450733350019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3.1584470536214E-2</v>
      </c>
      <c r="E190" s="1">
        <f>IF(A190&gt;=-$K$2,INDEX('Daten effMJM'!$B$2:$B$191,Auswertung!$K$2+Auswertung!A190,1),E191)</f>
        <v>3.5233567057760998E-2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3.1588447515913998E-2</v>
      </c>
      <c r="E191" s="1">
        <f>IF(A191&gt;=-$K$2,INDEX('Daten effMJM'!$B$2:$B$191,Auswertung!$K$2+Auswertung!A191,1),E192)</f>
        <v>3.5237587917283E-2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2022-01-13T17:18:04Z</dcterms:modified>
</cp:coreProperties>
</file>