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TU\V4 125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TU\Tv4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<sst xmlns="http://schemas.openxmlformats.org/spreadsheetml/2006/main" count="54" uniqueCount="26">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</sst>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1.0518302930029311E-7</c:v>
                </c:pt>
                <c:pt idx="2">
                  <c:v>1.4984615860028777E-7</c:v>
                </c:pt>
                <c:pt idx="3">
                  <c:v>1.8921584390031027E-7</c:v>
                </c:pt>
                <c:pt idx="4">
                  <c:v>2.7792070800020802E-7</c:v>
                </c:pt>
                <c:pt idx="5">
                  <c:v>5.4761666210077081E-7</c:v>
                </c:pt>
                <c:pt idx="6">
                  <c:v>1.3421550333000964E-6</c:v>
                </c:pt>
                <c:pt idx="7">
                  <c:v>3.4808105797007327E-6</c:v>
                </c:pt>
                <c:pt idx="8">
                  <c:v>8.7422112087006537E-6</c:v>
                </c:pt>
                <c:pt idx="9">
                  <c:v>2.0376687154000268E-5</c:v>
                </c:pt>
                <c:pt idx="10">
                  <c:v>4.2964311762500734E-5</c:v>
                </c:pt>
                <c:pt idx="11">
                  <c:v>8.1642744514800331E-5</c:v>
                </c:pt>
                <c:pt idx="12">
                  <c:v>1.4060740561630015E-4</c:v>
                </c:pt>
                <c:pt idx="13">
                  <c:v>2.2188083059420001E-4</c:v>
                </c:pt>
                <c:pt idx="14">
                  <c:v>3.2386115871350062E-4</c:v>
                </c:pt>
                <c:pt idx="15">
                  <c:v>4.434202634803E-4</c:v>
                </c:pt>
                <c:pt idx="16">
                  <c:v>5.7509428744960053E-4</c:v>
                </c:pt>
                <c:pt idx="17">
                  <c:v>7.135019103977E-4</c:v>
                </c:pt>
                <c:pt idx="18">
                  <c:v>8.529803779552007E-4</c:v>
                </c:pt>
                <c:pt idx="19">
                  <c:v>9.8776759483190039E-4</c:v>
                </c:pt>
                <c:pt idx="20">
                  <c:v>1.1124477774790004E-3</c:v>
                </c:pt>
                <c:pt idx="21">
                  <c:v>1.4435912858702001E-3</c:v>
                </c:pt>
                <c:pt idx="22">
                  <c:v>1.4435921788644003E-3</c:v>
                </c:pt>
                <c:pt idx="23">
                  <c:v>1.4436141647838005E-3</c:v>
                </c:pt>
                <c:pt idx="24">
                  <c:v>1.4440510907481E-3</c:v>
                </c:pt>
                <c:pt idx="25">
                  <c:v>1.4471891426190006E-3</c:v>
                </c:pt>
                <c:pt idx="26">
                  <c:v>1.4587278531657004E-3</c:v>
                </c:pt>
                <c:pt idx="27">
                  <c:v>1.4860131664427003E-3</c:v>
                </c:pt>
                <c:pt idx="28">
                  <c:v>1.5343494164458005E-3</c:v>
                </c:pt>
                <c:pt idx="29">
                  <c:v>1.6053067836448E-3</c:v>
                </c:pt>
                <c:pt idx="30">
                  <c:v>1.6963222872179006E-3</c:v>
                </c:pt>
                <c:pt idx="31">
                  <c:v>1.8032086663957005E-3</c:v>
                </c:pt>
                <c:pt idx="32">
                  <c:v>1.9216597168429002E-3</c:v>
                </c:pt>
                <c:pt idx="33">
                  <c:v>2.0479685450957002E-3</c:v>
                </c:pt>
                <c:pt idx="34">
                  <c:v>2.1789192491273E-3</c:v>
                </c:pt>
                <c:pt idx="35">
                  <c:v>2.3120537892385006E-3</c:v>
                </c:pt>
                <c:pt idx="36">
                  <c:v>2.445483609997E-3</c:v>
                </c:pt>
                <c:pt idx="37">
                  <c:v>2.5777721230166003E-3</c:v>
                </c:pt>
                <c:pt idx="38">
                  <c:v>2.7077135923345005E-3</c:v>
                </c:pt>
                <c:pt idx="39">
                  <c:v>2.8344244379212005E-3</c:v>
                </c:pt>
                <c:pt idx="40">
                  <c:v>2.9553958051805997E-3</c:v>
                </c:pt>
                <c:pt idx="41">
                  <c:v>3.0701748124258013E-3</c:v>
                </c:pt>
                <c:pt idx="42">
                  <c:v>3.1787283239079001E-3</c:v>
                </c:pt>
                <c:pt idx="43">
                  <c:v>3.2809812069193008E-3</c:v>
                </c:pt>
                <c:pt idx="44">
                  <c:v>3.3768620245968007E-3</c:v>
                </c:pt>
                <c:pt idx="45">
                  <c:v>3.4662403100398998E-3</c:v>
                </c:pt>
                <c:pt idx="46">
                  <c:v>3.5490276308714997E-3</c:v>
                </c:pt>
                <c:pt idx="47">
                  <c:v>3.6251934718165004E-3</c:v>
                </c:pt>
                <c:pt idx="48">
                  <c:v>3.6947240937640008E-3</c:v>
                </c:pt>
                <c:pt idx="49">
                  <c:v>3.7576477144891001E-3</c:v>
                </c:pt>
                <c:pt idx="50">
                  <c:v>3.8140280562870008E-3</c:v>
                </c:pt>
                <c:pt idx="51">
                  <c:v>3.8639879753451E-3</c:v>
                </c:pt>
                <c:pt idx="52">
                  <c:v>5.5308861826080013E-3</c:v>
                </c:pt>
                <c:pt idx="53">
                  <c:v>5.5310759668660012E-3</c:v>
                </c:pt>
                <c:pt idx="54">
                  <c:v>5.5312137743979998E-3</c:v>
                </c:pt>
                <c:pt idx="55">
                  <c:v>5.5313076749070001E-3</c:v>
                </c:pt>
                <c:pt idx="56">
                  <c:v>5.5313715110170006E-3</c:v>
                </c:pt>
                <c:pt idx="57">
                  <c:v>5.5314216899180002E-3</c:v>
                </c:pt>
                <c:pt idx="58">
                  <c:v>5.5314812792840009E-3</c:v>
                </c:pt>
                <c:pt idx="59">
                  <c:v>5.5316016456230009E-3</c:v>
                </c:pt>
                <c:pt idx="60">
                  <c:v>5.5319211352780001E-3</c:v>
                </c:pt>
                <c:pt idx="61">
                  <c:v>5.5328136817020005E-3</c:v>
                </c:pt>
                <c:pt idx="62">
                  <c:v>5.5351959321360009E-3</c:v>
                </c:pt>
                <c:pt idx="63">
                  <c:v>5.5389358539890002E-3</c:v>
                </c:pt>
                <c:pt idx="64">
                  <c:v>5.5461178808270005E-3</c:v>
                </c:pt>
                <c:pt idx="65">
                  <c:v>5.5590541784929998E-3</c:v>
                </c:pt>
                <c:pt idx="66">
                  <c:v>5.5804862920200001E-3</c:v>
                </c:pt>
                <c:pt idx="67">
                  <c:v>5.6135305300470005E-3</c:v>
                </c:pt>
                <c:pt idx="68">
                  <c:v>5.6608981136469999E-3</c:v>
                </c:pt>
                <c:pt idx="69">
                  <c:v>5.7249380372960011E-3</c:v>
                </c:pt>
                <c:pt idx="70">
                  <c:v>5.8076167138180002E-3</c:v>
                </c:pt>
                <c:pt idx="71">
                  <c:v>5.9083088839089999E-3</c:v>
                </c:pt>
                <c:pt idx="72">
                  <c:v>6.0256297381070011E-3</c:v>
                </c:pt>
                <c:pt idx="73">
                  <c:v>6.1573770919590006E-3</c:v>
                </c:pt>
                <c:pt idx="74">
                  <c:v>6.3011964847310012E-3</c:v>
                </c:pt>
                <c:pt idx="75">
                  <c:v>6.4548449294450005E-3</c:v>
                </c:pt>
                <c:pt idx="76">
                  <c:v>6.6151757495880011E-3</c:v>
                </c:pt>
                <c:pt idx="77">
                  <c:v>6.7812959374140011E-3</c:v>
                </c:pt>
                <c:pt idx="78">
                  <c:v>6.9507936448599998E-3</c:v>
                </c:pt>
                <c:pt idx="79">
                  <c:v>7.1221452253460013E-3</c:v>
                </c:pt>
                <c:pt idx="80">
                  <c:v>7.2937232688890007E-3</c:v>
                </c:pt>
                <c:pt idx="81">
                  <c:v>7.4635080588510002E-3</c:v>
                </c:pt>
                <c:pt idx="82">
                  <c:v>7.6296342732779998E-3</c:v>
                </c:pt>
                <c:pt idx="83">
                  <c:v>8.4145465856790003E-3</c:v>
                </c:pt>
                <c:pt idx="84">
                  <c:v>8.4145490971339991E-3</c:v>
                </c:pt>
                <c:pt idx="85">
                  <c:v>8.4145738207190013E-3</c:v>
                </c:pt>
                <c:pt idx="86">
                  <c:v>8.4149150137119988E-3</c:v>
                </c:pt>
                <c:pt idx="87">
                  <c:v>8.4171712124950018E-3</c:v>
                </c:pt>
                <c:pt idx="88">
                  <c:v>8.4253792258399997E-3</c:v>
                </c:pt>
                <c:pt idx="89">
                  <c:v>8.4450301474279996E-3</c:v>
                </c:pt>
                <c:pt idx="90">
                  <c:v>8.4806521297330004E-3</c:v>
                </c:pt>
                <c:pt idx="91">
                  <c:v>8.5345100463910008E-3</c:v>
                </c:pt>
                <c:pt idx="92">
                  <c:v>8.6062753359410007E-3</c:v>
                </c:pt>
                <c:pt idx="93">
                  <c:v>8.6928279401719995E-3</c:v>
                </c:pt>
                <c:pt idx="94">
                  <c:v>8.7915803053470014E-3</c:v>
                </c:pt>
                <c:pt idx="95">
                  <c:v>8.8995296672800019E-3</c:v>
                </c:pt>
                <c:pt idx="96">
                  <c:v>9.0138066144980003E-3</c:v>
                </c:pt>
                <c:pt idx="97">
                  <c:v>9.1320235699809994E-3</c:v>
                </c:pt>
                <c:pt idx="98">
                  <c:v>9.2522398675250021E-3</c:v>
                </c:pt>
                <c:pt idx="99">
                  <c:v>9.3728839937410012E-3</c:v>
                </c:pt>
                <c:pt idx="100">
                  <c:v>9.4926082607179989E-3</c:v>
                </c:pt>
                <c:pt idx="101">
                  <c:v>9.610368887210001E-3</c:v>
                </c:pt>
                <c:pt idx="102">
                  <c:v>9.7237566264769988E-3</c:v>
                </c:pt>
                <c:pt idx="103">
                  <c:v>9.8321212796620011E-3</c:v>
                </c:pt>
                <c:pt idx="104">
                  <c:v>9.9352296754860007E-3</c:v>
                </c:pt>
                <c:pt idx="105">
                  <c:v>1.0032853149757E-2</c:v>
                </c:pt>
                <c:pt idx="106">
                  <c:v>1.0124785105709001E-2</c:v>
                </c:pt>
                <c:pt idx="107">
                  <c:v>1.0210804825288002E-2</c:v>
                </c:pt>
                <c:pt idx="108">
                  <c:v>1.0290745827290001E-2</c:v>
                </c:pt>
                <c:pt idx="109">
                  <c:v>1.0364508381028002E-2</c:v>
                </c:pt>
                <c:pt idx="110">
                  <c:v>1.0432018784172003E-2</c:v>
                </c:pt>
                <c:pt idx="111">
                  <c:v>1.0493244525724001E-2</c:v>
                </c:pt>
                <c:pt idx="112">
                  <c:v>1.0548210674651001E-2</c:v>
                </c:pt>
                <c:pt idx="113">
                  <c:v>1.0597005133627001E-2</c:v>
                </c:pt>
                <c:pt idx="114">
                  <c:v>1.2217521006534001E-2</c:v>
                </c:pt>
                <c:pt idx="115">
                  <c:v>1.2217702587603001E-2</c:v>
                </c:pt>
                <c:pt idx="116">
                  <c:v>1.2217832293818003E-2</c:v>
                </c:pt>
                <c:pt idx="117">
                  <c:v>1.2217918169006001E-2</c:v>
                </c:pt>
                <c:pt idx="118">
                  <c:v>1.2217973462430001E-2</c:v>
                </c:pt>
                <c:pt idx="119">
                  <c:v>1.2218012369450002E-2</c:v>
                </c:pt>
                <c:pt idx="120">
                  <c:v>1.2218051523551002E-2</c:v>
                </c:pt>
                <c:pt idx="121">
                  <c:v>1.2218125327769003E-2</c:v>
                </c:pt>
                <c:pt idx="122">
                  <c:v>1.2218333862603001E-2</c:v>
                </c:pt>
                <c:pt idx="123">
                  <c:v>1.2218983607618E-2</c:v>
                </c:pt>
                <c:pt idx="124">
                  <c:v>1.2220926453017002E-2</c:v>
                </c:pt>
                <c:pt idx="125">
                  <c:v>1.2224218537279001E-2</c:v>
                </c:pt>
                <c:pt idx="126">
                  <c:v>1.223093611112E-2</c:v>
                </c:pt>
                <c:pt idx="127">
                  <c:v>1.2243589735669001E-2</c:v>
                </c:pt>
                <c:pt idx="128">
                  <c:v>1.2265189285775E-2</c:v>
                </c:pt>
                <c:pt idx="129">
                  <c:v>1.2299082331864001E-2</c:v>
                </c:pt>
                <c:pt idx="130">
                  <c:v>1.2348124019411003E-2</c:v>
                </c:pt>
                <c:pt idx="131">
                  <c:v>1.2414697318625E-2</c:v>
                </c:pt>
                <c:pt idx="132">
                  <c:v>1.2500703633146003E-2</c:v>
                </c:pt>
                <c:pt idx="133">
                  <c:v>1.2605385479379002E-2</c:v>
                </c:pt>
                <c:pt idx="134">
                  <c:v>1.2727220447392003E-2</c:v>
                </c:pt>
                <c:pt idx="135">
                  <c:v>1.2863880235833E-2</c:v>
                </c:pt>
                <c:pt idx="136">
                  <c:v>1.3013017198591003E-2</c:v>
                </c:pt>
                <c:pt idx="137">
                  <c:v>1.3172465551171002E-2</c:v>
                </c:pt>
                <c:pt idx="138">
                  <c:v>1.3339314058343002E-2</c:v>
                </c:pt>
                <c:pt idx="139">
                  <c:v>1.3512792932678E-2</c:v>
                </c:pt>
                <c:pt idx="140">
                  <c:v>1.3690824116197001E-2</c:v>
                </c:pt>
                <c:pt idx="141">
                  <c:v>1.3872208280842003E-2</c:v>
                </c:pt>
                <c:pt idx="142">
                  <c:v>1.4055758522298002E-2</c:v>
                </c:pt>
                <c:pt idx="143">
                  <c:v>1.4240095281538002E-2</c:v>
                </c:pt>
                <c:pt idx="144">
                  <c:v>1.4424154130455002E-2</c:v>
                </c:pt>
                <c:pt idx="145">
                  <c:v>1.5501253019135002E-2</c:v>
                </c:pt>
                <c:pt idx="146">
                  <c:v>1.5501258412511001E-2</c:v>
                </c:pt>
                <c:pt idx="147">
                  <c:v>1.5501287822687001E-2</c:v>
                </c:pt>
                <c:pt idx="148">
                  <c:v>1.5501628104502001E-2</c:v>
                </c:pt>
                <c:pt idx="149">
                  <c:v>1.5503701784417002E-2</c:v>
                </c:pt>
                <c:pt idx="150">
                  <c:v>1.5510968422725001E-2</c:v>
                </c:pt>
                <c:pt idx="151">
                  <c:v>1.5528168097914002E-2</c:v>
                </c:pt>
                <c:pt idx="152">
                  <c:v>1.5559479749747002E-2</c:v>
                </c:pt>
                <c:pt idx="153">
                  <c:v>1.5607407651281002E-2</c:v>
                </c:pt>
                <c:pt idx="154">
                  <c:v>1.5672247652533E-2</c:v>
                </c:pt>
                <c:pt idx="155">
                  <c:v>1.5751708815098003E-2</c:v>
                </c:pt>
                <c:pt idx="156">
                  <c:v>1.5843585367752003E-2</c:v>
                </c:pt>
                <c:pt idx="157">
                  <c:v>1.5945134338121E-2</c:v>
                </c:pt>
                <c:pt idx="158">
                  <c:v>1.6053603740699002E-2</c:v>
                </c:pt>
                <c:pt idx="159">
                  <c:v>1.6166622428890002E-2</c:v>
                </c:pt>
                <c:pt idx="160">
                  <c:v>1.6282219594094E-2</c:v>
                </c:pt>
                <c:pt idx="161">
                  <c:v>1.6398770554359E-2</c:v>
                </c:pt>
                <c:pt idx="162">
                  <c:v>1.6514874327587001E-2</c:v>
                </c:pt>
                <c:pt idx="163">
                  <c:v>1.6629432237056003E-2</c:v>
                </c:pt>
                <c:pt idx="164">
                  <c:v>1.6740065976905E-2</c:v>
                </c:pt>
                <c:pt idx="165">
                  <c:v>1.6846068233445002E-2</c:v>
                </c:pt>
                <c:pt idx="166">
                  <c:v>1.6947143720003003E-2</c:v>
                </c:pt>
                <c:pt idx="167">
                  <c:v>1.7043015277368002E-2</c:v>
                </c:pt>
                <c:pt idx="168">
                  <c:v>1.7133437494367E-2</c:v>
                </c:pt>
                <c:pt idx="169">
                  <c:v>1.7218158864934E-2</c:v>
                </c:pt>
                <c:pt idx="170">
                  <c:v>1.729698651462E-2</c:v>
                </c:pt>
                <c:pt idx="171">
                  <c:v>1.7369797732479E-2</c:v>
                </c:pt>
                <c:pt idx="172">
                  <c:v>1.7436499348244001E-2</c:v>
                </c:pt>
                <c:pt idx="173">
                  <c:v>1.7497041832571E-2</c:v>
                </c:pt>
                <c:pt idx="174">
                  <c:v>1.7551435161773002E-2</c:v>
                </c:pt>
                <c:pt idx="175">
                  <c:v>1.7599754088273002E-2</c:v>
                </c:pt>
                <c:pt idx="176">
                  <c:v>1.9202263491514E-2</c:v>
                </c:pt>
                <c:pt idx="177">
                  <c:v>1.9202441970253E-2</c:v>
                </c:pt>
                <c:pt idx="178">
                  <c:v>1.9202568547856E-2</c:v>
                </c:pt>
                <c:pt idx="179">
                  <c:v>1.9202651483812002E-2</c:v>
                </c:pt>
                <c:pt idx="180">
                  <c:v>1.9202703742528002E-2</c:v>
                </c:pt>
                <c:pt idx="181">
                  <c:v>1.9202738790435003E-2</c:v>
                </c:pt>
                <c:pt idx="182">
                  <c:v>1.9202771381295003E-2</c:v>
                </c:pt>
                <c:pt idx="183">
                  <c:v>1.9202830446154E-2</c:v>
                </c:pt>
                <c:pt idx="184">
                  <c:v>1.9203002735802003E-2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8.8025656400265995E-8</c:v>
                </c:pt>
                <c:pt idx="2">
                  <c:v>1.21180674299802E-7</c:v>
                </c:pt>
                <c:pt idx="3">
                  <c:v>1.4865513780007444E-7</c:v>
                </c:pt>
                <c:pt idx="4">
                  <c:v>2.1434647599991724E-7</c:v>
                </c:pt>
                <c:pt idx="5">
                  <c:v>4.2886551899958686E-7</c:v>
                </c:pt>
                <c:pt idx="6">
                  <c:v>1.1038829240998457E-6</c:v>
                </c:pt>
                <c:pt idx="7">
                  <c:v>3.0257442618997557E-6</c:v>
                </c:pt>
                <c:pt idx="8">
                  <c:v>7.9710505985000624E-6</c:v>
                </c:pt>
                <c:pt idx="9">
                  <c:v>1.9313797844000037E-5</c:v>
                </c:pt>
                <c:pt idx="10">
                  <c:v>4.1946668780899754E-5</c:v>
                </c:pt>
                <c:pt idx="11">
                  <c:v>8.1491844850400084E-5</c:v>
                </c:pt>
                <c:pt idx="12">
                  <c:v>1.4247067544429989E-4</c:v>
                </c:pt>
                <c:pt idx="13">
                  <c:v>2.2692642517889959E-4</c:v>
                </c:pt>
                <c:pt idx="14">
                  <c:v>3.3368696296970021E-4</c:v>
                </c:pt>
                <c:pt idx="15">
                  <c:v>4.5867478585010033E-4</c:v>
                </c:pt>
                <c:pt idx="16">
                  <c:v>5.9640269591899973E-4</c:v>
                </c:pt>
                <c:pt idx="17">
                  <c:v>7.4177559510249947E-4</c:v>
                </c:pt>
                <c:pt idx="18">
                  <c:v>8.892942945458995E-4</c:v>
                </c:pt>
                <c:pt idx="19">
                  <c:v>1.0334209832756997E-3</c:v>
                </c:pt>
                <c:pt idx="20">
                  <c:v>1.1688776301101997E-3</c:v>
                </c:pt>
                <c:pt idx="21">
                  <c:v>1.5461438165296996E-3</c:v>
                </c:pt>
                <c:pt idx="22">
                  <c:v>1.5461446043650998E-3</c:v>
                </c:pt>
                <c:pt idx="23">
                  <c:v>1.5461665710903997E-3</c:v>
                </c:pt>
                <c:pt idx="24">
                  <c:v>1.5466316250645996E-3</c:v>
                </c:pt>
                <c:pt idx="25">
                  <c:v>1.5500177700254998E-3</c:v>
                </c:pt>
                <c:pt idx="26">
                  <c:v>1.5624011201411997E-3</c:v>
                </c:pt>
                <c:pt idx="27">
                  <c:v>1.5913378142731003E-3</c:v>
                </c:pt>
                <c:pt idx="28">
                  <c:v>1.6417045792272997E-3</c:v>
                </c:pt>
                <c:pt idx="29">
                  <c:v>1.7146519146022995E-3</c:v>
                </c:pt>
                <c:pt idx="30">
                  <c:v>1.8076804860197001E-3</c:v>
                </c:pt>
                <c:pt idx="31">
                  <c:v>1.9157780746060001E-3</c:v>
                </c:pt>
                <c:pt idx="32">
                  <c:v>2.0346086060093003E-3</c:v>
                </c:pt>
                <c:pt idx="33">
                  <c:v>2.1605753947143997E-3</c:v>
                </c:pt>
                <c:pt idx="34">
                  <c:v>2.2906045980790003E-3</c:v>
                </c:pt>
                <c:pt idx="35">
                  <c:v>2.4223853380824995E-3</c:v>
                </c:pt>
                <c:pt idx="36">
                  <c:v>2.5541504116361998E-3</c:v>
                </c:pt>
                <c:pt idx="37">
                  <c:v>2.6845640354192001E-3</c:v>
                </c:pt>
                <c:pt idx="38">
                  <c:v>2.8124997284743993E-3</c:v>
                </c:pt>
                <c:pt idx="39">
                  <c:v>2.9371345906400005E-3</c:v>
                </c:pt>
                <c:pt idx="40">
                  <c:v>3.0561167940490993E-3</c:v>
                </c:pt>
                <c:pt idx="41">
                  <c:v>3.1690391676556006E-3</c:v>
                </c:pt>
                <c:pt idx="42">
                  <c:v>3.2758857084394999E-3</c:v>
                </c:pt>
                <c:pt idx="43">
                  <c:v>3.3765824269727006E-3</c:v>
                </c:pt>
                <c:pt idx="44">
                  <c:v>3.4710513061052993E-3</c:v>
                </c:pt>
                <c:pt idx="45">
                  <c:v>3.5591495716811002E-3</c:v>
                </c:pt>
                <c:pt idx="46">
                  <c:v>3.6407751477570997E-3</c:v>
                </c:pt>
                <c:pt idx="47">
                  <c:v>3.7158845828547992E-3</c:v>
                </c:pt>
                <c:pt idx="48">
                  <c:v>3.7844523197890995E-3</c:v>
                </c:pt>
                <c:pt idx="49">
                  <c:v>3.8464942750857994E-3</c:v>
                </c:pt>
                <c:pt idx="50">
                  <c:v>3.9020658276595994E-3</c:v>
                </c:pt>
                <c:pt idx="51">
                  <c:v>3.9512832318863997E-3</c:v>
                </c:pt>
                <c:pt idx="52">
                  <c:v>5.5680047948737004E-3</c:v>
                </c:pt>
                <c:pt idx="53">
                  <c:v>5.5681846150366998E-3</c:v>
                </c:pt>
                <c:pt idx="54">
                  <c:v>5.5683123065766995E-3</c:v>
                </c:pt>
                <c:pt idx="55">
                  <c:v>5.5683963168066996E-3</c:v>
                </c:pt>
                <c:pt idx="56">
                  <c:v>5.5684504167116998E-3</c:v>
                </c:pt>
                <c:pt idx="57">
                  <c:v>5.5684900200626995E-3</c:v>
                </c:pt>
                <c:pt idx="58">
                  <c:v>5.5685350905857007E-3</c:v>
                </c:pt>
                <c:pt idx="59">
                  <c:v>5.5686283610807E-3</c:v>
                </c:pt>
                <c:pt idx="60">
                  <c:v>5.5688891236796998E-3</c:v>
                </c:pt>
                <c:pt idx="61">
                  <c:v>5.5696568685276995E-3</c:v>
                </c:pt>
                <c:pt idx="62">
                  <c:v>5.5718037848786995E-3</c:v>
                </c:pt>
                <c:pt idx="63">
                  <c:v>5.5752876250076992E-3</c:v>
                </c:pt>
                <c:pt idx="64">
                  <c:v>5.5821713594497004E-3</c:v>
                </c:pt>
                <c:pt idx="65">
                  <c:v>5.5948712413996992E-3</c:v>
                </c:pt>
                <c:pt idx="66">
                  <c:v>5.6163404157067E-3</c:v>
                </c:pt>
                <c:pt idx="67">
                  <c:v>5.6499624930816993E-3</c:v>
                </c:pt>
                <c:pt idx="68">
                  <c:v>5.6987686458126992E-3</c:v>
                </c:pt>
                <c:pt idx="69">
                  <c:v>5.7653324677347005E-3</c:v>
                </c:pt>
                <c:pt idx="70">
                  <c:v>5.8513843484427003E-3</c:v>
                </c:pt>
                <c:pt idx="71">
                  <c:v>5.9564290090347001E-3</c:v>
                </c:pt>
                <c:pt idx="72">
                  <c:v>6.0787232407956996E-3</c:v>
                </c:pt>
                <c:pt idx="73">
                  <c:v>6.2158778745666993E-3</c:v>
                </c:pt>
                <c:pt idx="74">
                  <c:v>6.3653179522627007E-3</c:v>
                </c:pt>
                <c:pt idx="75">
                  <c:v>6.5247461426747007E-3</c:v>
                </c:pt>
                <c:pt idx="76">
                  <c:v>6.6928659331537002E-3</c:v>
                </c:pt>
                <c:pt idx="77">
                  <c:v>6.8663400079417005E-3</c:v>
                </c:pt>
                <c:pt idx="78">
                  <c:v>7.0431594053906995E-3</c:v>
                </c:pt>
                <c:pt idx="79">
                  <c:v>7.2222255672476999E-3</c:v>
                </c:pt>
                <c:pt idx="80">
                  <c:v>7.4021505458787005E-3</c:v>
                </c:pt>
                <c:pt idx="81">
                  <c:v>7.5811972161567006E-3</c:v>
                </c:pt>
                <c:pt idx="82">
                  <c:v>7.7578307136386996E-3</c:v>
                </c:pt>
                <c:pt idx="83">
                  <c:v>8.6166236437577003E-3</c:v>
                </c:pt>
                <c:pt idx="84">
                  <c:v>8.6166264066767015E-3</c:v>
                </c:pt>
                <c:pt idx="85">
                  <c:v>8.6166562523696984E-3</c:v>
                </c:pt>
                <c:pt idx="86">
                  <c:v>8.6170624806756989E-3</c:v>
                </c:pt>
                <c:pt idx="87">
                  <c:v>8.6196426861527009E-3</c:v>
                </c:pt>
                <c:pt idx="88">
                  <c:v>8.6286692989996985E-3</c:v>
                </c:pt>
                <c:pt idx="89">
                  <c:v>8.6496475263147E-3</c:v>
                </c:pt>
                <c:pt idx="90">
                  <c:v>8.6868341755977005E-3</c:v>
                </c:pt>
                <c:pt idx="91">
                  <c:v>8.7422969227106996E-3</c:v>
                </c:pt>
                <c:pt idx="92">
                  <c:v>8.8154485491406982E-3</c:v>
                </c:pt>
                <c:pt idx="93">
                  <c:v>8.9034091740576998E-3</c:v>
                </c:pt>
                <c:pt idx="94">
                  <c:v>9.0030711689406996E-3</c:v>
                </c:pt>
                <c:pt idx="95">
                  <c:v>9.111437651352701E-3</c:v>
                </c:pt>
                <c:pt idx="96">
                  <c:v>9.2256737036746986E-3</c:v>
                </c:pt>
                <c:pt idx="97">
                  <c:v>9.3434550363077004E-3</c:v>
                </c:pt>
                <c:pt idx="98">
                  <c:v>9.4628993388377013E-3</c:v>
                </c:pt>
                <c:pt idx="99">
                  <c:v>9.5824999478056998E-3</c:v>
                </c:pt>
                <c:pt idx="100">
                  <c:v>9.7009659909686984E-3</c:v>
                </c:pt>
                <c:pt idx="101">
                  <c:v>9.8173069634957012E-3</c:v>
                </c:pt>
                <c:pt idx="102">
                  <c:v>9.9292890610206998E-3</c:v>
                </c:pt>
                <c:pt idx="103">
                  <c:v>1.00363088476767E-2</c:v>
                </c:pt>
                <c:pt idx="104">
                  <c:v>1.0138147248129701E-2</c:v>
                </c:pt>
                <c:pt idx="105">
                  <c:v>1.0234581174108699E-2</c:v>
                </c:pt>
                <c:pt idx="106">
                  <c:v>1.0325405243401701E-2</c:v>
                </c:pt>
                <c:pt idx="107">
                  <c:v>1.0410393126102702E-2</c:v>
                </c:pt>
                <c:pt idx="108">
                  <c:v>1.04893713311007E-2</c:v>
                </c:pt>
                <c:pt idx="109">
                  <c:v>1.05622342107447E-2</c:v>
                </c:pt>
                <c:pt idx="110">
                  <c:v>1.0628902573891701E-2</c:v>
                </c:pt>
                <c:pt idx="111">
                  <c:v>1.0689338662735699E-2</c:v>
                </c:pt>
                <c:pt idx="112">
                  <c:v>1.0743564233209702E-2</c:v>
                </c:pt>
                <c:pt idx="113">
                  <c:v>1.0791664183285702E-2</c:v>
                </c:pt>
                <c:pt idx="114">
                  <c:v>1.2368602494660701E-2</c:v>
                </c:pt>
                <c:pt idx="115">
                  <c:v>1.23687757739077E-2</c:v>
                </c:pt>
                <c:pt idx="116">
                  <c:v>1.23688971373247E-2</c:v>
                </c:pt>
                <c:pt idx="117">
                  <c:v>1.2368975135584701E-2</c:v>
                </c:pt>
                <c:pt idx="118">
                  <c:v>1.2369023022215701E-2</c:v>
                </c:pt>
                <c:pt idx="119">
                  <c:v>1.2369054571905701E-2</c:v>
                </c:pt>
                <c:pt idx="120">
                  <c:v>1.2369084950713701E-2</c:v>
                </c:pt>
                <c:pt idx="121">
                  <c:v>1.23691439334787E-2</c:v>
                </c:pt>
                <c:pt idx="122">
                  <c:v>1.23693204300717E-2</c:v>
                </c:pt>
                <c:pt idx="123">
                  <c:v>1.2369900022248699E-2</c:v>
                </c:pt>
                <c:pt idx="124">
                  <c:v>1.23717116208777E-2</c:v>
                </c:pt>
                <c:pt idx="125">
                  <c:v>1.2374872571461699E-2</c:v>
                </c:pt>
                <c:pt idx="126">
                  <c:v>1.23814785546697E-2</c:v>
                </c:pt>
                <c:pt idx="127">
                  <c:v>1.2394158822209702E-2</c:v>
                </c:pt>
                <c:pt idx="128">
                  <c:v>1.2416129627083702E-2</c:v>
                </c:pt>
                <c:pt idx="129">
                  <c:v>1.2450970560015699E-2</c:v>
                </c:pt>
                <c:pt idx="130">
                  <c:v>1.25017961234297E-2</c:v>
                </c:pt>
                <c:pt idx="131">
                  <c:v>1.2571149057410701E-2</c:v>
                </c:pt>
                <c:pt idx="132">
                  <c:v>1.2660635571682701E-2</c:v>
                </c:pt>
                <c:pt idx="133">
                  <c:v>1.2769596202679701E-2</c:v>
                </c:pt>
                <c:pt idx="134">
                  <c:v>1.2896145544244699E-2</c:v>
                </c:pt>
                <c:pt idx="135">
                  <c:v>1.3037711951727701E-2</c:v>
                </c:pt>
                <c:pt idx="136">
                  <c:v>1.3191746301480702E-2</c:v>
                </c:pt>
                <c:pt idx="137">
                  <c:v>1.3356032532198702E-2</c:v>
                </c:pt>
                <c:pt idx="138">
                  <c:v>1.3529653136639702E-2</c:v>
                </c:pt>
                <c:pt idx="139">
                  <c:v>1.37092151280107E-2</c:v>
                </c:pt>
                <c:pt idx="140">
                  <c:v>1.38930230796817E-2</c:v>
                </c:pt>
                <c:pt idx="141">
                  <c:v>1.4080248709106701E-2</c:v>
                </c:pt>
                <c:pt idx="142">
                  <c:v>1.4269879083244702E-2</c:v>
                </c:pt>
                <c:pt idx="143">
                  <c:v>1.4460724531496702E-2</c:v>
                </c:pt>
                <c:pt idx="144">
                  <c:v>1.4651934691124701E-2</c:v>
                </c:pt>
                <c:pt idx="145">
                  <c:v>1.57428689568627E-2</c:v>
                </c:pt>
                <c:pt idx="146">
                  <c:v>1.5742873624318702E-2</c:v>
                </c:pt>
                <c:pt idx="147">
                  <c:v>1.5742906291845701E-2</c:v>
                </c:pt>
                <c:pt idx="148">
                  <c:v>1.57433021532957E-2</c:v>
                </c:pt>
                <c:pt idx="149">
                  <c:v>1.57456622782687E-2</c:v>
                </c:pt>
                <c:pt idx="150">
                  <c:v>1.57536674284087E-2</c:v>
                </c:pt>
                <c:pt idx="151">
                  <c:v>1.5772118242840701E-2</c:v>
                </c:pt>
                <c:pt idx="152">
                  <c:v>1.5805047442473699E-2</c:v>
                </c:pt>
                <c:pt idx="153">
                  <c:v>1.5854807127792702E-2</c:v>
                </c:pt>
                <c:pt idx="154">
                  <c:v>1.59214387527747E-2</c:v>
                </c:pt>
                <c:pt idx="155">
                  <c:v>1.6002766998465701E-2</c:v>
                </c:pt>
                <c:pt idx="156">
                  <c:v>1.60961183477197E-2</c:v>
                </c:pt>
                <c:pt idx="157">
                  <c:v>1.6198713776474701E-2</c:v>
                </c:pt>
                <c:pt idx="158">
                  <c:v>1.63077988684657E-2</c:v>
                </c:pt>
                <c:pt idx="159">
                  <c:v>1.6421038956629701E-2</c:v>
                </c:pt>
                <c:pt idx="160">
                  <c:v>1.6536500570861701E-2</c:v>
                </c:pt>
                <c:pt idx="161">
                  <c:v>1.6652610677944702E-2</c:v>
                </c:pt>
                <c:pt idx="162">
                  <c:v>1.67680150648927E-2</c:v>
                </c:pt>
                <c:pt idx="163">
                  <c:v>1.6881663998007702E-2</c:v>
                </c:pt>
                <c:pt idx="164">
                  <c:v>1.69913535635857E-2</c:v>
                </c:pt>
                <c:pt idx="165">
                  <c:v>1.7096422547730701E-2</c:v>
                </c:pt>
                <c:pt idx="166">
                  <c:v>1.7196589965629699E-2</c:v>
                </c:pt>
                <c:pt idx="167">
                  <c:v>1.72915868690867E-2</c:v>
                </c:pt>
                <c:pt idx="168">
                  <c:v>1.73811723949427E-2</c:v>
                </c:pt>
                <c:pt idx="169">
                  <c:v>1.7465092861185701E-2</c:v>
                </c:pt>
                <c:pt idx="170">
                  <c:v>1.7543152388324702E-2</c:v>
                </c:pt>
                <c:pt idx="171">
                  <c:v>1.7615226477896699E-2</c:v>
                </c:pt>
                <c:pt idx="172">
                  <c:v>1.7681220114709701E-2</c:v>
                </c:pt>
                <c:pt idx="173">
                  <c:v>1.7741082075316699E-2</c:v>
                </c:pt>
                <c:pt idx="174">
                  <c:v>1.7794822325379701E-2</c:v>
                </c:pt>
                <c:pt idx="175">
                  <c:v>1.7842516017227701E-2</c:v>
                </c:pt>
                <c:pt idx="176">
                  <c:v>1.9406374513815702E-2</c:v>
                </c:pt>
                <c:pt idx="177">
                  <c:v>1.94065457178767E-2</c:v>
                </c:pt>
                <c:pt idx="178">
                  <c:v>1.94066651320157E-2</c:v>
                </c:pt>
                <c:pt idx="179">
                  <c:v>1.9406741332801701E-2</c:v>
                </c:pt>
                <c:pt idx="180">
                  <c:v>1.9406787414989701E-2</c:v>
                </c:pt>
                <c:pt idx="181">
                  <c:v>1.94068167002347E-2</c:v>
                </c:pt>
                <c:pt idx="182">
                  <c:v>1.9406842900679701E-2</c:v>
                </c:pt>
                <c:pt idx="183">
                  <c:v>1.94068920494707E-2</c:v>
                </c:pt>
                <c:pt idx="184">
                  <c:v>1.9407043701433702E-2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5.4984657790941548E-2</c:v>
                </c:pt>
                <c:pt idx="1">
                  <c:v>5.1257222587038243E-2</c:v>
                </c:pt>
                <c:pt idx="2">
                  <c:v>4.7720147929749386E-2</c:v>
                </c:pt>
                <c:pt idx="3">
                  <c:v>4.4435710464374403E-2</c:v>
                </c:pt>
                <c:pt idx="4">
                  <c:v>4.142798793154305E-2</c:v>
                </c:pt>
                <c:pt idx="5">
                  <c:v>3.8699121072681718E-2</c:v>
                </c:pt>
                <c:pt idx="6">
                  <c:v>3.6236687542155428E-2</c:v>
                </c:pt>
                <c:pt idx="7">
                  <c:v>3.4080372142351559E-2</c:v>
                </c:pt>
                <c:pt idx="8">
                  <c:v>3.2201539413869648E-2</c:v>
                </c:pt>
                <c:pt idx="9">
                  <c:v>3.0564859475677161E-2</c:v>
                </c:pt>
                <c:pt idx="10">
                  <c:v>2.9137996844293183E-2</c:v>
                </c:pt>
                <c:pt idx="11">
                  <c:v>2.7892546637212631E-2</c:v>
                </c:pt>
                <c:pt idx="12">
                  <c:v>2.6804045112536052E-2</c:v>
                </c:pt>
                <c:pt idx="13">
                  <c:v>2.5851451842055798E-2</c:v>
                </c:pt>
                <c:pt idx="14">
                  <c:v>2.5016902337313192E-2</c:v>
                </c:pt>
                <c:pt idx="15">
                  <c:v>2.4285501095073117E-2</c:v>
                </c:pt>
                <c:pt idx="16">
                  <c:v>2.3644196408864036E-2</c:v>
                </c:pt>
                <c:pt idx="17">
                  <c:v>2.308262290506179E-2</c:v>
                </c:pt>
                <c:pt idx="18">
                  <c:v>2.2592010404355163E-2</c:v>
                </c:pt>
                <c:pt idx="19">
                  <c:v>6.71115098741671E-3</c:v>
                </c:pt>
                <c:pt idx="20">
                  <c:v>6.7091192370161961E-3</c:v>
                </c:pt>
                <c:pt idx="21">
                  <c:v>6.7071231906485843E-3</c:v>
                </c:pt>
                <c:pt idx="22">
                  <c:v>6.7052212748810796E-3</c:v>
                </c:pt>
                <c:pt idx="23">
                  <c:v>6.7033837124930093E-3</c:v>
                </c:pt>
                <c:pt idx="24">
                  <c:v>6.7014109975131481E-3</c:v>
                </c:pt>
                <c:pt idx="25">
                  <c:v>6.6987140389447612E-3</c:v>
                </c:pt>
                <c:pt idx="26">
                  <c:v>6.6936699042667415E-3</c:v>
                </c:pt>
                <c:pt idx="27">
                  <c:v>6.6826672864058901E-3</c:v>
                </c:pt>
                <c:pt idx="28">
                  <c:v>6.6590326270240998E-3</c:v>
                </c:pt>
                <c:pt idx="29">
                  <c:v>6.6136507526612289E-3</c:v>
                </c:pt>
                <c:pt idx="30">
                  <c:v>6.5629521584943725E-3</c:v>
                </c:pt>
                <c:pt idx="31">
                  <c:v>6.5006693686294088E-3</c:v>
                </c:pt>
                <c:pt idx="32">
                  <c:v>6.4430138215362844E-3</c:v>
                </c:pt>
                <c:pt idx="33">
                  <c:v>6.4249102695531479E-3</c:v>
                </c:pt>
                <c:pt idx="34">
                  <c:v>6.4900267023921916E-3</c:v>
                </c:pt>
                <c:pt idx="35">
                  <c:v>6.6898452163275919E-3</c:v>
                </c:pt>
                <c:pt idx="36">
                  <c:v>7.0558720767881934E-3</c:v>
                </c:pt>
                <c:pt idx="37">
                  <c:v>7.5362471012531285E-3</c:v>
                </c:pt>
                <c:pt idx="38">
                  <c:v>8.1444836536480134E-3</c:v>
                </c:pt>
                <c:pt idx="39">
                  <c:v>8.8112786540678299E-3</c:v>
                </c:pt>
                <c:pt idx="40">
                  <c:v>9.5009257568609198E-3</c:v>
                </c:pt>
                <c:pt idx="41">
                  <c:v>1.0176078096767488E-2</c:v>
                </c:pt>
                <c:pt idx="42">
                  <c:v>1.0829262979011711E-2</c:v>
                </c:pt>
                <c:pt idx="43">
                  <c:v>1.17442357552689E-2</c:v>
                </c:pt>
                <c:pt idx="44">
                  <c:v>1.2540976136801715E-2</c:v>
                </c:pt>
                <c:pt idx="45">
                  <c:v>1.3288520023753357E-2</c:v>
                </c:pt>
                <c:pt idx="46">
                  <c:v>1.4051993989891799E-2</c:v>
                </c:pt>
                <c:pt idx="47">
                  <c:v>1.4865833675400147E-2</c:v>
                </c:pt>
                <c:pt idx="48">
                  <c:v>1.5768611272032114E-2</c:v>
                </c:pt>
                <c:pt idx="49">
                  <c:v>1.6802435840167929E-2</c:v>
                </c:pt>
                <c:pt idx="50">
                  <c:v>2.4015204624646291E-2</c:v>
                </c:pt>
                <c:pt idx="51">
                  <c:v>2.4015227341359271E-2</c:v>
                </c:pt>
                <c:pt idx="52">
                  <c:v>2.4015765498796197E-2</c:v>
                </c:pt>
                <c:pt idx="53">
                  <c:v>2.4022520326622825E-2</c:v>
                </c:pt>
                <c:pt idx="54">
                  <c:v>2.4054574695728789E-2</c:v>
                </c:pt>
                <c:pt idx="55">
                  <c:v>2.4128299475971789E-2</c:v>
                </c:pt>
                <c:pt idx="56">
                  <c:v>2.4229324859073274E-2</c:v>
                </c:pt>
                <c:pt idx="57">
                  <c:v>2.4312050855361689E-2</c:v>
                </c:pt>
                <c:pt idx="58">
                  <c:v>2.4346667259190342E-2</c:v>
                </c:pt>
                <c:pt idx="59">
                  <c:v>2.4304731725948981E-2</c:v>
                </c:pt>
                <c:pt idx="60">
                  <c:v>2.4224709764764273E-2</c:v>
                </c:pt>
                <c:pt idx="61">
                  <c:v>2.4056069130719355E-2</c:v>
                </c:pt>
                <c:pt idx="62">
                  <c:v>2.3811144183472941E-2</c:v>
                </c:pt>
                <c:pt idx="63">
                  <c:v>2.3504729825901377E-2</c:v>
                </c:pt>
                <c:pt idx="64">
                  <c:v>2.3152750834078376E-2</c:v>
                </c:pt>
                <c:pt idx="65">
                  <c:v>2.2768483559543844E-2</c:v>
                </c:pt>
                <c:pt idx="66">
                  <c:v>2.2364082837755737E-2</c:v>
                </c:pt>
                <c:pt idx="67">
                  <c:v>2.1949471054538153E-2</c:v>
                </c:pt>
                <c:pt idx="68">
                  <c:v>2.1532792207498364E-2</c:v>
                </c:pt>
                <c:pt idx="69">
                  <c:v>2.1137143023926868E-2</c:v>
                </c:pt>
                <c:pt idx="70">
                  <c:v>2.0767397208277586E-2</c:v>
                </c:pt>
                <c:pt idx="71">
                  <c:v>2.0424044463146655E-2</c:v>
                </c:pt>
                <c:pt idx="72">
                  <c:v>2.0106745443252642E-2</c:v>
                </c:pt>
                <c:pt idx="73">
                  <c:v>1.9814755137822836E-2</c:v>
                </c:pt>
                <c:pt idx="74">
                  <c:v>1.9546774640173438E-2</c:v>
                </c:pt>
                <c:pt idx="75">
                  <c:v>1.9301371071080629E-2</c:v>
                </c:pt>
                <c:pt idx="76">
                  <c:v>1.9077202935995505E-2</c:v>
                </c:pt>
                <c:pt idx="77">
                  <c:v>1.8873028681506976E-2</c:v>
                </c:pt>
                <c:pt idx="78">
                  <c:v>1.8687655332054513E-2</c:v>
                </c:pt>
                <c:pt idx="79">
                  <c:v>1.8520066064680214E-2</c:v>
                </c:pt>
                <c:pt idx="80">
                  <c:v>1.8369251236936533E-2</c:v>
                </c:pt>
                <c:pt idx="81">
                  <c:v>1.2365969172134049E-2</c:v>
                </c:pt>
                <c:pt idx="82">
                  <c:v>1.2365105896258199E-2</c:v>
                </c:pt>
                <c:pt idx="83">
                  <c:v>1.2364291788743402E-2</c:v>
                </c:pt>
                <c:pt idx="84">
                  <c:v>1.2363560181790651E-2</c:v>
                </c:pt>
                <c:pt idx="85">
                  <c:v>1.2362898008427898E-2</c:v>
                </c:pt>
                <c:pt idx="86">
                  <c:v>1.2362256469257265E-2</c:v>
                </c:pt>
                <c:pt idx="87">
                  <c:v>1.2361498629431518E-2</c:v>
                </c:pt>
                <c:pt idx="88">
                  <c:v>1.2360210888201174E-2</c:v>
                </c:pt>
                <c:pt idx="89">
                  <c:v>1.2357377787067036E-2</c:v>
                </c:pt>
                <c:pt idx="90">
                  <c:v>1.235097938396521E-2</c:v>
                </c:pt>
                <c:pt idx="91">
                  <c:v>1.2338276352483362E-2</c:v>
                </c:pt>
                <c:pt idx="92">
                  <c:v>1.2324226184542068E-2</c:v>
                </c:pt>
                <c:pt idx="93">
                  <c:v>1.2308333735210326E-2</c:v>
                </c:pt>
                <c:pt idx="94">
                  <c:v>1.2297789275154455E-2</c:v>
                </c:pt>
                <c:pt idx="95">
                  <c:v>1.2306401294903846E-2</c:v>
                </c:pt>
                <c:pt idx="96">
                  <c:v>1.2349557800600451E-2</c:v>
                </c:pt>
                <c:pt idx="97">
                  <c:v>1.2444975753169267E-2</c:v>
                </c:pt>
                <c:pt idx="98">
                  <c:v>1.2602138801321104E-2</c:v>
                </c:pt>
                <c:pt idx="99">
                  <c:v>1.2793834909631313E-2</c:v>
                </c:pt>
                <c:pt idx="100">
                  <c:v>1.3027029087633131E-2</c:v>
                </c:pt>
                <c:pt idx="101">
                  <c:v>1.3272740701785487E-2</c:v>
                </c:pt>
                <c:pt idx="102">
                  <c:v>1.3513163424087491E-2</c:v>
                </c:pt>
                <c:pt idx="103">
                  <c:v>1.3734639719760864E-2</c:v>
                </c:pt>
                <c:pt idx="104">
                  <c:v>1.3935658462312771E-2</c:v>
                </c:pt>
                <c:pt idx="105">
                  <c:v>1.4269030436212993E-2</c:v>
                </c:pt>
                <c:pt idx="106">
                  <c:v>1.4536017558419888E-2</c:v>
                </c:pt>
                <c:pt idx="107">
                  <c:v>1.4768940260176625E-2</c:v>
                </c:pt>
                <c:pt idx="108">
                  <c:v>1.4996922195293782E-2</c:v>
                </c:pt>
                <c:pt idx="109">
                  <c:v>1.5233653922484542E-2</c:v>
                </c:pt>
                <c:pt idx="110">
                  <c:v>1.5493523434828483E-2</c:v>
                </c:pt>
                <c:pt idx="111">
                  <c:v>1.5791606121898345E-2</c:v>
                </c:pt>
                <c:pt idx="112">
                  <c:v>1.5586864973395599E-2</c:v>
                </c:pt>
                <c:pt idx="113">
                  <c:v>1.558681272048815E-2</c:v>
                </c:pt>
                <c:pt idx="114">
                  <c:v>1.5586993282266415E-2</c:v>
                </c:pt>
                <c:pt idx="115">
                  <c:v>1.5590236532865329E-2</c:v>
                </c:pt>
                <c:pt idx="116">
                  <c:v>1.5606627192410044E-2</c:v>
                </c:pt>
                <c:pt idx="117">
                  <c:v>1.5646927971829445E-2</c:v>
                </c:pt>
                <c:pt idx="118">
                  <c:v>1.5710168990215285E-2</c:v>
                </c:pt>
                <c:pt idx="119">
                  <c:v>1.5782513083748222E-2</c:v>
                </c:pt>
                <c:pt idx="120">
                  <c:v>1.5851413767064306E-2</c:v>
                </c:pt>
                <c:pt idx="121">
                  <c:v>1.5900150748410651E-2</c:v>
                </c:pt>
                <c:pt idx="122">
                  <c:v>1.5938472854898057E-2</c:v>
                </c:pt>
                <c:pt idx="123">
                  <c:v>1.5939130828410978E-2</c:v>
                </c:pt>
                <c:pt idx="124">
                  <c:v>1.5903248789033601E-2</c:v>
                </c:pt>
                <c:pt idx="125">
                  <c:v>1.5834147389739334E-2</c:v>
                </c:pt>
                <c:pt idx="126">
                  <c:v>1.5737147871100973E-2</c:v>
                </c:pt>
                <c:pt idx="127">
                  <c:v>1.5617095402640013E-2</c:v>
                </c:pt>
                <c:pt idx="128">
                  <c:v>1.5479216734222097E-2</c:v>
                </c:pt>
                <c:pt idx="129">
                  <c:v>1.5328045026830344E-2</c:v>
                </c:pt>
                <c:pt idx="130">
                  <c:v>1.516779150100157E-2</c:v>
                </c:pt>
                <c:pt idx="131">
                  <c:v>1.5011146731881602E-2</c:v>
                </c:pt>
                <c:pt idx="132">
                  <c:v>1.486129052882877E-2</c:v>
                </c:pt>
                <c:pt idx="133">
                  <c:v>1.4719073004158855E-2</c:v>
                </c:pt>
                <c:pt idx="134">
                  <c:v>1.4584953875432155E-2</c:v>
                </c:pt>
                <c:pt idx="135">
                  <c:v>1.4459147538673932E-2</c:v>
                </c:pt>
                <c:pt idx="136">
                  <c:v>1.4341486693713752E-2</c:v>
                </c:pt>
                <c:pt idx="137">
                  <c:v>1.4231720276629353E-2</c:v>
                </c:pt>
                <c:pt idx="138">
                  <c:v>1.4129625986305102E-2</c:v>
                </c:pt>
                <c:pt idx="139">
                  <c:v>1.4034971216303557E-2</c:v>
                </c:pt>
                <c:pt idx="140">
                  <c:v>1.3947514390199089E-2</c:v>
                </c:pt>
                <c:pt idx="141">
                  <c:v>1.3867080461704673E-2</c:v>
                </c:pt>
                <c:pt idx="142">
                  <c:v>1.3793484143988984E-2</c:v>
                </c:pt>
                <c:pt idx="143">
                  <c:v>1.062952929439304E-2</c:v>
                </c:pt>
                <c:pt idx="144">
                  <c:v>1.0629051656028024E-2</c:v>
                </c:pt>
                <c:pt idx="145">
                  <c:v>1.0628608545312983E-2</c:v>
                </c:pt>
                <c:pt idx="146">
                  <c:v>1.0628211898848891E-2</c:v>
                </c:pt>
                <c:pt idx="147">
                  <c:v>1.0627861326096307E-2</c:v>
                </c:pt>
                <c:pt idx="148">
                  <c:v>1.0627541832800966E-2</c:v>
                </c:pt>
                <c:pt idx="149">
                  <c:v>1.0627191009703951E-2</c:v>
                </c:pt>
                <c:pt idx="150">
                  <c:v>1.0626641936401135E-2</c:v>
                </c:pt>
                <c:pt idx="151">
                  <c:v>1.0625471882649139E-2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3.2920842619986457E-6</c:v>
                </c:pt>
                <c:pt idx="2">
                  <c:v>1.0009658102997504E-5</c:v>
                </c:pt>
                <c:pt idx="3">
                  <c:v>2.2663282651998184E-5</c:v>
                </c:pt>
                <c:pt idx="4">
                  <c:v>4.426283275799775E-5</c:v>
                </c:pt>
                <c:pt idx="5">
                  <c:v>7.8155878846998539E-5</c:v>
                </c:pt>
                <c:pt idx="6">
                  <c:v>1.2719756639400018E-4</c:v>
                </c:pt>
                <c:pt idx="7">
                  <c:v>1.9377086560799783E-4</c:v>
                </c:pt>
                <c:pt idx="8">
                  <c:v>2.7977718012900041E-4</c:v>
                </c:pt>
                <c:pt idx="9">
                  <c:v>3.8445902636199958E-4</c:v>
                </c:pt>
                <c:pt idx="10">
                  <c:v>5.0629399437500042E-4</c:v>
                </c:pt>
                <c:pt idx="11">
                  <c:v>6.4295378281599772E-4</c:v>
                </c:pt>
                <c:pt idx="12">
                  <c:v>7.9209074557400061E-4</c:v>
                </c:pt>
                <c:pt idx="13">
                  <c:v>9.5153909815400006E-4</c:v>
                </c:pt>
                <c:pt idx="14">
                  <c:v>1.1183876053259996E-3</c:v>
                </c:pt>
                <c:pt idx="15">
                  <c:v>1.2918664796609976E-3</c:v>
                </c:pt>
                <c:pt idx="16">
                  <c:v>1.4698976631799983E-3</c:v>
                </c:pt>
                <c:pt idx="17">
                  <c:v>1.6512818278250005E-3</c:v>
                </c:pt>
                <c:pt idx="18">
                  <c:v>1.8348320692809991E-3</c:v>
                </c:pt>
                <c:pt idx="19">
                  <c:v>2.0191688285210001E-3</c:v>
                </c:pt>
                <c:pt idx="20">
                  <c:v>2.2032276774380001E-3</c:v>
                </c:pt>
                <c:pt idx="21">
                  <c:v>3.2803265661179998E-3</c:v>
                </c:pt>
                <c:pt idx="22">
                  <c:v>3.2803319594939991E-3</c:v>
                </c:pt>
                <c:pt idx="23">
                  <c:v>3.2803613696699985E-3</c:v>
                </c:pt>
                <c:pt idx="24">
                  <c:v>3.2807016514849983E-3</c:v>
                </c:pt>
                <c:pt idx="25">
                  <c:v>3.2827753313999994E-3</c:v>
                </c:pt>
                <c:pt idx="26">
                  <c:v>3.2900419697079984E-3</c:v>
                </c:pt>
                <c:pt idx="27">
                  <c:v>3.3072416448969993E-3</c:v>
                </c:pt>
                <c:pt idx="28">
                  <c:v>3.3385532967299993E-3</c:v>
                </c:pt>
                <c:pt idx="29">
                  <c:v>3.3864811982639992E-3</c:v>
                </c:pt>
                <c:pt idx="30">
                  <c:v>3.4513211995159977E-3</c:v>
                </c:pt>
                <c:pt idx="31">
                  <c:v>3.5307823620810003E-3</c:v>
                </c:pt>
                <c:pt idx="32">
                  <c:v>3.6226589147350004E-3</c:v>
                </c:pt>
                <c:pt idx="33">
                  <c:v>3.7242078851039973E-3</c:v>
                </c:pt>
                <c:pt idx="34">
                  <c:v>3.8326772876819994E-3</c:v>
                </c:pt>
                <c:pt idx="35">
                  <c:v>3.9456959758729995E-3</c:v>
                </c:pt>
                <c:pt idx="36">
                  <c:v>4.0612931410769978E-3</c:v>
                </c:pt>
                <c:pt idx="37">
                  <c:v>4.1778441013419973E-3</c:v>
                </c:pt>
                <c:pt idx="38">
                  <c:v>4.2939478745699991E-3</c:v>
                </c:pt>
                <c:pt idx="39">
                  <c:v>4.4085057840390005E-3</c:v>
                </c:pt>
                <c:pt idx="40">
                  <c:v>4.5191395238879974E-3</c:v>
                </c:pt>
                <c:pt idx="41">
                  <c:v>4.6251417804279993E-3</c:v>
                </c:pt>
                <c:pt idx="42">
                  <c:v>4.7262172669860006E-3</c:v>
                </c:pt>
                <c:pt idx="43">
                  <c:v>4.8220888243509993E-3</c:v>
                </c:pt>
                <c:pt idx="44">
                  <c:v>4.9125110413499977E-3</c:v>
                </c:pt>
                <c:pt idx="45">
                  <c:v>4.9972324119169978E-3</c:v>
                </c:pt>
                <c:pt idx="46">
                  <c:v>5.0760600616029973E-3</c:v>
                </c:pt>
                <c:pt idx="47">
                  <c:v>5.148871279461998E-3</c:v>
                </c:pt>
                <c:pt idx="48">
                  <c:v>5.2155728952269984E-3</c:v>
                </c:pt>
                <c:pt idx="49">
                  <c:v>5.2761153795539972E-3</c:v>
                </c:pt>
                <c:pt idx="50">
                  <c:v>5.3305087087559995E-3</c:v>
                </c:pt>
                <c:pt idx="51">
                  <c:v>5.3788276352559998E-3</c:v>
                </c:pt>
                <c:pt idx="52">
                  <c:v>6.9813370384969979E-3</c:v>
                </c:pt>
                <c:pt idx="53">
                  <c:v>6.9815155172359977E-3</c:v>
                </c:pt>
                <c:pt idx="54">
                  <c:v>6.9816420948389975E-3</c:v>
                </c:pt>
                <c:pt idx="55">
                  <c:v>6.9817250307949996E-3</c:v>
                </c:pt>
                <c:pt idx="56">
                  <c:v>6.981777289511E-3</c:v>
                </c:pt>
                <c:pt idx="57">
                  <c:v>6.9818123374180002E-3</c:v>
                </c:pt>
                <c:pt idx="58">
                  <c:v>6.9818449282780005E-3</c:v>
                </c:pt>
                <c:pt idx="59">
                  <c:v>6.9819039931369974E-3</c:v>
                </c:pt>
                <c:pt idx="60" formatCode="0.00000E+00">
                  <c:v>6.9820762827850005E-3</c:v>
                </c:pt>
                <c:pt idx="61" formatCode="0.00000E+00">
                  <c:v>6.9826437143759995E-3</c:v>
                </c:pt>
                <c:pt idx="62" formatCode="0.00000E+00">
                  <c:v>6.9844367310209973E-3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3.1609505839989838E-6</c:v>
                </c:pt>
                <c:pt idx="2">
                  <c:v>9.7669337919999155E-6</c:v>
                </c:pt>
                <c:pt idx="3">
                  <c:v>2.244720133200151E-5</c:v>
                </c:pt>
                <c:pt idx="4">
                  <c:v>4.441800620600192E-5</c:v>
                </c:pt>
                <c:pt idx="5">
                  <c:v>7.9258939137998724E-5</c:v>
                </c:pt>
                <c:pt idx="6">
                  <c:v>1.3008450255199908E-4</c:v>
                </c:pt>
                <c:pt idx="7">
                  <c:v>1.9943743653300094E-4</c:v>
                </c:pt>
                <c:pt idx="8">
                  <c:v>2.8892395080500066E-4</c:v>
                </c:pt>
                <c:pt idx="9">
                  <c:v>3.9788458180200006E-4</c:v>
                </c:pt>
                <c:pt idx="10">
                  <c:v>5.2443392336699868E-4</c:v>
                </c:pt>
                <c:pt idx="11">
                  <c:v>6.660003308500001E-4</c:v>
                </c:pt>
                <c:pt idx="12">
                  <c:v>8.2003468060300178E-4</c:v>
                </c:pt>
                <c:pt idx="13">
                  <c:v>9.8432091132100163E-4</c:v>
                </c:pt>
                <c:pt idx="14">
                  <c:v>1.1579415157620017E-3</c:v>
                </c:pt>
                <c:pt idx="15">
                  <c:v>1.3375035071329991E-3</c:v>
                </c:pt>
                <c:pt idx="16">
                  <c:v>1.5213114588039992E-3</c:v>
                </c:pt>
                <c:pt idx="17">
                  <c:v>1.7085370882290001E-3</c:v>
                </c:pt>
                <c:pt idx="18">
                  <c:v>1.8981674623670015E-3</c:v>
                </c:pt>
                <c:pt idx="19">
                  <c:v>2.0890129106190015E-3</c:v>
                </c:pt>
                <c:pt idx="20">
                  <c:v>2.2802230702470005E-3</c:v>
                </c:pt>
                <c:pt idx="21">
                  <c:v>3.3711573359849999E-3</c:v>
                </c:pt>
                <c:pt idx="22">
                  <c:v>3.3711620034410014E-3</c:v>
                </c:pt>
                <c:pt idx="23">
                  <c:v>3.3711946709680009E-3</c:v>
                </c:pt>
                <c:pt idx="24">
                  <c:v>3.3715905324179993E-3</c:v>
                </c:pt>
                <c:pt idx="25">
                  <c:v>3.3739506573909998E-3</c:v>
                </c:pt>
                <c:pt idx="26">
                  <c:v>3.3819558075309994E-3</c:v>
                </c:pt>
                <c:pt idx="27">
                  <c:v>3.4004066219630001E-3</c:v>
                </c:pt>
                <c:pt idx="28">
                  <c:v>3.4333358215959987E-3</c:v>
                </c:pt>
                <c:pt idx="29">
                  <c:v>3.4830955069150016E-3</c:v>
                </c:pt>
                <c:pt idx="30">
                  <c:v>3.5497271318969993E-3</c:v>
                </c:pt>
                <c:pt idx="31">
                  <c:v>3.6310553775880001E-3</c:v>
                </c:pt>
                <c:pt idx="32">
                  <c:v>3.7244067268419993E-3</c:v>
                </c:pt>
                <c:pt idx="33">
                  <c:v>3.827002155597E-3</c:v>
                </c:pt>
                <c:pt idx="34">
                  <c:v>3.936087247588E-3</c:v>
                </c:pt>
                <c:pt idx="35">
                  <c:v>4.049327335752001E-3</c:v>
                </c:pt>
                <c:pt idx="36">
                  <c:v>4.1647889499840003E-3</c:v>
                </c:pt>
                <c:pt idx="37">
                  <c:v>4.2808990570670016E-3</c:v>
                </c:pt>
                <c:pt idx="38">
                  <c:v>4.3963034440149991E-3</c:v>
                </c:pt>
                <c:pt idx="39">
                  <c:v>4.5099523771300019E-3</c:v>
                </c:pt>
                <c:pt idx="40">
                  <c:v>4.6196419427079992E-3</c:v>
                </c:pt>
                <c:pt idx="41">
                  <c:v>4.7247109268530006E-3</c:v>
                </c:pt>
                <c:pt idx="42">
                  <c:v>4.824878344751999E-3</c:v>
                </c:pt>
                <c:pt idx="43">
                  <c:v>4.9198752482089991E-3</c:v>
                </c:pt>
                <c:pt idx="44">
                  <c:v>5.0094607740649999E-3</c:v>
                </c:pt>
                <c:pt idx="45">
                  <c:v>5.0933812403080002E-3</c:v>
                </c:pt>
                <c:pt idx="46">
                  <c:v>5.1714407674470012E-3</c:v>
                </c:pt>
                <c:pt idx="47">
                  <c:v>5.2435148570189986E-3</c:v>
                </c:pt>
                <c:pt idx="48">
                  <c:v>5.3095084938320006E-3</c:v>
                </c:pt>
                <c:pt idx="49">
                  <c:v>5.3693704544389986E-3</c:v>
                </c:pt>
                <c:pt idx="50">
                  <c:v>5.4231107045020002E-3</c:v>
                </c:pt>
                <c:pt idx="51">
                  <c:v>5.4708043963500007E-3</c:v>
                </c:pt>
                <c:pt idx="52">
                  <c:v>7.0346628929380019E-3</c:v>
                </c:pt>
                <c:pt idx="53">
                  <c:v>7.0348340969989993E-3</c:v>
                </c:pt>
                <c:pt idx="54">
                  <c:v>7.034953511138E-3</c:v>
                </c:pt>
                <c:pt idx="55">
                  <c:v>7.0350297119240006E-3</c:v>
                </c:pt>
                <c:pt idx="56">
                  <c:v>7.0350757941120001E-3</c:v>
                </c:pt>
                <c:pt idx="57">
                  <c:v>7.035105079357E-3</c:v>
                </c:pt>
                <c:pt idx="58">
                  <c:v>7.035131279802001E-3</c:v>
                </c:pt>
                <c:pt idx="59">
                  <c:v>7.0351804285929999E-3</c:v>
                </c:pt>
                <c:pt idx="60" formatCode="0.0000E+00">
                  <c:v>7.0353320805560011E-3</c:v>
                </c:pt>
                <c:pt idx="61" formatCode="0.0000E+00">
                  <c:v>7.0358547521140007E-3</c:v>
                </c:pt>
                <c:pt idx="62" formatCode="0.0000E+00">
                  <c:v>7.0375682608489996E-3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3.621292688161952E-6</c:v>
                </c:pt>
                <c:pt idx="1">
                  <c:v>7.3893312250241462E-6</c:v>
                </c:pt>
                <c:pt idx="2">
                  <c:v>1.3918987003760231E-5</c:v>
                </c:pt>
                <c:pt idx="3">
                  <c:v>2.3759505116359659E-5</c:v>
                </c:pt>
                <c:pt idx="4">
                  <c:v>3.7282350697524487E-5</c:v>
                </c:pt>
                <c:pt idx="5">
                  <c:v>5.3945856301157199E-5</c:v>
                </c:pt>
                <c:pt idx="6">
                  <c:v>7.3230629134658122E-5</c:v>
                </c:pt>
                <c:pt idx="7">
                  <c:v>9.4606945982559127E-5</c:v>
                </c:pt>
                <c:pt idx="8">
                  <c:v>1.1515003085525181E-4</c:v>
                </c:pt>
                <c:pt idx="9">
                  <c:v>1.3401846481294794E-4</c:v>
                </c:pt>
                <c:pt idx="10">
                  <c:v>1.5032576728357943E-4</c:v>
                </c:pt>
                <c:pt idx="11">
                  <c:v>1.6405065903214703E-4</c:v>
                </c:pt>
                <c:pt idx="12">
                  <c:v>1.7539318783622873E-4</c:v>
                </c:pt>
                <c:pt idx="13">
                  <c:v>1.8353335788734665E-4</c:v>
                </c:pt>
                <c:pt idx="14">
                  <c:v>1.908267617665713E-4</c:v>
                </c:pt>
                <c:pt idx="15">
                  <c:v>1.9583430186892375E-4</c:v>
                </c:pt>
                <c:pt idx="16">
                  <c:v>1.9952258110748816E-4</c:v>
                </c:pt>
                <c:pt idx="17">
                  <c:v>2.0190526559956019E-4</c:v>
                </c:pt>
                <c:pt idx="18">
                  <c:v>2.0277043518426865E-4</c:v>
                </c:pt>
                <c:pt idx="19">
                  <c:v>2.0246473380685864E-4</c:v>
                </c:pt>
                <c:pt idx="20">
                  <c:v>6.0853044558192072E-7</c:v>
                </c:pt>
                <c:pt idx="21">
                  <c:v>5.3933759992796926E-9</c:v>
                </c:pt>
                <c:pt idx="22">
                  <c:v>2.9410175999416976E-8</c:v>
                </c:pt>
                <c:pt idx="23">
                  <c:v>3.4028181499987098E-7</c:v>
                </c:pt>
                <c:pt idx="24">
                  <c:v>2.0736799150010421E-6</c:v>
                </c:pt>
                <c:pt idx="25">
                  <c:v>7.2666383079990349E-6</c:v>
                </c:pt>
                <c:pt idx="26">
                  <c:v>1.7199675189000924E-5</c:v>
                </c:pt>
                <c:pt idx="27">
                  <c:v>3.1311651832999915E-5</c:v>
                </c:pt>
                <c:pt idx="28">
                  <c:v>4.7927901533999923E-5</c:v>
                </c:pt>
                <c:pt idx="29">
                  <c:v>6.4840001251998541E-5</c:v>
                </c:pt>
                <c:pt idx="30">
                  <c:v>7.9461162565002547E-5</c:v>
                </c:pt>
                <c:pt idx="31">
                  <c:v>9.1876552654000104E-5</c:v>
                </c:pt>
                <c:pt idx="32">
                  <c:v>1.0154897036899688E-4</c:v>
                </c:pt>
                <c:pt idx="33">
                  <c:v>1.0846940257800211E-4</c:v>
                </c:pt>
                <c:pt idx="34">
                  <c:v>1.1301868819100017E-4</c:v>
                </c:pt>
                <c:pt idx="35">
                  <c:v>1.1559716520399832E-4</c:v>
                </c:pt>
                <c:pt idx="36">
                  <c:v>1.1655096026499945E-4</c:v>
                </c:pt>
                <c:pt idx="37">
                  <c:v>1.1610377322800181E-4</c:v>
                </c:pt>
                <c:pt idx="38">
                  <c:v>1.1455790946900135E-4</c:v>
                </c:pt>
                <c:pt idx="39">
                  <c:v>1.1063373984899691E-4</c:v>
                </c:pt>
                <c:pt idx="40">
                  <c:v>1.0600225654000192E-4</c:v>
                </c:pt>
                <c:pt idx="41">
                  <c:v>1.010754865580013E-4</c:v>
                </c:pt>
                <c:pt idx="42">
                  <c:v>9.587155736499875E-5</c:v>
                </c:pt>
                <c:pt idx="43">
                  <c:v>9.0422216998998356E-5</c:v>
                </c:pt>
                <c:pt idx="44">
                  <c:v>8.4721370567000104E-5</c:v>
                </c:pt>
                <c:pt idx="45">
                  <c:v>7.8827649685999507E-5</c:v>
                </c:pt>
                <c:pt idx="46">
                  <c:v>7.2811217859000688E-5</c:v>
                </c:pt>
                <c:pt idx="47">
                  <c:v>6.670161576500036E-5</c:v>
                </c:pt>
                <c:pt idx="48">
                  <c:v>6.054248432699888E-5</c:v>
                </c:pt>
                <c:pt idx="49">
                  <c:v>5.4393329202002266E-5</c:v>
                </c:pt>
                <c:pt idx="50">
                  <c:v>4.8318926500000303E-5</c:v>
                </c:pt>
                <c:pt idx="51">
                  <c:v>9.0537254420395376E-7</c:v>
                </c:pt>
                <c:pt idx="52">
                  <c:v>1.5102047146372788E-7</c:v>
                </c:pt>
                <c:pt idx="53">
                  <c:v>1.0710412560776993E-7</c:v>
                </c:pt>
                <c:pt idx="54">
                  <c:v>7.0176578156642873E-8</c:v>
                </c:pt>
                <c:pt idx="55">
                  <c:v>4.4218913539484525E-8</c:v>
                </c:pt>
                <c:pt idx="56">
                  <c:v>2.9655921308328426E-8</c:v>
                </c:pt>
                <c:pt idx="57">
                  <c:v>2.7576881539160586E-8</c:v>
                </c:pt>
                <c:pt idx="58">
                  <c:v>4.997795761346642E-8</c:v>
                </c:pt>
                <c:pt idx="59">
                  <c:v>1.4578354831263971E-7</c:v>
                </c:pt>
                <c:pt idx="60">
                  <c:v>4.8013442316043948E-7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3.47704564236378E-6</c:v>
                </c:pt>
                <c:pt idx="1">
                  <c:v>7.2665815287276656E-6</c:v>
                </c:pt>
                <c:pt idx="2">
                  <c:v>1.3948294293860941E-5</c:v>
                </c:pt>
                <c:pt idx="3">
                  <c:v>2.4167885361156467E-5</c:v>
                </c:pt>
                <c:pt idx="4">
                  <c:v>3.8325026224809579E-5</c:v>
                </c:pt>
                <c:pt idx="5">
                  <c:v>5.5908119754835972E-5</c:v>
                </c:pt>
                <c:pt idx="6">
                  <c:v>7.6288227378331901E-5</c:v>
                </c:pt>
                <c:pt idx="7">
                  <c:v>9.8435165709038629E-5</c:v>
                </c:pt>
                <c:pt idx="8">
                  <c:v>1.1985669409560925E-4</c:v>
                </c:pt>
                <c:pt idx="9">
                  <c:v>1.3920427572009316E-4</c:v>
                </c:pt>
                <c:pt idx="10">
                  <c:v>1.5572304822972948E-4</c:v>
                </c:pt>
                <c:pt idx="11">
                  <c:v>1.6943778472659131E-4</c:v>
                </c:pt>
                <c:pt idx="12">
                  <c:v>1.8071485378797546E-4</c:v>
                </c:pt>
                <c:pt idx="13">
                  <c:v>1.9098266488317201E-4</c:v>
                </c:pt>
                <c:pt idx="14">
                  <c:v>1.9751819050610312E-4</c:v>
                </c:pt>
                <c:pt idx="15">
                  <c:v>2.0218874683605888E-4</c:v>
                </c:pt>
                <c:pt idx="16">
                  <c:v>2.0594819236542186E-4</c:v>
                </c:pt>
                <c:pt idx="17">
                  <c:v>2.085934115496958E-4</c:v>
                </c:pt>
                <c:pt idx="18">
                  <c:v>2.0992999309818323E-4</c:v>
                </c:pt>
                <c:pt idx="19">
                  <c:v>2.1033117558888595E-4</c:v>
                </c:pt>
                <c:pt idx="20">
                  <c:v>6.1634704278983017E-7</c:v>
                </c:pt>
                <c:pt idx="21">
                  <c:v>4.6674560015558253E-9</c:v>
                </c:pt>
                <c:pt idx="22">
                  <c:v>3.2667526999458074E-8</c:v>
                </c:pt>
                <c:pt idx="23">
                  <c:v>3.9586144999839701E-7</c:v>
                </c:pt>
                <c:pt idx="24">
                  <c:v>2.3601249730005602E-6</c:v>
                </c:pt>
                <c:pt idx="25">
                  <c:v>8.0051501399995562E-6</c:v>
                </c:pt>
                <c:pt idx="26">
                  <c:v>1.8450814432000723E-5</c:v>
                </c:pt>
                <c:pt idx="27">
                  <c:v>3.2929199632998618E-5</c:v>
                </c:pt>
                <c:pt idx="28">
                  <c:v>4.975968531900285E-5</c:v>
                </c:pt>
                <c:pt idx="29">
                  <c:v>6.6631624981997734E-5</c:v>
                </c:pt>
                <c:pt idx="30">
                  <c:v>8.1328245691000833E-5</c:v>
                </c:pt>
                <c:pt idx="31">
                  <c:v>9.3351349253999183E-5</c:v>
                </c:pt>
                <c:pt idx="32">
                  <c:v>1.0259542875500072E-4</c:v>
                </c:pt>
                <c:pt idx="33">
                  <c:v>1.0908509199099997E-4</c:v>
                </c:pt>
                <c:pt idx="34">
                  <c:v>1.1324008816400097E-4</c:v>
                </c:pt>
                <c:pt idx="35">
                  <c:v>1.1546161423199933E-4</c:v>
                </c:pt>
                <c:pt idx="36">
                  <c:v>1.1611010708300132E-4</c:v>
                </c:pt>
                <c:pt idx="37">
                  <c:v>1.1540438694799746E-4</c:v>
                </c:pt>
                <c:pt idx="38">
                  <c:v>1.1364893311500285E-4</c:v>
                </c:pt>
                <c:pt idx="39">
                  <c:v>1.0968956557799725E-4</c:v>
                </c:pt>
                <c:pt idx="40">
                  <c:v>1.0506898414500143E-4</c:v>
                </c:pt>
                <c:pt idx="41">
                  <c:v>1.0016741789899836E-4</c:v>
                </c:pt>
                <c:pt idx="42">
                  <c:v>9.4996903457000154E-5</c:v>
                </c:pt>
                <c:pt idx="43">
                  <c:v>8.9585525856000769E-5</c:v>
                </c:pt>
                <c:pt idx="44">
                  <c:v>8.3920466243000286E-5</c:v>
                </c:pt>
                <c:pt idx="45">
                  <c:v>7.8059527139000967E-5</c:v>
                </c:pt>
                <c:pt idx="46">
                  <c:v>7.2074089571997485E-5</c:v>
                </c:pt>
                <c:pt idx="47">
                  <c:v>6.5993636813001938E-5</c:v>
                </c:pt>
                <c:pt idx="48">
                  <c:v>5.9861960606998055E-5</c:v>
                </c:pt>
                <c:pt idx="49">
                  <c:v>5.3740250063001593E-5</c:v>
                </c:pt>
                <c:pt idx="50">
                  <c:v>4.7693691848000458E-5</c:v>
                </c:pt>
                <c:pt idx="51">
                  <c:v>8.835358737785318E-7</c:v>
                </c:pt>
                <c:pt idx="52">
                  <c:v>1.4486497469241283E-7</c:v>
                </c:pt>
                <c:pt idx="53">
                  <c:v>1.0104273299359471E-7</c:v>
                </c:pt>
                <c:pt idx="54">
                  <c:v>6.4477588155229525E-8</c:v>
                </c:pt>
                <c:pt idx="55">
                  <c:v>3.8992620615597144E-8</c:v>
                </c:pt>
                <c:pt idx="56">
                  <c:v>2.4779822692560346E-8</c:v>
                </c:pt>
                <c:pt idx="57">
                  <c:v>2.2169607308940133E-8</c:v>
                </c:pt>
                <c:pt idx="58">
                  <c:v>4.1587438538133195E-8</c:v>
                </c:pt>
                <c:pt idx="59">
                  <c:v>1.2832089177229391E-7</c:v>
                </c:pt>
                <c:pt idx="60">
                  <c:v>4.4226054908337739E-7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4.9475005057051002E-16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1.8698459071040999E-3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4.4280426254052997E-3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5.3934706304889996E-3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5.3935758135182999E-3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5.3936204766475999E-3</v>
      </c>
      <c r="C7">
        <v>-273.14999999999998</v>
      </c>
      <c r="D7">
        <v>0</v>
      </c>
    </row>
    <row r="8" spans="1:4" x14ac:dyDescent="0.25">
      <c r="A8">
        <v>7</v>
      </c>
      <c r="B8" s="1">
        <v>5.3936598463328999E-3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5.3937485511969998E-3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5.3940182471511004E-3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5.3948127855222997E-3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5.3969514410687003E-3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5.4022128416977002E-3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5.4138473176429999E-3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5.4364349422515003E-3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5.4751133750037999E-3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5.5340780361052997E-3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5.6153514610831996E-3</v>
      </c>
      <c r="C18">
        <v>-273.14999999999998</v>
      </c>
      <c r="D18">
        <v>10</v>
      </c>
    </row>
    <row r="19" spans="1:4" x14ac:dyDescent="0.25">
      <c r="A19">
        <v>18</v>
      </c>
      <c r="B19" s="1">
        <v>5.7173317892025002E-3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5.8368908939692996E-3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5.9685649179386001E-3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6.1069725408866996E-3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6.2464510084442003E-3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6.3812382253209E-3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6.505918407968E-3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6.8370619163591996E-3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6.8370628093533999E-3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6.8370847952728001E-3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6.8375217212370996E-3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6.8406597731080002E-3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6.8521984836546999E-3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6.8794837969316999E-3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6.9278200469348001E-3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6.9987774141337996E-3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7.0897929177069002E-3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7.1966792968847001E-3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7.3151303473318998E-3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7.4414391755846998E-3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7.5723898796162996E-3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7.7055244197275002E-3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7.8389542404859996E-3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7.9712427535055998E-3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8.1011842228235001E-3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8.2278950684102001E-3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8.3488664356695993E-3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8.4636454429148009E-3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8.5721989543968997E-3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8.6744518374083004E-3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8.7703326550858003E-3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8.8597109405288994E-3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8.9424982613604993E-3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9.0186641023055E-3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9.0881947242530004E-3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9.1511183449780997E-3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9.2074986867760004E-3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9.2574586058340996E-3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1.0924356813097001E-2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1.0924546597355001E-2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1.0924684404886999E-2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1.0924778305396E-2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1.0924842141506E-2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1.0924892320407E-2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1.0924951909773E-2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1.0925072276112001E-2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1.0925391765767E-2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1.0926284312191E-2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1.0928666562625E-2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1.0932406484478E-2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1.0939588511316E-2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1.0952524808981999E-2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1.0973956922509E-2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1.1007001160536E-2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1.1054368744136E-2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1.1118408667785001E-2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1.1201087344307E-2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1.1301779514398E-2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1.1419100368596001E-2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1.1550847722448E-2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1.1694667115220001E-2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1.1848315559934E-2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1.2008646380077001E-2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1.2174766567903001E-2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1.2344264275348999E-2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1.2515615855835001E-2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1.2687193899378E-2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1.285697868934E-2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1.3023104903766999E-2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1.3808017216168001E-2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1.3808019727623E-2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1.3808044451208E-2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1.3808385644200999E-2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1.3810641842984001E-2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1.3818849856329E-2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1.3838500777917E-2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1.3874122760222001E-2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1.3927980676879999E-2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1.3999745966429999E-2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1.4086298570661E-2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1.4185050935836E-2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1.4293000297769001E-2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1.4407277244987001E-2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1.452549420047E-2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1.4645710498014001E-2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1.476635462423E-2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1.4886078891206999E-2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1.5003839517699E-2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1.5117227256965999E-2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1.5225591910151E-2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1.5328700305974999E-2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1.5426323780246E-2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1.5518255736198E-2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1.5604275455777E-2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1.5684216457779E-2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1.5757979011517001E-2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1.5825489414661002E-2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1.5886715156213E-2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1.5941681305139999E-2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1.5990475764116E-2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1.7610991637023E-2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1.7611173218092E-2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1.7611302924307001E-2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1.7611388799495E-2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1.7611444092918999E-2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1.7611482999939001E-2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1.761152215404E-2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1.7611595958258001E-2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1.7611804493092E-2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1.7612454238106999E-2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1.7614397083506001E-2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1.7617689167768E-2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1.7624406741608999E-2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1.7637060366157999E-2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1.7658659916263999E-2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1.7692552962353E-2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1.7741594649900001E-2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1.7808167949113999E-2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1.7894174263635002E-2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1.7998856109868001E-2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1.8120691077881002E-2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1.8257350866321999E-2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1.8406487829080002E-2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1.8565936181660001E-2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1.8732784688832001E-2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1.8906263563166999E-2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1.9084294746685999E-2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1.9265678911331002E-2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1.9449229152787E-2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1.9633565912027001E-2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1.9817624760944001E-2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2.0894723649624001E-2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2.0894729043E-2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2.0894758453176E-2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2.0895098734990999E-2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2.0897172414906E-2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2.0904439053214E-2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2.0921638728403E-2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2.0952950380236E-2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2.100087828177E-2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2.1065718283021999E-2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2.1145179445587001E-2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2.1237055998241001E-2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2.1338604968609998E-2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2.1447074371188E-2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2.1560093059379001E-2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2.1675690224582999E-2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2.1792241184847998E-2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2.1908344958076E-2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2.2022902867545002E-2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2.2133536607393998E-2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2.2239538863934E-2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2.2340614350492002E-2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2.2436485907857E-2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2.2526908124855999E-2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2.2611629495422999E-2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2.2690457145108998E-2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2.2763268362967999E-2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2.2829969978732999E-2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2.2890512463059998E-2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2.2944905792262001E-2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2.2993224718762001E-2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2.4595734122002999E-2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2.4595912600741999E-2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2.4596039178344999E-2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2.4596122114301001E-2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2.4596174373017001E-2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2.4596209420924001E-2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2.4596242011784002E-2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2.4596301076642998E-2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2.4596473366291002E-2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2.4597040797882001E-2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2.4598833814526998E-2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4.4277112037965E-16</v>
      </c>
      <c r="C2">
        <v>150</v>
      </c>
      <c r="D2">
        <v>-1301.7181818182</v>
      </c>
    </row>
    <row r="3" spans="1:4" x14ac:dyDescent="0.25">
      <c r="A3">
        <v>2</v>
      </c>
      <c r="B3" s="1">
        <v>1.9866268272095001E-3</v>
      </c>
      <c r="C3">
        <v>96</v>
      </c>
      <c r="D3">
        <v>-1172.2181818182</v>
      </c>
    </row>
    <row r="4" spans="1:4" x14ac:dyDescent="0.25">
      <c r="A4">
        <v>3</v>
      </c>
      <c r="B4" s="1">
        <v>4.4762344813296003E-3</v>
      </c>
      <c r="C4">
        <v>25</v>
      </c>
      <c r="D4">
        <v>-1001.8181818181999</v>
      </c>
    </row>
    <row r="5" spans="1:4" x14ac:dyDescent="0.25">
      <c r="A5">
        <v>4</v>
      </c>
      <c r="B5" s="1">
        <v>5.3742808607203001E-3</v>
      </c>
      <c r="C5">
        <v>25</v>
      </c>
      <c r="D5">
        <v>-1.8181818182</v>
      </c>
    </row>
    <row r="6" spans="1:4" x14ac:dyDescent="0.25">
      <c r="A6">
        <v>5</v>
      </c>
      <c r="B6" s="1">
        <v>5.3743688863767004E-3</v>
      </c>
      <c r="C6">
        <v>30</v>
      </c>
      <c r="D6">
        <v>-0.90909090910000001</v>
      </c>
    </row>
    <row r="7" spans="1:4" x14ac:dyDescent="0.25">
      <c r="A7">
        <v>6</v>
      </c>
      <c r="B7" s="1">
        <v>5.3744020413945999E-3</v>
      </c>
      <c r="C7">
        <v>35</v>
      </c>
      <c r="D7">
        <v>0</v>
      </c>
    </row>
    <row r="8" spans="1:4" x14ac:dyDescent="0.25">
      <c r="A8">
        <v>7</v>
      </c>
      <c r="B8" s="1">
        <v>5.3744295158581002E-3</v>
      </c>
      <c r="C8">
        <v>40</v>
      </c>
      <c r="D8">
        <v>0.90909090910000001</v>
      </c>
    </row>
    <row r="9" spans="1:4" x14ac:dyDescent="0.25">
      <c r="A9">
        <v>8</v>
      </c>
      <c r="B9" s="1">
        <v>5.3744952071963E-3</v>
      </c>
      <c r="C9">
        <v>45</v>
      </c>
      <c r="D9">
        <v>1.8181818182</v>
      </c>
    </row>
    <row r="10" spans="1:4" x14ac:dyDescent="0.25">
      <c r="A10">
        <v>9</v>
      </c>
      <c r="B10" s="1">
        <v>5.3747097262392997E-3</v>
      </c>
      <c r="C10">
        <v>50</v>
      </c>
      <c r="D10">
        <v>2.7272727272999999</v>
      </c>
    </row>
    <row r="11" spans="1:4" x14ac:dyDescent="0.25">
      <c r="A11">
        <v>10</v>
      </c>
      <c r="B11" s="1">
        <v>5.3753847436443999E-3</v>
      </c>
      <c r="C11">
        <v>55</v>
      </c>
      <c r="D11">
        <v>3.6363636364</v>
      </c>
    </row>
    <row r="12" spans="1:4" x14ac:dyDescent="0.25">
      <c r="A12">
        <v>11</v>
      </c>
      <c r="B12" s="1">
        <v>5.3773066049821999E-3</v>
      </c>
      <c r="C12">
        <v>60</v>
      </c>
      <c r="D12">
        <v>4.5454545455000002</v>
      </c>
    </row>
    <row r="13" spans="1:4" x14ac:dyDescent="0.25">
      <c r="A13">
        <v>12</v>
      </c>
      <c r="B13" s="1">
        <v>5.3822519113188002E-3</v>
      </c>
      <c r="C13">
        <v>65</v>
      </c>
      <c r="D13">
        <v>5.4545454544999998</v>
      </c>
    </row>
    <row r="14" spans="1:4" x14ac:dyDescent="0.25">
      <c r="A14">
        <v>13</v>
      </c>
      <c r="B14" s="1">
        <v>5.3935946585643001E-3</v>
      </c>
      <c r="C14">
        <v>70</v>
      </c>
      <c r="D14">
        <v>6.3636363636000004</v>
      </c>
    </row>
    <row r="15" spans="1:4" x14ac:dyDescent="0.25">
      <c r="A15">
        <v>14</v>
      </c>
      <c r="B15" s="1">
        <v>5.4162275295011999E-3</v>
      </c>
      <c r="C15">
        <v>75</v>
      </c>
      <c r="D15">
        <v>7.2727272727000001</v>
      </c>
    </row>
    <row r="16" spans="1:4" x14ac:dyDescent="0.25">
      <c r="A16">
        <v>15</v>
      </c>
      <c r="B16" s="1">
        <v>5.4557727055707002E-3</v>
      </c>
      <c r="C16">
        <v>80</v>
      </c>
      <c r="D16">
        <v>8.1818181818000006</v>
      </c>
    </row>
    <row r="17" spans="1:4" x14ac:dyDescent="0.25">
      <c r="A17">
        <v>16</v>
      </c>
      <c r="B17" s="1">
        <v>5.5167515361646E-3</v>
      </c>
      <c r="C17">
        <v>85</v>
      </c>
      <c r="D17">
        <v>9.0909090909000003</v>
      </c>
    </row>
    <row r="18" spans="1:4" x14ac:dyDescent="0.25">
      <c r="A18">
        <v>17</v>
      </c>
      <c r="B18" s="1">
        <v>5.6012072858991997E-3</v>
      </c>
      <c r="C18">
        <v>90</v>
      </c>
      <c r="D18">
        <v>10</v>
      </c>
    </row>
    <row r="19" spans="1:4" x14ac:dyDescent="0.25">
      <c r="A19">
        <v>18</v>
      </c>
      <c r="B19" s="1">
        <v>5.7079678236900003E-3</v>
      </c>
      <c r="C19">
        <v>95</v>
      </c>
      <c r="D19">
        <v>10.9090909091</v>
      </c>
    </row>
    <row r="20" spans="1:4" x14ac:dyDescent="0.25">
      <c r="A20">
        <v>19</v>
      </c>
      <c r="B20" s="1">
        <v>5.8329556465704004E-3</v>
      </c>
      <c r="C20">
        <v>100</v>
      </c>
      <c r="D20">
        <v>11.818181818199999</v>
      </c>
    </row>
    <row r="21" spans="1:4" x14ac:dyDescent="0.25">
      <c r="A21">
        <v>20</v>
      </c>
      <c r="B21" s="1">
        <v>5.9706835566392998E-3</v>
      </c>
      <c r="C21">
        <v>105</v>
      </c>
      <c r="D21">
        <v>12.727272727300001</v>
      </c>
    </row>
    <row r="22" spans="1:4" x14ac:dyDescent="0.25">
      <c r="A22">
        <v>21</v>
      </c>
      <c r="B22" s="1">
        <v>6.1160564558227996E-3</v>
      </c>
      <c r="C22">
        <v>110</v>
      </c>
      <c r="D22">
        <v>13.6363636364</v>
      </c>
    </row>
    <row r="23" spans="1:4" x14ac:dyDescent="0.25">
      <c r="A23">
        <v>22</v>
      </c>
      <c r="B23" s="1">
        <v>6.2635751552661996E-3</v>
      </c>
      <c r="C23">
        <v>115</v>
      </c>
      <c r="D23">
        <v>14.5454545454</v>
      </c>
    </row>
    <row r="24" spans="1:4" x14ac:dyDescent="0.25">
      <c r="A24">
        <v>23</v>
      </c>
      <c r="B24" s="1">
        <v>6.4077018439959998E-3</v>
      </c>
      <c r="C24">
        <v>120</v>
      </c>
      <c r="D24">
        <v>15.4545454545</v>
      </c>
    </row>
    <row r="25" spans="1:4" x14ac:dyDescent="0.25">
      <c r="A25">
        <v>24</v>
      </c>
      <c r="B25" s="1">
        <v>6.5431584908304998E-3</v>
      </c>
      <c r="C25">
        <v>125</v>
      </c>
      <c r="D25">
        <v>16.363636363600001</v>
      </c>
    </row>
    <row r="26" spans="1:4" x14ac:dyDescent="0.25">
      <c r="A26">
        <v>25</v>
      </c>
      <c r="B26" s="1">
        <v>6.9204246772499997E-3</v>
      </c>
      <c r="C26">
        <v>125</v>
      </c>
      <c r="D26">
        <v>1786.3636363636001</v>
      </c>
    </row>
    <row r="27" spans="1:4" x14ac:dyDescent="0.25">
      <c r="A27">
        <v>26</v>
      </c>
      <c r="B27" s="1">
        <v>6.9204254650853999E-3</v>
      </c>
      <c r="C27">
        <v>119.5</v>
      </c>
      <c r="D27">
        <v>1787.3636363636001</v>
      </c>
    </row>
    <row r="28" spans="1:4" x14ac:dyDescent="0.25">
      <c r="A28">
        <v>27</v>
      </c>
      <c r="B28" s="1">
        <v>6.9204474318106998E-3</v>
      </c>
      <c r="C28">
        <v>114</v>
      </c>
      <c r="D28">
        <v>1788.3636363636001</v>
      </c>
    </row>
    <row r="29" spans="1:4" x14ac:dyDescent="0.25">
      <c r="A29">
        <v>28</v>
      </c>
      <c r="B29" s="1">
        <v>6.9209124857848997E-3</v>
      </c>
      <c r="C29">
        <v>108.5</v>
      </c>
      <c r="D29">
        <v>1789.3636363636001</v>
      </c>
    </row>
    <row r="30" spans="1:4" x14ac:dyDescent="0.25">
      <c r="A30">
        <v>29</v>
      </c>
      <c r="B30" s="1">
        <v>6.9242986307457999E-3</v>
      </c>
      <c r="C30">
        <v>103</v>
      </c>
      <c r="D30">
        <v>1790.3636363636001</v>
      </c>
    </row>
    <row r="31" spans="1:4" x14ac:dyDescent="0.25">
      <c r="A31">
        <v>30</v>
      </c>
      <c r="B31" s="1">
        <v>6.9366819808614998E-3</v>
      </c>
      <c r="C31">
        <v>97.5</v>
      </c>
      <c r="D31">
        <v>1791.3636363636001</v>
      </c>
    </row>
    <row r="32" spans="1:4" x14ac:dyDescent="0.25">
      <c r="A32">
        <v>31</v>
      </c>
      <c r="B32" s="1">
        <v>6.9656186749934004E-3</v>
      </c>
      <c r="C32">
        <v>92</v>
      </c>
      <c r="D32">
        <v>1792.3636363636001</v>
      </c>
    </row>
    <row r="33" spans="1:4" x14ac:dyDescent="0.25">
      <c r="A33">
        <v>32</v>
      </c>
      <c r="B33" s="1">
        <v>7.0159854399475998E-3</v>
      </c>
      <c r="C33">
        <v>86.5</v>
      </c>
      <c r="D33">
        <v>1793.3636363636001</v>
      </c>
    </row>
    <row r="34" spans="1:4" x14ac:dyDescent="0.25">
      <c r="A34">
        <v>33</v>
      </c>
      <c r="B34" s="1">
        <v>7.0889327753225996E-3</v>
      </c>
      <c r="C34">
        <v>81</v>
      </c>
      <c r="D34">
        <v>1794.3636363636001</v>
      </c>
    </row>
    <row r="35" spans="1:4" x14ac:dyDescent="0.25">
      <c r="A35">
        <v>34</v>
      </c>
      <c r="B35" s="1">
        <v>7.1819613467400002E-3</v>
      </c>
      <c r="C35">
        <v>75.5</v>
      </c>
      <c r="D35">
        <v>1795.3636363636001</v>
      </c>
    </row>
    <row r="36" spans="1:4" x14ac:dyDescent="0.25">
      <c r="A36">
        <v>35</v>
      </c>
      <c r="B36" s="1">
        <v>7.2900589353263002E-3</v>
      </c>
      <c r="C36">
        <v>70</v>
      </c>
      <c r="D36">
        <v>1796.3636363636001</v>
      </c>
    </row>
    <row r="37" spans="1:4" x14ac:dyDescent="0.25">
      <c r="A37">
        <v>36</v>
      </c>
      <c r="B37" s="1">
        <v>7.4088894667296004E-3</v>
      </c>
      <c r="C37">
        <v>64.5</v>
      </c>
      <c r="D37">
        <v>1797.3636363636001</v>
      </c>
    </row>
    <row r="38" spans="1:4" x14ac:dyDescent="0.25">
      <c r="A38">
        <v>37</v>
      </c>
      <c r="B38" s="1">
        <v>7.5348562554346998E-3</v>
      </c>
      <c r="C38">
        <v>59</v>
      </c>
      <c r="D38">
        <v>1798.3636363636001</v>
      </c>
    </row>
    <row r="39" spans="1:4" x14ac:dyDescent="0.25">
      <c r="A39">
        <v>38</v>
      </c>
      <c r="B39" s="1">
        <v>7.6648854587993004E-3</v>
      </c>
      <c r="C39">
        <v>53.5</v>
      </c>
      <c r="D39">
        <v>1799.3636363636001</v>
      </c>
    </row>
    <row r="40" spans="1:4" x14ac:dyDescent="0.25">
      <c r="A40">
        <v>39</v>
      </c>
      <c r="B40" s="1">
        <v>7.7966661988027996E-3</v>
      </c>
      <c r="C40">
        <v>48</v>
      </c>
      <c r="D40">
        <v>1800.3636363636001</v>
      </c>
    </row>
    <row r="41" spans="1:4" x14ac:dyDescent="0.25">
      <c r="A41">
        <v>40</v>
      </c>
      <c r="B41" s="1">
        <v>7.9284312723564999E-3</v>
      </c>
      <c r="C41">
        <v>42.5</v>
      </c>
      <c r="D41">
        <v>1801.3636363636001</v>
      </c>
    </row>
    <row r="42" spans="1:4" x14ac:dyDescent="0.25">
      <c r="A42">
        <v>41</v>
      </c>
      <c r="B42" s="1">
        <v>8.0588448961395002E-3</v>
      </c>
      <c r="C42">
        <v>37</v>
      </c>
      <c r="D42">
        <v>1802.3636363636001</v>
      </c>
    </row>
    <row r="43" spans="1:4" x14ac:dyDescent="0.25">
      <c r="A43">
        <v>42</v>
      </c>
      <c r="B43" s="1">
        <v>8.1867805891946994E-3</v>
      </c>
      <c r="C43">
        <v>31.5</v>
      </c>
      <c r="D43">
        <v>1803.3636363636001</v>
      </c>
    </row>
    <row r="44" spans="1:4" x14ac:dyDescent="0.25">
      <c r="A44">
        <v>43</v>
      </c>
      <c r="B44" s="1">
        <v>8.3114154513603006E-3</v>
      </c>
      <c r="C44">
        <v>26</v>
      </c>
      <c r="D44">
        <v>1804.3636363636001</v>
      </c>
    </row>
    <row r="45" spans="1:4" x14ac:dyDescent="0.25">
      <c r="A45">
        <v>44</v>
      </c>
      <c r="B45" s="1">
        <v>8.4303976547693994E-3</v>
      </c>
      <c r="C45">
        <v>20.5</v>
      </c>
      <c r="D45">
        <v>1805.3636363636001</v>
      </c>
    </row>
    <row r="46" spans="1:4" x14ac:dyDescent="0.25">
      <c r="A46">
        <v>45</v>
      </c>
      <c r="B46" s="1">
        <v>8.5433200283759007E-3</v>
      </c>
      <c r="C46">
        <v>15</v>
      </c>
      <c r="D46">
        <v>1806.3636363636001</v>
      </c>
    </row>
    <row r="47" spans="1:4" x14ac:dyDescent="0.25">
      <c r="A47">
        <v>46</v>
      </c>
      <c r="B47" s="1">
        <v>8.6501665691598E-3</v>
      </c>
      <c r="C47">
        <v>9.5</v>
      </c>
      <c r="D47">
        <v>1807.3636363636001</v>
      </c>
    </row>
    <row r="48" spans="1:4" x14ac:dyDescent="0.25">
      <c r="A48">
        <v>47</v>
      </c>
      <c r="B48" s="1">
        <v>8.7508632876930007E-3</v>
      </c>
      <c r="C48">
        <v>4</v>
      </c>
      <c r="D48">
        <v>1808.3636363636001</v>
      </c>
    </row>
    <row r="49" spans="1:4" x14ac:dyDescent="0.25">
      <c r="A49">
        <v>48</v>
      </c>
      <c r="B49" s="1">
        <v>8.8453321668255994E-3</v>
      </c>
      <c r="C49">
        <v>-1.5</v>
      </c>
      <c r="D49">
        <v>1809.3636363636001</v>
      </c>
    </row>
    <row r="50" spans="1:4" x14ac:dyDescent="0.25">
      <c r="A50">
        <v>49</v>
      </c>
      <c r="B50" s="1">
        <v>8.9334304324014003E-3</v>
      </c>
      <c r="C50">
        <v>-7</v>
      </c>
      <c r="D50">
        <v>1810.3636363636001</v>
      </c>
    </row>
    <row r="51" spans="1:4" x14ac:dyDescent="0.25">
      <c r="A51">
        <v>50</v>
      </c>
      <c r="B51" s="1">
        <v>9.0150560084773998E-3</v>
      </c>
      <c r="C51">
        <v>-12.5</v>
      </c>
      <c r="D51">
        <v>1811.3636363636001</v>
      </c>
    </row>
    <row r="52" spans="1:4" x14ac:dyDescent="0.25">
      <c r="A52">
        <v>51</v>
      </c>
      <c r="B52" s="1">
        <v>9.0901654435750993E-3</v>
      </c>
      <c r="C52">
        <v>-18</v>
      </c>
      <c r="D52">
        <v>1812.3636363636001</v>
      </c>
    </row>
    <row r="53" spans="1:4" x14ac:dyDescent="0.25">
      <c r="A53">
        <v>52</v>
      </c>
      <c r="B53" s="1">
        <v>9.1587331805093996E-3</v>
      </c>
      <c r="C53">
        <v>-23.5</v>
      </c>
      <c r="D53">
        <v>1813.3636363636001</v>
      </c>
    </row>
    <row r="54" spans="1:4" x14ac:dyDescent="0.25">
      <c r="A54">
        <v>53</v>
      </c>
      <c r="B54" s="1">
        <v>9.2207751358060995E-3</v>
      </c>
      <c r="C54">
        <v>-29</v>
      </c>
      <c r="D54">
        <v>1814.3636363636001</v>
      </c>
    </row>
    <row r="55" spans="1:4" x14ac:dyDescent="0.25">
      <c r="A55">
        <v>54</v>
      </c>
      <c r="B55" s="1">
        <v>9.2763466883798995E-3</v>
      </c>
      <c r="C55">
        <v>-34.5</v>
      </c>
      <c r="D55">
        <v>1815.3636363636001</v>
      </c>
    </row>
    <row r="56" spans="1:4" x14ac:dyDescent="0.25">
      <c r="A56">
        <v>55</v>
      </c>
      <c r="B56" s="1">
        <v>9.3255640926066998E-3</v>
      </c>
      <c r="C56">
        <v>-40</v>
      </c>
      <c r="D56">
        <v>1816.3636363636001</v>
      </c>
    </row>
    <row r="57" spans="1:4" x14ac:dyDescent="0.25">
      <c r="A57">
        <v>56</v>
      </c>
      <c r="B57" s="1">
        <v>1.0942285655594E-2</v>
      </c>
      <c r="C57">
        <v>-40</v>
      </c>
      <c r="D57">
        <v>3586.3636363636001</v>
      </c>
    </row>
    <row r="58" spans="1:4" x14ac:dyDescent="0.25">
      <c r="A58">
        <v>57</v>
      </c>
      <c r="B58" s="1">
        <v>1.0942465475757E-2</v>
      </c>
      <c r="C58">
        <v>-33.5</v>
      </c>
      <c r="D58">
        <v>3587.5454545453999</v>
      </c>
    </row>
    <row r="59" spans="1:4" x14ac:dyDescent="0.25">
      <c r="A59">
        <v>58</v>
      </c>
      <c r="B59" s="1">
        <v>1.0942593167297E-2</v>
      </c>
      <c r="C59">
        <v>-27</v>
      </c>
      <c r="D59">
        <v>3588.7272727272002</v>
      </c>
    </row>
    <row r="60" spans="1:4" x14ac:dyDescent="0.25">
      <c r="A60">
        <v>59</v>
      </c>
      <c r="B60" s="1">
        <v>1.0942677177527E-2</v>
      </c>
      <c r="C60">
        <v>-20.5</v>
      </c>
      <c r="D60">
        <v>3589.9090909091001</v>
      </c>
    </row>
    <row r="61" spans="1:4" x14ac:dyDescent="0.25">
      <c r="A61">
        <v>60</v>
      </c>
      <c r="B61" s="1">
        <v>1.0942731277432E-2</v>
      </c>
      <c r="C61">
        <v>-14</v>
      </c>
      <c r="D61">
        <v>3591.0909090908999</v>
      </c>
    </row>
    <row r="62" spans="1:4" x14ac:dyDescent="0.25">
      <c r="A62">
        <v>61</v>
      </c>
      <c r="B62" s="1">
        <v>1.0942770880783E-2</v>
      </c>
      <c r="C62">
        <v>-7.5</v>
      </c>
      <c r="D62">
        <v>3592.2727272727002</v>
      </c>
    </row>
    <row r="63" spans="1:4" x14ac:dyDescent="0.25">
      <c r="A63">
        <v>62</v>
      </c>
      <c r="B63" s="1">
        <v>1.0942815951306001E-2</v>
      </c>
      <c r="C63">
        <v>-1</v>
      </c>
      <c r="D63">
        <v>3593.4545454545</v>
      </c>
    </row>
    <row r="64" spans="1:4" x14ac:dyDescent="0.25">
      <c r="A64">
        <v>63</v>
      </c>
      <c r="B64" s="1">
        <v>1.0942909221801E-2</v>
      </c>
      <c r="C64">
        <v>5.5</v>
      </c>
      <c r="D64">
        <v>3594.6363636362998</v>
      </c>
    </row>
    <row r="65" spans="1:4" x14ac:dyDescent="0.25">
      <c r="A65">
        <v>64</v>
      </c>
      <c r="B65" s="1">
        <v>1.09431699844E-2</v>
      </c>
      <c r="C65">
        <v>12</v>
      </c>
      <c r="D65">
        <v>3595.8181818181001</v>
      </c>
    </row>
    <row r="66" spans="1:4" x14ac:dyDescent="0.25">
      <c r="A66">
        <v>65</v>
      </c>
      <c r="B66" s="1">
        <v>1.0943937729248E-2</v>
      </c>
      <c r="C66">
        <v>18.5</v>
      </c>
      <c r="D66">
        <v>3596.9999999999</v>
      </c>
    </row>
    <row r="67" spans="1:4" x14ac:dyDescent="0.25">
      <c r="A67">
        <v>66</v>
      </c>
      <c r="B67" s="1">
        <v>1.0946084645599E-2</v>
      </c>
      <c r="C67">
        <v>25</v>
      </c>
      <c r="D67">
        <v>3598.1818181816998</v>
      </c>
    </row>
    <row r="68" spans="1:4" x14ac:dyDescent="0.25">
      <c r="A68">
        <v>67</v>
      </c>
      <c r="B68" s="1">
        <v>1.0949568485727999E-2</v>
      </c>
      <c r="C68">
        <v>30</v>
      </c>
      <c r="D68">
        <v>3599.0909090907999</v>
      </c>
    </row>
    <row r="69" spans="1:4" x14ac:dyDescent="0.25">
      <c r="A69">
        <v>68</v>
      </c>
      <c r="B69" s="1">
        <v>1.095645222017E-2</v>
      </c>
      <c r="C69">
        <v>35</v>
      </c>
      <c r="D69">
        <v>3599.9999999999</v>
      </c>
    </row>
    <row r="70" spans="1:4" x14ac:dyDescent="0.25">
      <c r="A70">
        <v>69</v>
      </c>
      <c r="B70" s="1">
        <v>1.0969152102119999E-2</v>
      </c>
      <c r="C70">
        <v>40</v>
      </c>
      <c r="D70">
        <v>3600.909090909</v>
      </c>
    </row>
    <row r="71" spans="1:4" x14ac:dyDescent="0.25">
      <c r="A71">
        <v>70</v>
      </c>
      <c r="B71" s="1">
        <v>1.0990621276427E-2</v>
      </c>
      <c r="C71">
        <v>45</v>
      </c>
      <c r="D71">
        <v>3601.8181818181001</v>
      </c>
    </row>
    <row r="72" spans="1:4" x14ac:dyDescent="0.25">
      <c r="A72">
        <v>71</v>
      </c>
      <c r="B72" s="1">
        <v>1.1024243353801999E-2</v>
      </c>
      <c r="C72">
        <v>50</v>
      </c>
      <c r="D72">
        <v>3602.7272727272002</v>
      </c>
    </row>
    <row r="73" spans="1:4" x14ac:dyDescent="0.25">
      <c r="A73">
        <v>72</v>
      </c>
      <c r="B73" s="1">
        <v>1.1073049506532999E-2</v>
      </c>
      <c r="C73">
        <v>55</v>
      </c>
      <c r="D73">
        <v>3603.6363636362998</v>
      </c>
    </row>
    <row r="74" spans="1:4" x14ac:dyDescent="0.25">
      <c r="A74">
        <v>73</v>
      </c>
      <c r="B74" s="1">
        <v>1.1139613328455001E-2</v>
      </c>
      <c r="C74">
        <v>60</v>
      </c>
      <c r="D74">
        <v>3604.5454545453999</v>
      </c>
    </row>
    <row r="75" spans="1:4" x14ac:dyDescent="0.25">
      <c r="A75">
        <v>74</v>
      </c>
      <c r="B75" s="1">
        <v>1.1225665209163E-2</v>
      </c>
      <c r="C75">
        <v>65</v>
      </c>
      <c r="D75">
        <v>3605.4545454544</v>
      </c>
    </row>
    <row r="76" spans="1:4" x14ac:dyDescent="0.25">
      <c r="A76">
        <v>75</v>
      </c>
      <c r="B76" s="1">
        <v>1.1330709869755E-2</v>
      </c>
      <c r="C76">
        <v>70</v>
      </c>
      <c r="D76">
        <v>3606.3636363635001</v>
      </c>
    </row>
    <row r="77" spans="1:4" x14ac:dyDescent="0.25">
      <c r="A77">
        <v>76</v>
      </c>
      <c r="B77" s="1">
        <v>1.1453004101516E-2</v>
      </c>
      <c r="C77">
        <v>75</v>
      </c>
      <c r="D77">
        <v>3607.2727272726002</v>
      </c>
    </row>
    <row r="78" spans="1:4" x14ac:dyDescent="0.25">
      <c r="A78">
        <v>77</v>
      </c>
      <c r="B78" s="1">
        <v>1.1590158735286999E-2</v>
      </c>
      <c r="C78">
        <v>80</v>
      </c>
      <c r="D78">
        <v>3608.1818181816998</v>
      </c>
    </row>
    <row r="79" spans="1:4" x14ac:dyDescent="0.25">
      <c r="A79">
        <v>78</v>
      </c>
      <c r="B79" s="1">
        <v>1.1739598812983001E-2</v>
      </c>
      <c r="C79">
        <v>85</v>
      </c>
      <c r="D79">
        <v>3609.0909090907999</v>
      </c>
    </row>
    <row r="80" spans="1:4" x14ac:dyDescent="0.25">
      <c r="A80">
        <v>79</v>
      </c>
      <c r="B80" s="1">
        <v>1.1899027003395001E-2</v>
      </c>
      <c r="C80">
        <v>90</v>
      </c>
      <c r="D80">
        <v>3609.9999999999</v>
      </c>
    </row>
    <row r="81" spans="1:4" x14ac:dyDescent="0.25">
      <c r="A81">
        <v>80</v>
      </c>
      <c r="B81" s="1">
        <v>1.2067146793874E-2</v>
      </c>
      <c r="C81">
        <v>95</v>
      </c>
      <c r="D81">
        <v>3610.909090909</v>
      </c>
    </row>
    <row r="82" spans="1:4" x14ac:dyDescent="0.25">
      <c r="A82">
        <v>81</v>
      </c>
      <c r="B82" s="1">
        <v>1.2240620868662001E-2</v>
      </c>
      <c r="C82">
        <v>100</v>
      </c>
      <c r="D82">
        <v>3611.8181818181001</v>
      </c>
    </row>
    <row r="83" spans="1:4" x14ac:dyDescent="0.25">
      <c r="A83">
        <v>82</v>
      </c>
      <c r="B83" s="1">
        <v>1.2417440266111E-2</v>
      </c>
      <c r="C83">
        <v>105</v>
      </c>
      <c r="D83">
        <v>3612.7272727272002</v>
      </c>
    </row>
    <row r="84" spans="1:4" x14ac:dyDescent="0.25">
      <c r="A84">
        <v>83</v>
      </c>
      <c r="B84" s="1">
        <v>1.2596506427968E-2</v>
      </c>
      <c r="C84">
        <v>110</v>
      </c>
      <c r="D84">
        <v>3613.6363636362998</v>
      </c>
    </row>
    <row r="85" spans="1:4" x14ac:dyDescent="0.25">
      <c r="A85">
        <v>84</v>
      </c>
      <c r="B85" s="1">
        <v>1.2776431406599001E-2</v>
      </c>
      <c r="C85">
        <v>115</v>
      </c>
      <c r="D85">
        <v>3614.5454545452999</v>
      </c>
    </row>
    <row r="86" spans="1:4" x14ac:dyDescent="0.25">
      <c r="A86">
        <v>85</v>
      </c>
      <c r="B86" s="1">
        <v>1.2955478076877001E-2</v>
      </c>
      <c r="C86">
        <v>120</v>
      </c>
      <c r="D86">
        <v>3615.4545454544</v>
      </c>
    </row>
    <row r="87" spans="1:4" x14ac:dyDescent="0.25">
      <c r="A87">
        <v>86</v>
      </c>
      <c r="B87" s="1">
        <v>1.3132111574359E-2</v>
      </c>
      <c r="C87">
        <v>125</v>
      </c>
      <c r="D87">
        <v>3616.3636363635001</v>
      </c>
    </row>
    <row r="88" spans="1:4" x14ac:dyDescent="0.25">
      <c r="A88">
        <v>87</v>
      </c>
      <c r="B88" s="1">
        <v>1.3990904504477999E-2</v>
      </c>
      <c r="C88">
        <v>125</v>
      </c>
      <c r="D88">
        <v>5386.3636363634996</v>
      </c>
    </row>
    <row r="89" spans="1:4" x14ac:dyDescent="0.25">
      <c r="A89">
        <v>88</v>
      </c>
      <c r="B89" s="1">
        <v>1.3990907267397001E-2</v>
      </c>
      <c r="C89">
        <v>119.5</v>
      </c>
      <c r="D89">
        <v>5387.3636363634996</v>
      </c>
    </row>
    <row r="90" spans="1:4" x14ac:dyDescent="0.25">
      <c r="A90">
        <v>89</v>
      </c>
      <c r="B90" s="1">
        <v>1.3990937113089999E-2</v>
      </c>
      <c r="C90">
        <v>114</v>
      </c>
      <c r="D90">
        <v>5388.3636363634996</v>
      </c>
    </row>
    <row r="91" spans="1:4" x14ac:dyDescent="0.25">
      <c r="A91">
        <v>90</v>
      </c>
      <c r="B91" s="1">
        <v>1.3991343341396E-2</v>
      </c>
      <c r="C91">
        <v>108.5</v>
      </c>
      <c r="D91">
        <v>5389.3636363634996</v>
      </c>
    </row>
    <row r="92" spans="1:4" x14ac:dyDescent="0.25">
      <c r="A92">
        <v>91</v>
      </c>
      <c r="B92" s="1">
        <v>1.3993923546873E-2</v>
      </c>
      <c r="C92">
        <v>103</v>
      </c>
      <c r="D92">
        <v>5390.3636363634996</v>
      </c>
    </row>
    <row r="93" spans="1:4" x14ac:dyDescent="0.25">
      <c r="A93">
        <v>92</v>
      </c>
      <c r="B93" s="1">
        <v>1.4002950159719999E-2</v>
      </c>
      <c r="C93">
        <v>97.5</v>
      </c>
      <c r="D93">
        <v>5391.3636363634996</v>
      </c>
    </row>
    <row r="94" spans="1:4" x14ac:dyDescent="0.25">
      <c r="A94">
        <v>93</v>
      </c>
      <c r="B94" s="1">
        <v>1.4023928387034999E-2</v>
      </c>
      <c r="C94">
        <v>92</v>
      </c>
      <c r="D94">
        <v>5392.3636363634996</v>
      </c>
    </row>
    <row r="95" spans="1:4" x14ac:dyDescent="0.25">
      <c r="A95">
        <v>94</v>
      </c>
      <c r="B95" s="1">
        <v>1.4061115036318E-2</v>
      </c>
      <c r="C95">
        <v>86.5</v>
      </c>
      <c r="D95">
        <v>5393.3636363634996</v>
      </c>
    </row>
    <row r="96" spans="1:4" x14ac:dyDescent="0.25">
      <c r="A96">
        <v>95</v>
      </c>
      <c r="B96" s="1">
        <v>1.4116577783431001E-2</v>
      </c>
      <c r="C96">
        <v>81</v>
      </c>
      <c r="D96">
        <v>5394.3636363634996</v>
      </c>
    </row>
    <row r="97" spans="1:4" x14ac:dyDescent="0.25">
      <c r="A97">
        <v>96</v>
      </c>
      <c r="B97" s="1">
        <v>1.4189729409860999E-2</v>
      </c>
      <c r="C97">
        <v>75.5</v>
      </c>
      <c r="D97">
        <v>5395.3636363634996</v>
      </c>
    </row>
    <row r="98" spans="1:4" x14ac:dyDescent="0.25">
      <c r="A98">
        <v>97</v>
      </c>
      <c r="B98" s="1">
        <v>1.4277690034778001E-2</v>
      </c>
      <c r="C98">
        <v>70</v>
      </c>
      <c r="D98">
        <v>5396.3636363634996</v>
      </c>
    </row>
    <row r="99" spans="1:4" x14ac:dyDescent="0.25">
      <c r="A99">
        <v>98</v>
      </c>
      <c r="B99" s="1">
        <v>1.4377352029661001E-2</v>
      </c>
      <c r="C99">
        <v>64.5</v>
      </c>
      <c r="D99">
        <v>5397.3636363634996</v>
      </c>
    </row>
    <row r="100" spans="1:4" x14ac:dyDescent="0.25">
      <c r="A100">
        <v>99</v>
      </c>
      <c r="B100" s="1">
        <v>1.4485718512073E-2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1.4599954564395E-2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1.4717735897028E-2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1.4837180199558E-2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1.4956780808526001E-2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1.5075246851688999E-2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1.5191587824216E-2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1.5303569921741001E-2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1.5410589708397E-2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1.551242810885E-2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1.5608862034829E-2</v>
      </c>
      <c r="C110">
        <v>4</v>
      </c>
      <c r="D110">
        <v>5408.3636363634996</v>
      </c>
    </row>
    <row r="111" spans="1:4" x14ac:dyDescent="0.25">
      <c r="A111">
        <v>110</v>
      </c>
      <c r="B111" s="1">
        <v>1.5699686104122E-2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1.5784673986823001E-2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1.5863652191820999E-2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1.5936515071464999E-2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1.6003183434612E-2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1.6063619523455999E-2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1.6117845093930001E-2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1.6165945044006001E-2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1.7742883355381E-2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1.7743056634628E-2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1.7743177998045E-2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1.7743255996305E-2</v>
      </c>
      <c r="C122">
        <v>-20.5</v>
      </c>
      <c r="D122">
        <v>7189.909090909</v>
      </c>
    </row>
    <row r="123" spans="1:4" x14ac:dyDescent="0.25">
      <c r="A123">
        <v>122</v>
      </c>
      <c r="B123" s="1">
        <v>1.7743303882936001E-2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1.7743335432626E-2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1.7743365811434E-2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1.7743424794198999E-2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1.7743601290791999E-2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1.7744180882968998E-2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1.7745992481598E-2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1.7749153432181999E-2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1.775575941539E-2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1.7768439682930001E-2</v>
      </c>
      <c r="C132">
        <v>40</v>
      </c>
      <c r="D132">
        <v>7200.9090909089</v>
      </c>
    </row>
    <row r="133" spans="1:4" x14ac:dyDescent="0.25">
      <c r="A133">
        <v>132</v>
      </c>
      <c r="B133" s="1">
        <v>1.7790410487804002E-2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1.7825251420735998E-2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1.7876076984149999E-2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1.7945429918131001E-2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1.8034916432403E-2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1.81438770634E-2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1.8270426404964998E-2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1.8411992812448E-2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1.8566027162201001E-2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1.8730313392919001E-2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1.8903933997360001E-2</v>
      </c>
      <c r="C143">
        <v>95</v>
      </c>
      <c r="D143">
        <v>7210.9090909089</v>
      </c>
    </row>
    <row r="144" spans="1:4" x14ac:dyDescent="0.25">
      <c r="A144">
        <v>143</v>
      </c>
      <c r="B144" s="1">
        <v>1.9083495988730999E-2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1.9267303940401999E-2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1.9454529569827E-2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1.9644159943965001E-2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1.9835005392217001E-2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2.0026215551845E-2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2.1117149817583E-2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2.1117154485039001E-2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2.1117187152566001E-2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2.1117583014015999E-2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2.1119943138989E-2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2.1127948289128999E-2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2.1146399103561E-2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2.1179328303193998E-2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2.1229087988513001E-2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2.1295719613494999E-2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2.1377047859186E-2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2.1470399208439999E-2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2.1572994637195E-2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2.1682079729186E-2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2.1795319817350001E-2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2.1910781431582E-2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2.2026891538665001E-2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2.2142295925612999E-2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2.2255944858728002E-2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2.2365634424305999E-2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2.2470703408451E-2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2.2570870826349999E-2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2.2665867729806999E-2</v>
      </c>
      <c r="C172">
        <v>4</v>
      </c>
      <c r="D172">
        <v>9008.3636363633996</v>
      </c>
    </row>
    <row r="173" spans="1:4" x14ac:dyDescent="0.25">
      <c r="A173">
        <v>172</v>
      </c>
      <c r="B173" s="1">
        <v>2.2755453255663E-2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2.2839373721906E-2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2.2917433249045001E-2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2.2989507338616998E-2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2.305550097543E-2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2.3115362936036998E-2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2.31691031861E-2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2.3216796877948E-2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2.4780655374536002E-2</v>
      </c>
      <c r="C181">
        <v>-40</v>
      </c>
      <c r="D181">
        <v>10786.3636363634</v>
      </c>
    </row>
    <row r="182" spans="1:5" x14ac:dyDescent="0.25">
      <c r="A182">
        <v>181</v>
      </c>
      <c r="B182" s="1">
        <v>2.4780826578596999E-2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2.4780945992736E-2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2.4781022193522E-2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2.478106827571E-2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2.4781097560955E-2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2.4781123761400001E-2</v>
      </c>
      <c r="C187">
        <v>-1</v>
      </c>
      <c r="D187">
        <v>10793.4545454543</v>
      </c>
    </row>
    <row r="188" spans="1:5" x14ac:dyDescent="0.25">
      <c r="A188">
        <v>187</v>
      </c>
      <c r="B188" s="1">
        <v>2.4781172910191E-2</v>
      </c>
      <c r="C188">
        <v>5.5</v>
      </c>
      <c r="D188">
        <v>10794.6363636361</v>
      </c>
    </row>
    <row r="189" spans="1:5" x14ac:dyDescent="0.25">
      <c r="A189">
        <v>188</v>
      </c>
      <c r="B189" s="1">
        <v>2.4781324562154001E-2</v>
      </c>
      <c r="C189">
        <v>12</v>
      </c>
      <c r="D189">
        <v>10795.8181818179</v>
      </c>
    </row>
    <row r="190" spans="1:5" x14ac:dyDescent="0.25">
      <c r="A190">
        <v>189</v>
      </c>
      <c r="B190" s="1">
        <v>2.4781847233712E-2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2.4783560742446999E-2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7.5095807107290278E-3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4.9475005057051002E-16</v>
      </c>
      <c r="E2" s="1">
        <f>IF(A2&gt;=-$K$2,INDEX('Daten effMJM'!$B$2:$B$191,Auswertung!$K$2+Auswertung!A2,1),E3)</f>
        <v>4.4277112037965E-16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1.8698459071040999E-3</v>
      </c>
      <c r="E3" s="1">
        <f>IF(A3&gt;=-$K$2,INDEX('Daten effMJM'!$B$2:$B$191,Auswertung!$K$2+Auswertung!A3,1),E4)</f>
        <v>1.9866268272095001E-3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4.4280426254052997E-3</v>
      </c>
      <c r="E4" s="1">
        <f>IF(A4&gt;=-$K$2,INDEX('Daten effMJM'!$B$2:$B$191,Auswertung!$K$2+Auswertung!A4,1),E5)</f>
        <v>4.4762344813296003E-3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1.0518302930029311E-7</v>
      </c>
      <c r="O4" s="1">
        <f t="shared" ref="O4:O67" si="4">E6-$E$5</f>
        <v>8.8025656400265995E-8</v>
      </c>
      <c r="P4" s="4">
        <f t="shared" ref="P4:P67" si="5">ABS((O4-N4)/N4)</f>
        <v>0.16311921242583285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5.3934706304889996E-3</v>
      </c>
      <c r="E5" s="1">
        <f>IF(A5&gt;=-$K$2,INDEX('Daten effMJM'!$B$2:$B$191,Auswertung!$K$2+Auswertung!A5,1),E6)</f>
        <v>5.3742808607203001E-3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1.4984615860028777E-7</v>
      </c>
      <c r="O5" s="1">
        <f t="shared" si="4"/>
        <v>1.21180674299802E-7</v>
      </c>
      <c r="P5" s="4">
        <f t="shared" si="5"/>
        <v>0.19129942714748188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5.3935758135182999E-3</v>
      </c>
      <c r="E6" s="1">
        <f>IF(A6&gt;=-$K$2,INDEX('Daten effMJM'!$B$2:$B$191,Auswertung!$K$2+Auswertung!A6,1),E7)</f>
        <v>5.3743688863767004E-3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1.8921584390031027E-7</v>
      </c>
      <c r="O6" s="1">
        <f t="shared" si="4"/>
        <v>1.4865513780007444E-7</v>
      </c>
      <c r="P6" s="4">
        <f t="shared" si="5"/>
        <v>0.21436210237027256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5.3936204766475999E-3</v>
      </c>
      <c r="E7" s="1">
        <f>IF(A7&gt;=-$K$2,INDEX('Daten effMJM'!$B$2:$B$191,Auswertung!$K$2+Auswertung!A7,1),E8)</f>
        <v>5.3744020413945999E-3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2.7792070800020802E-7</v>
      </c>
      <c r="O7" s="1">
        <f t="shared" si="4"/>
        <v>2.1434647599991724E-7</v>
      </c>
      <c r="P7" s="4">
        <f t="shared" si="5"/>
        <v>0.22874953240347673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5.3936598463328999E-3</v>
      </c>
      <c r="E8" s="1">
        <f>IF(A8&gt;=-$K$2,INDEX('Daten effMJM'!$B$2:$B$191,Auswertung!$K$2+Auswertung!A8,1),E9)</f>
        <v>5.3744295158581002E-3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5.4761666210077081E-7</v>
      </c>
      <c r="O8" s="1">
        <f t="shared" si="4"/>
        <v>4.2886551899958686E-7</v>
      </c>
      <c r="P8" s="4">
        <f t="shared" si="5"/>
        <v>0.21685085812697882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5.3937485511969998E-3</v>
      </c>
      <c r="E9" s="1">
        <f>IF(A9&gt;=-$K$2,INDEX('Daten effMJM'!$B$2:$B$191,Auswertung!$K$2+Auswertung!A9,1),E10)</f>
        <v>5.3744952071963E-3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1.3421550333000964E-6</v>
      </c>
      <c r="O9" s="1">
        <f t="shared" si="4"/>
        <v>1.1038829240998457E-6</v>
      </c>
      <c r="P9" s="4">
        <f t="shared" si="5"/>
        <v>0.17752949792572489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5.3940182471511004E-3</v>
      </c>
      <c r="E10" s="1">
        <f>IF(A10&gt;=-$K$2,INDEX('Daten effMJM'!$B$2:$B$191,Auswertung!$K$2+Auswertung!A10,1),E11)</f>
        <v>5.3747097262392997E-3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3.4808105797007327E-6</v>
      </c>
      <c r="O10" s="1">
        <f t="shared" si="4"/>
        <v>3.0257442618997557E-6</v>
      </c>
      <c r="P10" s="4">
        <f t="shared" si="5"/>
        <v>0.13073573162952806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5.3948127855222997E-3</v>
      </c>
      <c r="E11" s="1">
        <f>IF(A11&gt;=-$K$2,INDEX('Daten effMJM'!$B$2:$B$191,Auswertung!$K$2+Auswertung!A11,1),E12)</f>
        <v>5.3753847436443999E-3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8.7422112087006537E-6</v>
      </c>
      <c r="O11" s="1">
        <f t="shared" si="4"/>
        <v>7.9710505985000624E-6</v>
      </c>
      <c r="P11" s="4">
        <f t="shared" si="5"/>
        <v>8.8211162118011582E-2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5.3969514410687003E-3</v>
      </c>
      <c r="E12" s="1">
        <f>IF(A12&gt;=-$K$2,INDEX('Daten effMJM'!$B$2:$B$191,Auswertung!$K$2+Auswertung!A12,1),E13)</f>
        <v>5.3773066049821999E-3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2.0376687154000268E-5</v>
      </c>
      <c r="O12" s="1">
        <f t="shared" si="4"/>
        <v>1.9313797844000037E-5</v>
      </c>
      <c r="P12" s="4">
        <f t="shared" si="5"/>
        <v>5.2162027220973906E-2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5.4022128416977002E-3</v>
      </c>
      <c r="E13" s="1">
        <f>IF(A13&gt;=-$K$2,INDEX('Daten effMJM'!$B$2:$B$191,Auswertung!$K$2+Auswertung!A13,1),E14)</f>
        <v>5.3822519113188002E-3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4.2964311762500734E-5</v>
      </c>
      <c r="O13" s="1">
        <f t="shared" si="4"/>
        <v>4.1946668780899754E-5</v>
      </c>
      <c r="P13" s="4">
        <f t="shared" si="5"/>
        <v>2.3685774072824305E-2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5.4138473176429999E-3</v>
      </c>
      <c r="E14" s="1">
        <f>IF(A14&gt;=-$K$2,INDEX('Daten effMJM'!$B$2:$B$191,Auswertung!$K$2+Auswertung!A14,1),E15)</f>
        <v>5.3935946585643001E-3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8.1642744514800331E-5</v>
      </c>
      <c r="O14" s="1">
        <f t="shared" si="4"/>
        <v>8.1491844850400084E-5</v>
      </c>
      <c r="P14" s="4">
        <f t="shared" si="5"/>
        <v>1.8482924024300869E-3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5.4364349422515003E-3</v>
      </c>
      <c r="E15" s="1">
        <f>IF(A15&gt;=-$K$2,INDEX('Daten effMJM'!$B$2:$B$191,Auswertung!$K$2+Auswertung!A15,1),E16)</f>
        <v>5.4162275295011999E-3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1.4060740561630015E-4</v>
      </c>
      <c r="O15" s="1">
        <f t="shared" si="4"/>
        <v>1.4247067544429989E-4</v>
      </c>
      <c r="P15" s="4">
        <f t="shared" si="5"/>
        <v>1.3251576756094674E-2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5.4751133750037999E-3</v>
      </c>
      <c r="E16" s="1">
        <f>IF(A16&gt;=-$K$2,INDEX('Daten effMJM'!$B$2:$B$191,Auswertung!$K$2+Auswertung!A16,1),E17)</f>
        <v>5.4557727055707002E-3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2.2188083059420001E-4</v>
      </c>
      <c r="O16" s="1">
        <f t="shared" si="4"/>
        <v>2.2692642517889959E-4</v>
      </c>
      <c r="P16" s="4">
        <f t="shared" si="5"/>
        <v>2.274011040605629E-2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5.5340780361052997E-3</v>
      </c>
      <c r="E17" s="1">
        <f>IF(A17&gt;=-$K$2,INDEX('Daten effMJM'!$B$2:$B$191,Auswertung!$K$2+Auswertung!A17,1),E18)</f>
        <v>5.5167515361646E-3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3.2386115871350062E-4</v>
      </c>
      <c r="O17" s="1">
        <f t="shared" si="4"/>
        <v>3.3368696296970021E-4</v>
      </c>
      <c r="P17" s="4">
        <f t="shared" si="5"/>
        <v>3.0339557529008476E-2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5.6153514610831996E-3</v>
      </c>
      <c r="E18" s="1">
        <f>IF(A18&gt;=-$K$2,INDEX('Daten effMJM'!$B$2:$B$191,Auswertung!$K$2+Auswertung!A18,1),E19)</f>
        <v>5.6012072858991997E-3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4.434202634803E-4</v>
      </c>
      <c r="O18" s="1">
        <f t="shared" si="4"/>
        <v>4.5867478585010033E-4</v>
      </c>
      <c r="P18" s="4">
        <f t="shared" si="5"/>
        <v>3.4401951435577657E-2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5.7173317892025002E-3</v>
      </c>
      <c r="E19" s="1">
        <f>IF(A19&gt;=-$K$2,INDEX('Daten effMJM'!$B$2:$B$191,Auswertung!$K$2+Auswertung!A19,1),E20)</f>
        <v>5.7079678236900003E-3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5.7509428744960053E-4</v>
      </c>
      <c r="O19" s="1">
        <f t="shared" si="4"/>
        <v>5.9640269591899973E-4</v>
      </c>
      <c r="P19" s="4">
        <f t="shared" si="5"/>
        <v>3.7052025962380296E-2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5.8368908939692996E-3</v>
      </c>
      <c r="E20" s="1">
        <f>IF(A20&gt;=-$K$2,INDEX('Daten effMJM'!$B$2:$B$191,Auswertung!$K$2+Auswertung!A20,1),E21)</f>
        <v>5.8329556465704004E-3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7.135019103977E-4</v>
      </c>
      <c r="O20" s="1">
        <f t="shared" si="4"/>
        <v>7.4177559510249947E-4</v>
      </c>
      <c r="P20" s="4">
        <f t="shared" si="5"/>
        <v>3.9626641909115495E-2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5.9685649179386001E-3</v>
      </c>
      <c r="E21" s="1">
        <f>IF(A21&gt;=-$K$2,INDEX('Daten effMJM'!$B$2:$B$191,Auswertung!$K$2+Auswertung!A21,1),E22)</f>
        <v>5.9706835566392998E-3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8.529803779552007E-4</v>
      </c>
      <c r="O21" s="1">
        <f t="shared" si="4"/>
        <v>8.892942945458995E-4</v>
      </c>
      <c r="P21" s="4">
        <f t="shared" si="5"/>
        <v>4.2572980023001229E-2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6.1069725408866996E-3</v>
      </c>
      <c r="E22" s="1">
        <f>IF(A22&gt;=-$K$2,INDEX('Daten effMJM'!$B$2:$B$191,Auswertung!$K$2+Auswertung!A22,1),E23)</f>
        <v>6.1160564558227996E-3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9.8776759483190039E-4</v>
      </c>
      <c r="O22" s="1">
        <f t="shared" si="4"/>
        <v>1.0334209832756997E-3</v>
      </c>
      <c r="P22" s="4">
        <f t="shared" si="5"/>
        <v>4.6218754981093214E-2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6.2464510084442003E-3</v>
      </c>
      <c r="E23" s="1">
        <f>IF(A23&gt;=-$K$2,INDEX('Daten effMJM'!$B$2:$B$191,Auswertung!$K$2+Auswertung!A23,1),E24)</f>
        <v>6.2635751552661996E-3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1.1124477774790004E-3</v>
      </c>
      <c r="O23" s="1">
        <f t="shared" si="4"/>
        <v>1.1688776301101997E-3</v>
      </c>
      <c r="P23" s="4">
        <f t="shared" si="5"/>
        <v>5.0725844191157617E-2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6.3812382253209E-3</v>
      </c>
      <c r="E24" s="1">
        <f>IF(A24&gt;=-$K$2,INDEX('Daten effMJM'!$B$2:$B$191,Auswertung!$K$2+Auswertung!A24,1),E25)</f>
        <v>6.4077018439959998E-3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1.4435912858702001E-3</v>
      </c>
      <c r="O24" s="1">
        <f t="shared" si="4"/>
        <v>1.5461438165296996E-3</v>
      </c>
      <c r="P24" s="4">
        <f t="shared" si="5"/>
        <v>7.1039865412931363E-2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6.505918407968E-3</v>
      </c>
      <c r="E25" s="1">
        <f>IF(A25&gt;=-$K$2,INDEX('Daten effMJM'!$B$2:$B$191,Auswertung!$K$2+Auswertung!A25,1),E26)</f>
        <v>6.5431584908304998E-3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1.4435921788644003E-3</v>
      </c>
      <c r="O25" s="1">
        <f t="shared" si="4"/>
        <v>1.5461446043650998E-3</v>
      </c>
      <c r="P25" s="4">
        <f t="shared" si="5"/>
        <v>7.1039748623030211E-2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6.8370619163591996E-3</v>
      </c>
      <c r="E26" s="1">
        <f>IF(A26&gt;=-$K$2,INDEX('Daten effMJM'!$B$2:$B$191,Auswertung!$K$2+Auswertung!A26,1),E27)</f>
        <v>6.9204246772499997E-3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1.4436141647838005E-3</v>
      </c>
      <c r="O26" s="1">
        <f t="shared" si="4"/>
        <v>1.5461665710903997E-3</v>
      </c>
      <c r="P26" s="4">
        <f t="shared" si="5"/>
        <v>7.103865340775295E-2</v>
      </c>
      <c r="R26" t="s">
        <v>9</v>
      </c>
      <c r="U26" s="8">
        <f>U89</f>
        <v>7.6071316663262915E-3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6.8370628093533999E-3</v>
      </c>
      <c r="E27" s="1">
        <f>IF(A27&gt;=-$K$2,INDEX('Daten effMJM'!$B$2:$B$191,Auswertung!$K$2+Auswertung!A27,1),E28)</f>
        <v>6.9204254650853999E-3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1.4440510907481E-3</v>
      </c>
      <c r="O27" s="1">
        <f t="shared" si="4"/>
        <v>1.5466316250645996E-3</v>
      </c>
      <c r="P27" s="4">
        <f t="shared" si="5"/>
        <v>7.1036637812694758E-2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6.8370847952728001E-3</v>
      </c>
      <c r="E28" s="1">
        <f>IF(A28&gt;=-$K$2,INDEX('Daten effMJM'!$B$2:$B$191,Auswertung!$K$2+Auswertung!A28,1),E29)</f>
        <v>6.9204474318106998E-3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1.4471891426190006E-3</v>
      </c>
      <c r="O28" s="1">
        <f t="shared" si="4"/>
        <v>1.5500177700254998E-3</v>
      </c>
      <c r="P28" s="4">
        <f t="shared" si="5"/>
        <v>7.1054034595926213E-2</v>
      </c>
      <c r="R28">
        <f t="shared" si="6"/>
        <v>0.90909090910008672</v>
      </c>
      <c r="S28" s="1">
        <f t="shared" ref="S28:S87" si="7">N128-$N$127</f>
        <v>3.2920842619986457E-6</v>
      </c>
      <c r="T28" s="1">
        <f t="shared" ref="T28:T87" si="8">O128-$O$127</f>
        <v>3.1609505839989838E-6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6.8375217212370996E-3</v>
      </c>
      <c r="E29" s="1">
        <f>IF(A29&gt;=-$K$2,INDEX('Daten effMJM'!$B$2:$B$191,Auswertung!$K$2+Auswertung!A29,1),E30)</f>
        <v>6.9209124857848997E-3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1.4587278531657004E-3</v>
      </c>
      <c r="O29" s="1">
        <f t="shared" si="4"/>
        <v>1.5624011201411997E-3</v>
      </c>
      <c r="P29" s="4">
        <f t="shared" si="5"/>
        <v>7.1071013520794687E-2</v>
      </c>
      <c r="R29">
        <f t="shared" si="6"/>
        <v>1.8181818182001734</v>
      </c>
      <c r="S29" s="1">
        <f t="shared" si="7"/>
        <v>1.0009658102997504E-5</v>
      </c>
      <c r="T29" s="1">
        <f t="shared" si="8"/>
        <v>9.7669337919999155E-6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6.8406597731080002E-3</v>
      </c>
      <c r="E30" s="1">
        <f>IF(A30&gt;=-$K$2,INDEX('Daten effMJM'!$B$2:$B$191,Auswertung!$K$2+Auswertung!A30,1),E31)</f>
        <v>6.9242986307457999E-3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1.4860131664427003E-3</v>
      </c>
      <c r="O30" s="1">
        <f t="shared" si="4"/>
        <v>1.5913378142731003E-3</v>
      </c>
      <c r="P30" s="4">
        <f t="shared" si="5"/>
        <v>7.0877331512837038E-2</v>
      </c>
      <c r="R30">
        <f t="shared" si="6"/>
        <v>2.7272727273002602</v>
      </c>
      <c r="S30" s="1">
        <f t="shared" si="7"/>
        <v>2.2663282651998184E-5</v>
      </c>
      <c r="T30" s="1">
        <f t="shared" si="8"/>
        <v>2.244720133200151E-5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6.8521984836546999E-3</v>
      </c>
      <c r="E31" s="1">
        <f>IF(A31&gt;=-$K$2,INDEX('Daten effMJM'!$B$2:$B$191,Auswertung!$K$2+Auswertung!A31,1),E32)</f>
        <v>6.9366819808614998E-3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1.5343494164458005E-3</v>
      </c>
      <c r="O31" s="1">
        <f t="shared" si="4"/>
        <v>1.6417045792272997E-3</v>
      </c>
      <c r="P31" s="4">
        <f t="shared" si="5"/>
        <v>6.9967871484044972E-2</v>
      </c>
      <c r="R31">
        <f t="shared" si="6"/>
        <v>3.6363636364003469</v>
      </c>
      <c r="S31" s="1">
        <f t="shared" si="7"/>
        <v>4.426283275799775E-5</v>
      </c>
      <c r="T31" s="1">
        <f t="shared" si="8"/>
        <v>4.441800620600192E-5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6.8794837969316999E-3</v>
      </c>
      <c r="E32" s="1">
        <f>IF(A32&gt;=-$K$2,INDEX('Daten effMJM'!$B$2:$B$191,Auswertung!$K$2+Auswertung!A32,1),E33)</f>
        <v>6.9656186749934004E-3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1.6053067836448E-3</v>
      </c>
      <c r="O32" s="1">
        <f t="shared" si="4"/>
        <v>1.7146519146022995E-3</v>
      </c>
      <c r="P32" s="4">
        <f t="shared" si="5"/>
        <v>6.8114787822197251E-2</v>
      </c>
      <c r="R32">
        <f t="shared" si="6"/>
        <v>4.5454545455004336</v>
      </c>
      <c r="S32" s="1">
        <f t="shared" si="7"/>
        <v>7.8155878846998539E-5</v>
      </c>
      <c r="T32" s="1">
        <f t="shared" si="8"/>
        <v>7.9258939137998724E-5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6.9278200469348001E-3</v>
      </c>
      <c r="E33" s="1">
        <f>IF(A33&gt;=-$K$2,INDEX('Daten effMJM'!$B$2:$B$191,Auswertung!$K$2+Auswertung!A33,1),E34)</f>
        <v>7.0159854399475998E-3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1.6963222872179006E-3</v>
      </c>
      <c r="O33" s="1">
        <f t="shared" si="4"/>
        <v>1.8076804860197001E-3</v>
      </c>
      <c r="P33" s="4">
        <f t="shared" si="5"/>
        <v>6.5646840603878098E-2</v>
      </c>
      <c r="R33">
        <f t="shared" si="6"/>
        <v>5.4545454546005203</v>
      </c>
      <c r="S33" s="1">
        <f t="shared" si="7"/>
        <v>1.2719756639400018E-4</v>
      </c>
      <c r="T33" s="1">
        <f t="shared" si="8"/>
        <v>1.3008450255199908E-4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6.9987774141337996E-3</v>
      </c>
      <c r="E34" s="1">
        <f>IF(A34&gt;=-$K$2,INDEX('Daten effMJM'!$B$2:$B$191,Auswertung!$K$2+Auswertung!A34,1),E35)</f>
        <v>7.0889327753225996E-3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1.8032086663957005E-3</v>
      </c>
      <c r="O34" s="1">
        <f t="shared" si="4"/>
        <v>1.9157780746060001E-3</v>
      </c>
      <c r="P34" s="4">
        <f t="shared" si="5"/>
        <v>6.2427277723385299E-2</v>
      </c>
      <c r="R34">
        <f t="shared" si="6"/>
        <v>6.363636363700607</v>
      </c>
      <c r="S34" s="1">
        <f t="shared" si="7"/>
        <v>1.9377086560799783E-4</v>
      </c>
      <c r="T34" s="1">
        <f t="shared" si="8"/>
        <v>1.9943743653300094E-4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7.0897929177069002E-3</v>
      </c>
      <c r="E35" s="1">
        <f>IF(A35&gt;=-$K$2,INDEX('Daten effMJM'!$B$2:$B$191,Auswertung!$K$2+Auswertung!A35,1),E36)</f>
        <v>7.1819613467400002E-3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1.9216597168429002E-3</v>
      </c>
      <c r="O35" s="1">
        <f t="shared" si="4"/>
        <v>2.0346086060093003E-3</v>
      </c>
      <c r="P35" s="4">
        <f t="shared" si="5"/>
        <v>5.8776737721267389E-2</v>
      </c>
      <c r="R35">
        <f t="shared" si="6"/>
        <v>7.2727272727006493</v>
      </c>
      <c r="S35" s="1">
        <f t="shared" si="7"/>
        <v>2.7977718012900041E-4</v>
      </c>
      <c r="T35" s="1">
        <f t="shared" si="8"/>
        <v>2.8892395080500066E-4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7.1966792968847001E-3</v>
      </c>
      <c r="E36" s="1">
        <f>IF(A36&gt;=-$K$2,INDEX('Daten effMJM'!$B$2:$B$191,Auswertung!$K$2+Auswertung!A36,1),E37)</f>
        <v>7.2900589353263002E-3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2.0479685450957002E-3</v>
      </c>
      <c r="O36" s="1">
        <f t="shared" si="4"/>
        <v>2.1605753947143997E-3</v>
      </c>
      <c r="P36" s="4">
        <f t="shared" si="5"/>
        <v>5.4984657790941548E-2</v>
      </c>
      <c r="R36">
        <f t="shared" si="6"/>
        <v>8.1818181817998266</v>
      </c>
      <c r="S36" s="1">
        <f t="shared" si="7"/>
        <v>3.8445902636199958E-4</v>
      </c>
      <c r="T36" s="1">
        <f t="shared" si="8"/>
        <v>3.9788458180200006E-4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7.3151303473318998E-3</v>
      </c>
      <c r="E37" s="1">
        <f>IF(A37&gt;=-$K$2,INDEX('Daten effMJM'!$B$2:$B$191,Auswertung!$K$2+Auswertung!A37,1),E38)</f>
        <v>7.4088894667296004E-3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2.1789192491273E-3</v>
      </c>
      <c r="O37" s="1">
        <f t="shared" si="4"/>
        <v>2.2906045980790003E-3</v>
      </c>
      <c r="P37" s="4">
        <f t="shared" si="5"/>
        <v>5.1257222587038243E-2</v>
      </c>
      <c r="R37">
        <f t="shared" si="6"/>
        <v>9.0909090908999133</v>
      </c>
      <c r="S37" s="1">
        <f t="shared" si="7"/>
        <v>5.0629399437500042E-4</v>
      </c>
      <c r="T37" s="1">
        <f t="shared" si="8"/>
        <v>5.2443392336699868E-4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7.4414391755846998E-3</v>
      </c>
      <c r="E38" s="1">
        <f>IF(A38&gt;=-$K$2,INDEX('Daten effMJM'!$B$2:$B$191,Auswertung!$K$2+Auswertung!A38,1),E39)</f>
        <v>7.5348562554346998E-3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2.3120537892385006E-3</v>
      </c>
      <c r="O38" s="1">
        <f t="shared" si="4"/>
        <v>2.4223853380824995E-3</v>
      </c>
      <c r="P38" s="4">
        <f t="shared" si="5"/>
        <v>4.7720147929749386E-2</v>
      </c>
      <c r="R38">
        <f t="shared" si="6"/>
        <v>10</v>
      </c>
      <c r="S38" s="1">
        <f t="shared" si="7"/>
        <v>6.4295378281599772E-4</v>
      </c>
      <c r="T38" s="1">
        <f t="shared" si="8"/>
        <v>6.660003308500001E-4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7.5723898796162996E-3</v>
      </c>
      <c r="E39" s="1">
        <f>IF(A39&gt;=-$K$2,INDEX('Daten effMJM'!$B$2:$B$191,Auswertung!$K$2+Auswertung!A39,1),E40)</f>
        <v>7.6648854587993004E-3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2.445483609997E-3</v>
      </c>
      <c r="O39" s="1">
        <f t="shared" si="4"/>
        <v>2.5541504116361998E-3</v>
      </c>
      <c r="P39" s="4">
        <f t="shared" si="5"/>
        <v>4.4435710464374403E-2</v>
      </c>
      <c r="R39">
        <f t="shared" si="6"/>
        <v>10.909090909100087</v>
      </c>
      <c r="S39" s="1">
        <f t="shared" si="7"/>
        <v>7.9209074557400061E-4</v>
      </c>
      <c r="T39" s="1">
        <f t="shared" si="8"/>
        <v>8.2003468060300178E-4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7.7055244197275002E-3</v>
      </c>
      <c r="E40" s="1">
        <f>IF(A40&gt;=-$K$2,INDEX('Daten effMJM'!$B$2:$B$191,Auswertung!$K$2+Auswertung!A40,1),E41)</f>
        <v>7.7966661988027996E-3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2.5777721230166003E-3</v>
      </c>
      <c r="O40" s="1">
        <f t="shared" si="4"/>
        <v>2.6845640354192001E-3</v>
      </c>
      <c r="P40" s="4">
        <f t="shared" si="5"/>
        <v>4.142798793154305E-2</v>
      </c>
      <c r="R40">
        <f t="shared" si="6"/>
        <v>11.818181818200173</v>
      </c>
      <c r="S40" s="1">
        <f t="shared" si="7"/>
        <v>9.5153909815400006E-4</v>
      </c>
      <c r="T40" s="1">
        <f t="shared" si="8"/>
        <v>9.8432091132100163E-4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7.8389542404859996E-3</v>
      </c>
      <c r="E41" s="1">
        <f>IF(A41&gt;=-$K$2,INDEX('Daten effMJM'!$B$2:$B$191,Auswertung!$K$2+Auswertung!A41,1),E42)</f>
        <v>7.9284312723564999E-3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2.7077135923345005E-3</v>
      </c>
      <c r="O41" s="1">
        <f t="shared" si="4"/>
        <v>2.8124997284743993E-3</v>
      </c>
      <c r="P41" s="4">
        <f t="shared" si="5"/>
        <v>3.8699121072681718E-2</v>
      </c>
      <c r="R41">
        <f t="shared" si="6"/>
        <v>12.72727272730026</v>
      </c>
      <c r="S41" s="1">
        <f t="shared" si="7"/>
        <v>1.1183876053259996E-3</v>
      </c>
      <c r="T41" s="1">
        <f t="shared" si="8"/>
        <v>1.1579415157620017E-3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7.9712427535055998E-3</v>
      </c>
      <c r="E42" s="1">
        <f>IF(A42&gt;=-$K$2,INDEX('Daten effMJM'!$B$2:$B$191,Auswertung!$K$2+Auswertung!A42,1),E43)</f>
        <v>8.0588448961395002E-3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2.8344244379212005E-3</v>
      </c>
      <c r="O42" s="1">
        <f t="shared" si="4"/>
        <v>2.9371345906400005E-3</v>
      </c>
      <c r="P42" s="4">
        <f t="shared" si="5"/>
        <v>3.6236687542155428E-2</v>
      </c>
      <c r="R42">
        <f t="shared" si="6"/>
        <v>13.636363636400347</v>
      </c>
      <c r="S42" s="1">
        <f t="shared" si="7"/>
        <v>1.2918664796609976E-3</v>
      </c>
      <c r="T42" s="1">
        <f t="shared" si="8"/>
        <v>1.3375035071329991E-3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8.1011842228235001E-3</v>
      </c>
      <c r="E43" s="1">
        <f>IF(A43&gt;=-$K$2,INDEX('Daten effMJM'!$B$2:$B$191,Auswertung!$K$2+Auswertung!A43,1),E44)</f>
        <v>8.1867805891946994E-3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2.9553958051805997E-3</v>
      </c>
      <c r="O43" s="1">
        <f t="shared" si="4"/>
        <v>3.0561167940490993E-3</v>
      </c>
      <c r="P43" s="4">
        <f t="shared" si="5"/>
        <v>3.4080372142351559E-2</v>
      </c>
      <c r="R43">
        <f t="shared" si="6"/>
        <v>14.545454545500434</v>
      </c>
      <c r="S43" s="1">
        <f t="shared" si="7"/>
        <v>1.4698976631799983E-3</v>
      </c>
      <c r="T43" s="1">
        <f t="shared" si="8"/>
        <v>1.5213114588039992E-3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8.2278950684102001E-3</v>
      </c>
      <c r="E44" s="1">
        <f>IF(A44&gt;=-$K$2,INDEX('Daten effMJM'!$B$2:$B$191,Auswertung!$K$2+Auswertung!A44,1),E45)</f>
        <v>8.3114154513603006E-3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3.0701748124258013E-3</v>
      </c>
      <c r="O44" s="1">
        <f t="shared" si="4"/>
        <v>3.1690391676556006E-3</v>
      </c>
      <c r="P44" s="4">
        <f t="shared" si="5"/>
        <v>3.2201539413869648E-2</v>
      </c>
      <c r="R44">
        <f t="shared" si="6"/>
        <v>15.45454545460052</v>
      </c>
      <c r="S44" s="1">
        <f t="shared" si="7"/>
        <v>1.6512818278250005E-3</v>
      </c>
      <c r="T44" s="1">
        <f t="shared" si="8"/>
        <v>1.7085370882290001E-3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8.3488664356695993E-3</v>
      </c>
      <c r="E45" s="1">
        <f>IF(A45&gt;=-$K$2,INDEX('Daten effMJM'!$B$2:$B$191,Auswertung!$K$2+Auswertung!A45,1),E46)</f>
        <v>8.4303976547693994E-3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3.1787283239079001E-3</v>
      </c>
      <c r="O45" s="1">
        <f t="shared" si="4"/>
        <v>3.2758857084394999E-3</v>
      </c>
      <c r="P45" s="4">
        <f t="shared" si="5"/>
        <v>3.0564859475677161E-2</v>
      </c>
      <c r="R45">
        <f t="shared" si="6"/>
        <v>16.363636363700607</v>
      </c>
      <c r="S45" s="1">
        <f t="shared" si="7"/>
        <v>1.8348320692809991E-3</v>
      </c>
      <c r="T45" s="1">
        <f t="shared" si="8"/>
        <v>1.8981674623670015E-3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8.4636454429148009E-3</v>
      </c>
      <c r="E46" s="1">
        <f>IF(A46&gt;=-$K$2,INDEX('Daten effMJM'!$B$2:$B$191,Auswertung!$K$2+Auswertung!A46,1),E47)</f>
        <v>8.5433200283759007E-3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3.2809812069193008E-3</v>
      </c>
      <c r="O46" s="1">
        <f t="shared" si="4"/>
        <v>3.3765824269727006E-3</v>
      </c>
      <c r="P46" s="4">
        <f t="shared" si="5"/>
        <v>2.9137996844293183E-2</v>
      </c>
      <c r="R46">
        <f t="shared" si="6"/>
        <v>17.272727272700649</v>
      </c>
      <c r="S46" s="1">
        <f t="shared" si="7"/>
        <v>2.0191688285210001E-3</v>
      </c>
      <c r="T46" s="1">
        <f t="shared" si="8"/>
        <v>2.0890129106190015E-3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8.5721989543968997E-3</v>
      </c>
      <c r="E47" s="1">
        <f>IF(A47&gt;=-$K$2,INDEX('Daten effMJM'!$B$2:$B$191,Auswertung!$K$2+Auswertung!A47,1),E48)</f>
        <v>8.6501665691598E-3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3.3768620245968007E-3</v>
      </c>
      <c r="O47" s="1">
        <f t="shared" si="4"/>
        <v>3.4710513061052993E-3</v>
      </c>
      <c r="P47" s="4">
        <f t="shared" si="5"/>
        <v>2.7892546637212631E-2</v>
      </c>
      <c r="R47">
        <f t="shared" si="6"/>
        <v>18.181818181799827</v>
      </c>
      <c r="S47" s="1">
        <f t="shared" si="7"/>
        <v>2.2032276774380001E-3</v>
      </c>
      <c r="T47" s="1">
        <f t="shared" si="8"/>
        <v>2.2802230702470005E-3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8.6744518374083004E-3</v>
      </c>
      <c r="E48" s="1">
        <f>IF(A48&gt;=-$K$2,INDEX('Daten effMJM'!$B$2:$B$191,Auswertung!$K$2+Auswertung!A48,1),E49)</f>
        <v>8.7508632876930007E-3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3.4662403100398998E-3</v>
      </c>
      <c r="O48" s="1">
        <f t="shared" si="4"/>
        <v>3.5591495716811002E-3</v>
      </c>
      <c r="P48" s="4">
        <f t="shared" si="5"/>
        <v>2.6804045112536052E-2</v>
      </c>
      <c r="R48">
        <f t="shared" si="6"/>
        <v>1788.1818181817998</v>
      </c>
      <c r="S48" s="1">
        <f t="shared" si="7"/>
        <v>3.2803265661179998E-3</v>
      </c>
      <c r="T48" s="1">
        <f t="shared" si="8"/>
        <v>3.3711573359849999E-3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8.7703326550858003E-3</v>
      </c>
      <c r="E49" s="1">
        <f>IF(A49&gt;=-$K$2,INDEX('Daten effMJM'!$B$2:$B$191,Auswertung!$K$2+Auswertung!A49,1),E50)</f>
        <v>8.8453321668255994E-3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3.5490276308714997E-3</v>
      </c>
      <c r="O49" s="1">
        <f t="shared" si="4"/>
        <v>3.6407751477570997E-3</v>
      </c>
      <c r="P49" s="4">
        <f t="shared" si="5"/>
        <v>2.5851451842055798E-2</v>
      </c>
      <c r="R49">
        <f t="shared" si="6"/>
        <v>1789.1818181817998</v>
      </c>
      <c r="S49" s="1">
        <f t="shared" si="7"/>
        <v>3.2803319594939991E-3</v>
      </c>
      <c r="T49" s="1">
        <f t="shared" si="8"/>
        <v>3.3711620034410014E-3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8.8597109405288994E-3</v>
      </c>
      <c r="E50" s="1">
        <f>IF(A50&gt;=-$K$2,INDEX('Daten effMJM'!$B$2:$B$191,Auswertung!$K$2+Auswertung!A50,1),E51)</f>
        <v>8.9334304324014003E-3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3.6251934718165004E-3</v>
      </c>
      <c r="O50" s="1">
        <f t="shared" si="4"/>
        <v>3.7158845828547992E-3</v>
      </c>
      <c r="P50" s="4">
        <f t="shared" si="5"/>
        <v>2.5016902337313192E-2</v>
      </c>
      <c r="R50">
        <f t="shared" si="6"/>
        <v>1790.1818181817998</v>
      </c>
      <c r="S50" s="1">
        <f t="shared" si="7"/>
        <v>3.2803613696699985E-3</v>
      </c>
      <c r="T50" s="1">
        <f t="shared" si="8"/>
        <v>3.3711946709680009E-3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8.9424982613604993E-3</v>
      </c>
      <c r="E51" s="1">
        <f>IF(A51&gt;=-$K$2,INDEX('Daten effMJM'!$B$2:$B$191,Auswertung!$K$2+Auswertung!A51,1),E52)</f>
        <v>9.0150560084773998E-3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3.6947240937640008E-3</v>
      </c>
      <c r="O51" s="1">
        <f t="shared" si="4"/>
        <v>3.7844523197890995E-3</v>
      </c>
      <c r="P51" s="4">
        <f t="shared" si="5"/>
        <v>2.4285501095073117E-2</v>
      </c>
      <c r="R51">
        <f t="shared" si="6"/>
        <v>1791.1818181817998</v>
      </c>
      <c r="S51" s="1">
        <f t="shared" si="7"/>
        <v>3.2807016514849983E-3</v>
      </c>
      <c r="T51" s="1">
        <f t="shared" si="8"/>
        <v>3.3715905324179993E-3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9.0186641023055E-3</v>
      </c>
      <c r="E52" s="1">
        <f>IF(A52&gt;=-$K$2,INDEX('Daten effMJM'!$B$2:$B$191,Auswertung!$K$2+Auswertung!A52,1),E53)</f>
        <v>9.0901654435750993E-3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3.7576477144891001E-3</v>
      </c>
      <c r="O52" s="1">
        <f t="shared" si="4"/>
        <v>3.8464942750857994E-3</v>
      </c>
      <c r="P52" s="4">
        <f t="shared" si="5"/>
        <v>2.3644196408864036E-2</v>
      </c>
      <c r="R52">
        <f t="shared" si="6"/>
        <v>1792.1818181817998</v>
      </c>
      <c r="S52" s="1">
        <f t="shared" si="7"/>
        <v>3.2827753313999994E-3</v>
      </c>
      <c r="T52" s="1">
        <f t="shared" si="8"/>
        <v>3.3739506573909998E-3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9.0881947242530004E-3</v>
      </c>
      <c r="E53" s="1">
        <f>IF(A53&gt;=-$K$2,INDEX('Daten effMJM'!$B$2:$B$191,Auswertung!$K$2+Auswertung!A53,1),E54)</f>
        <v>9.1587331805093996E-3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3.8140280562870008E-3</v>
      </c>
      <c r="O53" s="1">
        <f t="shared" si="4"/>
        <v>3.9020658276595994E-3</v>
      </c>
      <c r="P53" s="4">
        <f t="shared" si="5"/>
        <v>2.308262290506179E-2</v>
      </c>
      <c r="R53">
        <f t="shared" si="6"/>
        <v>1793.1818181817998</v>
      </c>
      <c r="S53" s="1">
        <f t="shared" si="7"/>
        <v>3.2900419697079984E-3</v>
      </c>
      <c r="T53" s="1">
        <f t="shared" si="8"/>
        <v>3.3819558075309994E-3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9.1511183449780997E-3</v>
      </c>
      <c r="E54" s="1">
        <f>IF(A54&gt;=-$K$2,INDEX('Daten effMJM'!$B$2:$B$191,Auswertung!$K$2+Auswertung!A54,1),E55)</f>
        <v>9.2207751358060995E-3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3.8639879753451E-3</v>
      </c>
      <c r="O54" s="1">
        <f t="shared" si="4"/>
        <v>3.9512832318863997E-3</v>
      </c>
      <c r="P54" s="4">
        <f t="shared" si="5"/>
        <v>2.2592010404355163E-2</v>
      </c>
      <c r="R54">
        <f t="shared" si="6"/>
        <v>1794.1818181817998</v>
      </c>
      <c r="S54" s="1">
        <f t="shared" si="7"/>
        <v>3.3072416448969993E-3</v>
      </c>
      <c r="T54" s="1">
        <f t="shared" si="8"/>
        <v>3.4004066219630001E-3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3.2920842619986457E-6</v>
      </c>
      <c r="Y54" s="1">
        <f t="shared" si="11"/>
        <v>3.1609505839989838E-6</v>
      </c>
      <c r="Z54" s="16">
        <f>((Y54-Y53)-(X54-X53))/(X54-X53)</f>
        <v>-3.9833025999173488E-2</v>
      </c>
      <c r="AA54" s="16"/>
      <c r="AB54" s="16"/>
      <c r="AC54" s="16"/>
      <c r="AD54" s="16"/>
      <c r="AE54">
        <f>R45</f>
        <v>16.363636363700607</v>
      </c>
      <c r="AF54" s="1">
        <f>S45-$S$44</f>
        <v>1.8355024145599863E-4</v>
      </c>
      <c r="AG54" s="1">
        <f>T45-$T$44</f>
        <v>1.8963037413800149E-4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9.2074986867760004E-3</v>
      </c>
      <c r="E55" s="1">
        <f>IF(A55&gt;=-$K$2,INDEX('Daten effMJM'!$B$2:$B$191,Auswertung!$K$2+Auswertung!A55,1),E56)</f>
        <v>9.2763466883798995E-3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5.5308861826080013E-3</v>
      </c>
      <c r="O55" s="1">
        <f t="shared" si="4"/>
        <v>5.5680047948737004E-3</v>
      </c>
      <c r="P55" s="4">
        <f t="shared" si="5"/>
        <v>6.71115098741671E-3</v>
      </c>
      <c r="R55">
        <f t="shared" si="6"/>
        <v>1795.1818181817998</v>
      </c>
      <c r="S55" s="1">
        <f t="shared" si="7"/>
        <v>3.3385532967299993E-3</v>
      </c>
      <c r="T55" s="1">
        <f t="shared" si="8"/>
        <v>3.4333358215959987E-3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1.0009658102997504E-5</v>
      </c>
      <c r="Y55" s="1">
        <f t="shared" si="12"/>
        <v>9.7669337919999155E-6</v>
      </c>
      <c r="Z55" s="16">
        <f t="shared" ref="Z55:Z70" si="13">((Y55-Y54)-(X55-X54))/(X55-X54)</f>
        <v>-1.6611746389278814E-2</v>
      </c>
      <c r="AA55" s="16"/>
      <c r="AB55" s="16"/>
      <c r="AC55" s="16"/>
      <c r="AD55" s="16"/>
      <c r="AG55" s="4">
        <f>(AG54-AF54)/AF54</f>
        <v>3.3125168530276285E-2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9.2574586058340996E-3</v>
      </c>
      <c r="E56" s="1">
        <f>IF(A56&gt;=-$K$2,INDEX('Daten effMJM'!$B$2:$B$191,Auswertung!$K$2+Auswertung!A56,1),E57)</f>
        <v>9.3255640926066998E-3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5.5310759668660012E-3</v>
      </c>
      <c r="O56" s="1">
        <f t="shared" si="4"/>
        <v>5.5681846150366998E-3</v>
      </c>
      <c r="P56" s="4">
        <f t="shared" si="5"/>
        <v>6.7091192370161961E-3</v>
      </c>
      <c r="R56">
        <f t="shared" si="6"/>
        <v>1796.1818181817998</v>
      </c>
      <c r="S56" s="1">
        <f t="shared" si="7"/>
        <v>3.3864811982639992E-3</v>
      </c>
      <c r="T56" s="1">
        <f t="shared" si="8"/>
        <v>3.4830955069150016E-3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2.2663282651998184E-5</v>
      </c>
      <c r="Y56" s="1">
        <f t="shared" si="14"/>
        <v>2.244720133200151E-5</v>
      </c>
      <c r="Z56" s="16">
        <f t="shared" si="13"/>
        <v>2.1055619990730432E-3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1.0924356813097001E-2</v>
      </c>
      <c r="E57" s="1">
        <f>IF(A57&gt;=-$K$2,INDEX('Daten effMJM'!$B$2:$B$191,Auswertung!$K$2+Auswertung!A57,1),E58)</f>
        <v>1.0942285655594E-2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5.5312137743979998E-3</v>
      </c>
      <c r="O57" s="1">
        <f t="shared" si="4"/>
        <v>5.5683123065766995E-3</v>
      </c>
      <c r="P57" s="4">
        <f t="shared" si="5"/>
        <v>6.7071231906485843E-3</v>
      </c>
      <c r="R57">
        <f t="shared" si="6"/>
        <v>1797.1818181817998</v>
      </c>
      <c r="S57" s="1">
        <f t="shared" si="7"/>
        <v>3.4513211995159977E-3</v>
      </c>
      <c r="T57" s="1">
        <f t="shared" si="8"/>
        <v>3.5497271318969993E-3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4.426283275799775E-5</v>
      </c>
      <c r="Y57" s="1">
        <f t="shared" si="15"/>
        <v>4.441800620600192E-5</v>
      </c>
      <c r="Z57" s="16">
        <f t="shared" si="13"/>
        <v>1.7188078741405075E-2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1.0924546597355001E-2</v>
      </c>
      <c r="E58" s="1">
        <f>IF(A58&gt;=-$K$2,INDEX('Daten effMJM'!$B$2:$B$191,Auswertung!$K$2+Auswertung!A58,1),E59)</f>
        <v>1.0942465475757E-2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5.5313076749070001E-3</v>
      </c>
      <c r="O58" s="1">
        <f t="shared" si="4"/>
        <v>5.5683963168066996E-3</v>
      </c>
      <c r="P58" s="4">
        <f t="shared" si="5"/>
        <v>6.7052212748810796E-3</v>
      </c>
      <c r="R58">
        <f t="shared" si="6"/>
        <v>1798.1818181817998</v>
      </c>
      <c r="S58" s="1">
        <f t="shared" si="7"/>
        <v>3.5307823620810003E-3</v>
      </c>
      <c r="T58" s="1">
        <f t="shared" si="8"/>
        <v>3.6310553775880001E-3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7.8155878846998539E-5</v>
      </c>
      <c r="Y58" s="1">
        <f t="shared" si="16"/>
        <v>7.9258939137998724E-5</v>
      </c>
      <c r="Z58" s="16">
        <f t="shared" si="13"/>
        <v>2.7967000679340832E-2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1.0924684404886999E-2</v>
      </c>
      <c r="E59" s="1">
        <f>IF(A59&gt;=-$K$2,INDEX('Daten effMJM'!$B$2:$B$191,Auswertung!$K$2+Auswertung!A59,1),E60)</f>
        <v>1.0942593167297E-2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5.5313715110170006E-3</v>
      </c>
      <c r="O59" s="1">
        <f t="shared" si="4"/>
        <v>5.5684504167116998E-3</v>
      </c>
      <c r="P59" s="4">
        <f t="shared" si="5"/>
        <v>6.7033837124930093E-3</v>
      </c>
      <c r="R59">
        <f t="shared" ref="R59:R89" si="17">M159-$M$127</f>
        <v>1799.1818181817998</v>
      </c>
      <c r="S59" s="1">
        <f t="shared" si="7"/>
        <v>3.6226589147350004E-3</v>
      </c>
      <c r="T59" s="1">
        <f t="shared" si="8"/>
        <v>3.7244067268419993E-3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1.2719756639400018E-4</v>
      </c>
      <c r="Y59" s="1">
        <f t="shared" si="18"/>
        <v>1.3008450255199908E-4</v>
      </c>
      <c r="Z59" s="16">
        <f t="shared" si="13"/>
        <v>3.6374683585042693E-2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1.0924778305396E-2</v>
      </c>
      <c r="E60" s="1">
        <f>IF(A60&gt;=-$K$2,INDEX('Daten effMJM'!$B$2:$B$191,Auswertung!$K$2+Auswertung!A60,1),E61)</f>
        <v>1.0942677177527E-2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5.5314216899180002E-3</v>
      </c>
      <c r="O60" s="1">
        <f t="shared" si="4"/>
        <v>5.5684900200626995E-3</v>
      </c>
      <c r="P60" s="4">
        <f t="shared" si="5"/>
        <v>6.7014109975131481E-3</v>
      </c>
      <c r="R60">
        <f t="shared" si="17"/>
        <v>1800.1818181817998</v>
      </c>
      <c r="S60" s="1">
        <f t="shared" si="7"/>
        <v>3.7242078851039973E-3</v>
      </c>
      <c r="T60" s="1">
        <f t="shared" si="8"/>
        <v>3.827002155597E-3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1.9377086560799783E-4</v>
      </c>
      <c r="Y60" s="1">
        <f t="shared" si="19"/>
        <v>1.9943743653300094E-4</v>
      </c>
      <c r="Z60" s="16">
        <f t="shared" si="13"/>
        <v>4.1752997069728653E-2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1.8433675924000095E-4</v>
      </c>
      <c r="AG60" s="1">
        <f t="shared" si="21"/>
        <v>1.9084544825200001E-4</v>
      </c>
      <c r="AH60" s="16">
        <f>((AG60-AG59)-(AF60-AF59))/(AF60-AF59)</f>
        <v>3.5308687419880989E-2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1.0924842141506E-2</v>
      </c>
      <c r="E61" s="1">
        <f>IF(A61&gt;=-$K$2,INDEX('Daten effMJM'!$B$2:$B$191,Auswertung!$K$2+Auswertung!A61,1),E62)</f>
        <v>1.0942731277432E-2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5.5314812792840009E-3</v>
      </c>
      <c r="O61" s="1">
        <f t="shared" si="4"/>
        <v>5.5685350905857007E-3</v>
      </c>
      <c r="P61" s="4">
        <f t="shared" si="5"/>
        <v>6.6987140389447612E-3</v>
      </c>
      <c r="R61">
        <f t="shared" si="17"/>
        <v>1801.1818181817998</v>
      </c>
      <c r="S61" s="1">
        <f t="shared" si="7"/>
        <v>3.8326772876819994E-3</v>
      </c>
      <c r="T61" s="1">
        <f t="shared" si="8"/>
        <v>3.936087247588E-3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2.7977718012900041E-4</v>
      </c>
      <c r="Y61" s="1">
        <f t="shared" si="22"/>
        <v>2.8892395080500066E-4</v>
      </c>
      <c r="Z61" s="16">
        <f t="shared" si="13"/>
        <v>4.0464467875173105E-2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3.6839560815700098E-4</v>
      </c>
      <c r="AG61" s="1">
        <f t="shared" si="23"/>
        <v>3.8205560787999901E-4</v>
      </c>
      <c r="AH61" s="16">
        <f t="shared" ref="AH61:AH89" si="24">((AG61-AG60)-(AF61-AF60))/(AF61-AF60)</f>
        <v>3.8853392559375435E-2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1.0924892320407E-2</v>
      </c>
      <c r="E62" s="1">
        <f>IF(A62&gt;=-$K$2,INDEX('Daten effMJM'!$B$2:$B$191,Auswertung!$K$2+Auswertung!A62,1),E63)</f>
        <v>1.0942770880783E-2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5.5316016456230009E-3</v>
      </c>
      <c r="O62" s="1">
        <f t="shared" si="4"/>
        <v>5.5686283610807E-3</v>
      </c>
      <c r="P62" s="4">
        <f t="shared" si="5"/>
        <v>6.6936699042667415E-3</v>
      </c>
      <c r="R62">
        <f t="shared" si="17"/>
        <v>1802.1818181817998</v>
      </c>
      <c r="S62" s="1">
        <f t="shared" si="7"/>
        <v>3.9456959758729995E-3</v>
      </c>
      <c r="T62" s="1">
        <f t="shared" si="8"/>
        <v>4.049327335752001E-3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3.8445902636199958E-4</v>
      </c>
      <c r="Y62" s="1">
        <f t="shared" ref="Y62:Y70" si="27">T36</f>
        <v>3.9788458180200006E-4</v>
      </c>
      <c r="Z62" s="16">
        <f t="shared" si="13"/>
        <v>4.0874181321530971E-2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1.4454944968370007E-3</v>
      </c>
      <c r="AG62" s="1">
        <f t="shared" si="28"/>
        <v>1.4729898736179983E-3</v>
      </c>
      <c r="AH62" s="16">
        <f t="shared" si="24"/>
        <v>1.284503883849987E-2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1.0924951909773E-2</v>
      </c>
      <c r="E63" s="1">
        <f>IF(A63&gt;=-$K$2,INDEX('Daten effMJM'!$B$2:$B$191,Auswertung!$K$2+Auswertung!A63,1),E64)</f>
        <v>1.0942815951306001E-2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5.5319211352780001E-3</v>
      </c>
      <c r="O63" s="1">
        <f t="shared" si="4"/>
        <v>5.5688891236796998E-3</v>
      </c>
      <c r="P63" s="4">
        <f t="shared" si="5"/>
        <v>6.6826672864058901E-3</v>
      </c>
      <c r="R63">
        <f t="shared" si="17"/>
        <v>1803.1818181817998</v>
      </c>
      <c r="S63" s="1">
        <f t="shared" si="7"/>
        <v>4.0612931410769978E-3</v>
      </c>
      <c r="T63" s="1">
        <f t="shared" si="8"/>
        <v>4.1647889499840003E-3</v>
      </c>
      <c r="V63">
        <f t="shared" si="9"/>
        <v>75</v>
      </c>
      <c r="W63" s="15">
        <f t="shared" si="25"/>
        <v>9.0909090908999133</v>
      </c>
      <c r="X63" s="1">
        <f t="shared" si="26"/>
        <v>5.0629399437500042E-4</v>
      </c>
      <c r="Y63" s="1">
        <f t="shared" si="27"/>
        <v>5.2443392336699868E-4</v>
      </c>
      <c r="Z63" s="16">
        <f t="shared" si="13"/>
        <v>3.8694749371910295E-2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1.4454998902129999E-3</v>
      </c>
      <c r="AG63" s="1">
        <f t="shared" si="29"/>
        <v>1.4729945410739999E-3</v>
      </c>
      <c r="AH63" s="16">
        <f t="shared" si="24"/>
        <v>-0.13459473209745007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1.0925072276112001E-2</v>
      </c>
      <c r="E64" s="1">
        <f>IF(A64&gt;=-$K$2,INDEX('Daten effMJM'!$B$2:$B$191,Auswertung!$K$2+Auswertung!A64,1),E65)</f>
        <v>1.0942909221801E-2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5.5328136817020005E-3</v>
      </c>
      <c r="O64" s="1">
        <f t="shared" si="4"/>
        <v>5.5696568685276995E-3</v>
      </c>
      <c r="P64" s="4">
        <f t="shared" si="5"/>
        <v>6.6590326270240998E-3</v>
      </c>
      <c r="R64">
        <f t="shared" si="17"/>
        <v>1804.1818181817998</v>
      </c>
      <c r="S64" s="1">
        <f t="shared" si="7"/>
        <v>4.1778441013419973E-3</v>
      </c>
      <c r="T64" s="1">
        <f t="shared" si="8"/>
        <v>4.2808990570670016E-3</v>
      </c>
      <c r="V64">
        <f t="shared" si="9"/>
        <v>80</v>
      </c>
      <c r="W64" s="15">
        <f t="shared" si="25"/>
        <v>10</v>
      </c>
      <c r="X64" s="1">
        <f t="shared" si="26"/>
        <v>6.4295378281599772E-4</v>
      </c>
      <c r="Y64" s="1">
        <f t="shared" si="27"/>
        <v>6.660003308500001E-4</v>
      </c>
      <c r="Z64" s="16">
        <f t="shared" si="13"/>
        <v>3.5903897539857163E-2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1.4455293003889993E-3</v>
      </c>
      <c r="AG64" s="1">
        <f t="shared" si="30"/>
        <v>1.4730272086009993E-3</v>
      </c>
      <c r="AH64" s="16">
        <f t="shared" si="24"/>
        <v>0.11075591659518362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1.0925391765767E-2</v>
      </c>
      <c r="E65" s="1">
        <f>IF(A65&gt;=-$K$2,INDEX('Daten effMJM'!$B$2:$B$191,Auswertung!$K$2+Auswertung!A65,1),E66)</f>
        <v>1.09431699844E-2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5.5351959321360009E-3</v>
      </c>
      <c r="O65" s="1">
        <f t="shared" si="4"/>
        <v>5.5718037848786995E-3</v>
      </c>
      <c r="P65" s="4">
        <f t="shared" si="5"/>
        <v>6.6136507526612289E-3</v>
      </c>
      <c r="R65">
        <f t="shared" si="17"/>
        <v>1805.1818181817998</v>
      </c>
      <c r="S65" s="1">
        <f t="shared" si="7"/>
        <v>4.2939478745699991E-3</v>
      </c>
      <c r="T65" s="1">
        <f t="shared" si="8"/>
        <v>4.3963034440149991E-3</v>
      </c>
      <c r="V65">
        <f t="shared" si="9"/>
        <v>85</v>
      </c>
      <c r="W65" s="15">
        <f t="shared" si="25"/>
        <v>10.909090909100087</v>
      </c>
      <c r="X65" s="1">
        <f t="shared" si="26"/>
        <v>7.9209074557400061E-4</v>
      </c>
      <c r="Y65" s="1">
        <f t="shared" si="27"/>
        <v>8.2003468060300178E-4</v>
      </c>
      <c r="Z65" s="16">
        <f t="shared" si="13"/>
        <v>3.2838183803873808E-2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1.4458695822039992E-3</v>
      </c>
      <c r="AG65" s="1">
        <f t="shared" si="31"/>
        <v>1.4734230700509977E-3</v>
      </c>
      <c r="AH65" s="16">
        <f t="shared" si="24"/>
        <v>0.16333413232366562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1.0926284312191E-2</v>
      </c>
      <c r="E66" s="1">
        <f>IF(A66&gt;=-$K$2,INDEX('Daten effMJM'!$B$2:$B$191,Auswertung!$K$2+Auswertung!A66,1),E67)</f>
        <v>1.0943937729248E-2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5.5389358539890002E-3</v>
      </c>
      <c r="O66" s="1">
        <f t="shared" si="4"/>
        <v>5.5752876250076992E-3</v>
      </c>
      <c r="P66" s="4">
        <f t="shared" si="5"/>
        <v>6.5629521584943725E-3</v>
      </c>
      <c r="R66">
        <f t="shared" si="17"/>
        <v>1806.1818181817998</v>
      </c>
      <c r="S66" s="1">
        <f t="shared" si="7"/>
        <v>4.4085057840390005E-3</v>
      </c>
      <c r="T66" s="1">
        <f t="shared" si="8"/>
        <v>4.5099523771300019E-3</v>
      </c>
      <c r="V66">
        <f t="shared" si="9"/>
        <v>90</v>
      </c>
      <c r="W66" s="15">
        <f t="shared" si="25"/>
        <v>11.818181818200173</v>
      </c>
      <c r="X66" s="1">
        <f t="shared" si="26"/>
        <v>9.5153909815400006E-4</v>
      </c>
      <c r="Y66" s="1">
        <f t="shared" si="27"/>
        <v>9.8432091132100163E-4</v>
      </c>
      <c r="Z66" s="16">
        <f t="shared" si="13"/>
        <v>3.0341349156135778E-2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1.4479432621190003E-3</v>
      </c>
      <c r="AG66" s="1">
        <f t="shared" ref="AG66:AG79" si="34">T52-T$45</f>
        <v>1.4757831950239983E-3</v>
      </c>
      <c r="AH66" s="16">
        <f t="shared" si="24"/>
        <v>0.13813368974033496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1.0928666562625E-2</v>
      </c>
      <c r="E67" s="1">
        <f>IF(A67&gt;=-$K$2,INDEX('Daten effMJM'!$B$2:$B$191,Auswertung!$K$2+Auswertung!A67,1),E68)</f>
        <v>1.0946084645599E-2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5.5461178808270005E-3</v>
      </c>
      <c r="O67" s="1">
        <f t="shared" si="4"/>
        <v>5.5821713594497004E-3</v>
      </c>
      <c r="P67" s="4">
        <f t="shared" si="5"/>
        <v>6.5006693686294088E-3</v>
      </c>
      <c r="R67">
        <f t="shared" si="17"/>
        <v>1807.1818181817998</v>
      </c>
      <c r="S67" s="1">
        <f t="shared" si="7"/>
        <v>4.5191395238879974E-3</v>
      </c>
      <c r="T67" s="1">
        <f t="shared" si="8"/>
        <v>4.6196419427079992E-3</v>
      </c>
      <c r="V67">
        <f t="shared" si="9"/>
        <v>95</v>
      </c>
      <c r="W67" s="15">
        <f t="shared" si="25"/>
        <v>12.72727272730026</v>
      </c>
      <c r="X67" s="1">
        <f t="shared" si="26"/>
        <v>1.1183876053259996E-3</v>
      </c>
      <c r="Y67" s="1">
        <f t="shared" si="27"/>
        <v>1.1579415157620017E-3</v>
      </c>
      <c r="Z67" s="16">
        <f t="shared" si="13"/>
        <v>4.0588300032072519E-2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1.4552099004269993E-3</v>
      </c>
      <c r="AG67" s="1">
        <f t="shared" si="34"/>
        <v>1.4837883451639979E-3</v>
      </c>
      <c r="AH67" s="16">
        <f t="shared" si="24"/>
        <v>0.10163046524382198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1.0932406484478E-2</v>
      </c>
      <c r="E68" s="1">
        <f>IF(A68&gt;=-$K$2,INDEX('Daten effMJM'!$B$2:$B$191,Auswertung!$K$2+Auswertung!A68,1),E69)</f>
        <v>1.0949568485727999E-2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5.5590541784929998E-3</v>
      </c>
      <c r="O68" s="1">
        <f t="shared" ref="O68:O131" si="39">E70-$E$5</f>
        <v>5.5948712413996992E-3</v>
      </c>
      <c r="P68" s="4">
        <f t="shared" ref="P68:P131" si="40">ABS((O68-N68)/N68)</f>
        <v>6.4430138215362844E-3</v>
      </c>
      <c r="R68">
        <f t="shared" si="17"/>
        <v>1808.1818181817998</v>
      </c>
      <c r="S68" s="1">
        <f t="shared" si="7"/>
        <v>4.6251417804279993E-3</v>
      </c>
      <c r="T68" s="1">
        <f t="shared" si="8"/>
        <v>4.7247109268530006E-3</v>
      </c>
      <c r="V68">
        <f t="shared" si="9"/>
        <v>100</v>
      </c>
      <c r="W68" s="15">
        <f t="shared" si="25"/>
        <v>13.636363636400347</v>
      </c>
      <c r="X68" s="1">
        <f t="shared" si="26"/>
        <v>1.2918664796609976E-3</v>
      </c>
      <c r="Y68" s="1">
        <f t="shared" si="27"/>
        <v>1.3375035071329991E-3</v>
      </c>
      <c r="Z68" s="16">
        <f t="shared" si="13"/>
        <v>3.5065462923471395E-2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1.4724095756160002E-3</v>
      </c>
      <c r="AG68" s="1">
        <f t="shared" si="34"/>
        <v>1.5022391595959986E-3</v>
      </c>
      <c r="AH68" s="16">
        <f t="shared" si="24"/>
        <v>7.2742027349440547E-2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1.0939588511316E-2</v>
      </c>
      <c r="E69" s="1">
        <f>IF(A69&gt;=-$K$2,INDEX('Daten effMJM'!$B$2:$B$191,Auswertung!$K$2+Auswertung!A69,1),E70)</f>
        <v>1.095645222017E-2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5.5804862920200001E-3</v>
      </c>
      <c r="O69" s="1">
        <f t="shared" si="39"/>
        <v>5.6163404157067E-3</v>
      </c>
      <c r="P69" s="4">
        <f t="shared" si="40"/>
        <v>6.4249102695531479E-3</v>
      </c>
      <c r="R69">
        <f t="shared" si="17"/>
        <v>1809.1818181817998</v>
      </c>
      <c r="S69" s="1">
        <f t="shared" si="7"/>
        <v>4.7262172669860006E-3</v>
      </c>
      <c r="T69" s="1">
        <f t="shared" si="8"/>
        <v>4.824878344751999E-3</v>
      </c>
      <c r="V69">
        <f t="shared" si="9"/>
        <v>105</v>
      </c>
      <c r="W69" s="15">
        <f t="shared" si="25"/>
        <v>14.545454545500434</v>
      </c>
      <c r="X69" s="1">
        <f t="shared" si="26"/>
        <v>1.4698976631799983E-3</v>
      </c>
      <c r="Y69" s="1">
        <f t="shared" si="27"/>
        <v>1.5213114588039992E-3</v>
      </c>
      <c r="Z69" s="16">
        <f t="shared" si="13"/>
        <v>3.2448069140554855E-2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1.5037212274490001E-3</v>
      </c>
      <c r="AG69" s="1">
        <f t="shared" si="34"/>
        <v>1.5351683592289972E-3</v>
      </c>
      <c r="AH69" s="16">
        <f t="shared" si="24"/>
        <v>5.1659612486299439E-2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1.0952524808981999E-2</v>
      </c>
      <c r="E70" s="1">
        <f>IF(A70&gt;=-$K$2,INDEX('Daten effMJM'!$B$2:$B$191,Auswertung!$K$2+Auswertung!A70,1),E71)</f>
        <v>1.0969152102119999E-2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5.6135305300470005E-3</v>
      </c>
      <c r="O70" s="1">
        <f t="shared" si="39"/>
        <v>5.6499624930816993E-3</v>
      </c>
      <c r="P70" s="4">
        <f t="shared" si="40"/>
        <v>6.4900267023921916E-3</v>
      </c>
      <c r="R70">
        <f t="shared" si="17"/>
        <v>1810.1818181817998</v>
      </c>
      <c r="S70" s="1">
        <f t="shared" si="7"/>
        <v>4.8220888243509993E-3</v>
      </c>
      <c r="T70" s="1">
        <f t="shared" si="8"/>
        <v>4.9198752482089991E-3</v>
      </c>
      <c r="V70">
        <f t="shared" si="9"/>
        <v>110</v>
      </c>
      <c r="W70" s="15">
        <f t="shared" si="25"/>
        <v>15.45454545460052</v>
      </c>
      <c r="X70" s="1">
        <f t="shared" si="26"/>
        <v>1.6512818278250005E-3</v>
      </c>
      <c r="Y70" s="1">
        <f t="shared" si="27"/>
        <v>1.7085370882290001E-3</v>
      </c>
      <c r="Z70" s="16">
        <f t="shared" si="13"/>
        <v>3.2204932505719971E-2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1.5516491289830001E-3</v>
      </c>
      <c r="AG70" s="1">
        <f t="shared" si="34"/>
        <v>1.584928044548E-3</v>
      </c>
      <c r="AH70" s="16">
        <f t="shared" si="24"/>
        <v>3.8219569945149065E-2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1.0973956922509E-2</v>
      </c>
      <c r="E71" s="1">
        <f>IF(A71&gt;=-$K$2,INDEX('Daten effMJM'!$B$2:$B$191,Auswertung!$K$2+Auswertung!A71,1),E72)</f>
        <v>1.0990621276427E-2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5.6608981136469999E-3</v>
      </c>
      <c r="O71" s="1">
        <f t="shared" si="39"/>
        <v>5.6987686458126992E-3</v>
      </c>
      <c r="P71" s="4">
        <f t="shared" si="40"/>
        <v>6.6898452163275919E-3</v>
      </c>
      <c r="R71">
        <f t="shared" si="17"/>
        <v>1811.1818181817998</v>
      </c>
      <c r="S71" s="1">
        <f t="shared" si="7"/>
        <v>4.9125110413499977E-3</v>
      </c>
      <c r="T71" s="1">
        <f t="shared" si="8"/>
        <v>5.0094607740649999E-3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1.8348320692809991E-3</v>
      </c>
      <c r="Y71" s="1">
        <f t="shared" ref="Y71:Y72" si="44">T45</f>
        <v>1.8981674623670015E-3</v>
      </c>
      <c r="Z71" s="16">
        <f t="shared" ref="Z71:Z72" si="45">((Y71-Y70)-(X71-X70))/(X71-X70)</f>
        <v>3.3125168530276285E-2</v>
      </c>
      <c r="AE71">
        <f t="shared" si="32"/>
        <v>1797.1818181817998</v>
      </c>
      <c r="AF71" s="1">
        <f t="shared" si="33"/>
        <v>1.6164891302349986E-3</v>
      </c>
      <c r="AG71" s="1">
        <f t="shared" si="34"/>
        <v>1.6515596695299978E-3</v>
      </c>
      <c r="AH71" s="16">
        <f t="shared" si="24"/>
        <v>2.7631457362810731E-2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1.1007001160536E-2</v>
      </c>
      <c r="E72" s="1">
        <f>IF(A72&gt;=-$K$2,INDEX('Daten effMJM'!$B$2:$B$191,Auswertung!$K$2+Auswertung!A72,1),E73)</f>
        <v>1.1024243353801999E-2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5.7249380372960011E-3</v>
      </c>
      <c r="O72" s="1">
        <f t="shared" si="39"/>
        <v>5.7653324677347005E-3</v>
      </c>
      <c r="P72" s="4">
        <f t="shared" si="40"/>
        <v>7.0558720767881934E-3</v>
      </c>
      <c r="R72">
        <f t="shared" si="17"/>
        <v>1812.1818181817998</v>
      </c>
      <c r="S72" s="1">
        <f t="shared" si="7"/>
        <v>4.9972324119169978E-3</v>
      </c>
      <c r="T72" s="1">
        <f t="shared" si="8"/>
        <v>5.0933812403080002E-3</v>
      </c>
      <c r="V72">
        <f t="shared" si="41"/>
        <v>120</v>
      </c>
      <c r="W72" s="15">
        <f t="shared" si="42"/>
        <v>17.272727272700649</v>
      </c>
      <c r="X72" s="1">
        <f t="shared" si="43"/>
        <v>2.0191688285210001E-3</v>
      </c>
      <c r="Y72" s="1">
        <f t="shared" si="44"/>
        <v>2.0890129106190015E-3</v>
      </c>
      <c r="Z72" s="16">
        <f t="shared" si="45"/>
        <v>3.5308687419880989E-2</v>
      </c>
      <c r="AE72">
        <f t="shared" si="32"/>
        <v>1798.1818181817998</v>
      </c>
      <c r="AF72" s="1">
        <f t="shared" si="33"/>
        <v>1.6959502928000011E-3</v>
      </c>
      <c r="AG72" s="1">
        <f t="shared" si="34"/>
        <v>1.7328879152209986E-3</v>
      </c>
      <c r="AH72" s="16">
        <f t="shared" si="24"/>
        <v>2.3496801024914967E-2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1.1054368744136E-2</v>
      </c>
      <c r="E73" s="1">
        <f>IF(A73&gt;=-$K$2,INDEX('Daten effMJM'!$B$2:$B$191,Auswertung!$K$2+Auswertung!A73,1),E74)</f>
        <v>1.1073049506532999E-2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5.8076167138180002E-3</v>
      </c>
      <c r="O73" s="1">
        <f t="shared" si="39"/>
        <v>5.8513843484427003E-3</v>
      </c>
      <c r="P73" s="4">
        <f t="shared" si="40"/>
        <v>7.5362471012531285E-3</v>
      </c>
      <c r="R73">
        <f t="shared" si="17"/>
        <v>1813.1818181817998</v>
      </c>
      <c r="S73" s="1">
        <f t="shared" si="7"/>
        <v>5.0760600616029973E-3</v>
      </c>
      <c r="T73" s="1">
        <f t="shared" si="8"/>
        <v>5.1714407674470012E-3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2.2032276774380001E-3</v>
      </c>
      <c r="Y73" s="1">
        <f t="shared" ref="Y73" si="49">T47</f>
        <v>2.2802230702470005E-3</v>
      </c>
      <c r="Z73" s="16">
        <f t="shared" ref="Z73" si="50">((Y73-Y72)-(X73-X72))/(X73-X72)</f>
        <v>3.8853392559375435E-2</v>
      </c>
      <c r="AE73">
        <f t="shared" si="32"/>
        <v>1799.1818181817998</v>
      </c>
      <c r="AF73" s="1">
        <f t="shared" si="33"/>
        <v>1.7878268454540013E-3</v>
      </c>
      <c r="AG73" s="1">
        <f t="shared" si="34"/>
        <v>1.8262392644749978E-3</v>
      </c>
      <c r="AH73" s="16">
        <f t="shared" si="24"/>
        <v>1.6051936619270502E-2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1.1118408667785001E-2</v>
      </c>
      <c r="E74" s="1">
        <f>IF(A74&gt;=-$K$2,INDEX('Daten effMJM'!$B$2:$B$191,Auswertung!$K$2+Auswertung!A74,1),E75)</f>
        <v>1.1139613328455001E-2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5.9083088839089999E-3</v>
      </c>
      <c r="O74" s="1">
        <f t="shared" si="39"/>
        <v>5.9564290090347001E-3</v>
      </c>
      <c r="P74" s="4">
        <f t="shared" si="40"/>
        <v>8.1444836536480134E-3</v>
      </c>
      <c r="R74">
        <f t="shared" si="17"/>
        <v>1814.1818181817998</v>
      </c>
      <c r="S74" s="1">
        <f t="shared" si="7"/>
        <v>5.148871279461998E-3</v>
      </c>
      <c r="T74" s="1">
        <f t="shared" si="8"/>
        <v>5.2435148570189986E-3</v>
      </c>
      <c r="AE74">
        <f t="shared" si="32"/>
        <v>1800.1818181817998</v>
      </c>
      <c r="AF74" s="1">
        <f t="shared" si="33"/>
        <v>1.8893758158229981E-3</v>
      </c>
      <c r="AG74" s="1">
        <f t="shared" si="34"/>
        <v>1.9288346932299985E-3</v>
      </c>
      <c r="AH74" s="16">
        <f t="shared" si="24"/>
        <v>1.030496303607354E-2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1.1201087344307E-2</v>
      </c>
      <c r="E75" s="1">
        <f>IF(A75&gt;=-$K$2,INDEX('Daten effMJM'!$B$2:$B$191,Auswertung!$K$2+Auswertung!A75,1),E76)</f>
        <v>1.1225665209163E-2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6.0256297381070011E-3</v>
      </c>
      <c r="O75" s="1">
        <f t="shared" si="39"/>
        <v>6.0787232407956996E-3</v>
      </c>
      <c r="P75" s="4">
        <f t="shared" si="40"/>
        <v>8.8112786540678299E-3</v>
      </c>
      <c r="R75">
        <f t="shared" si="17"/>
        <v>1815.1818181817998</v>
      </c>
      <c r="S75" s="1">
        <f t="shared" si="7"/>
        <v>5.2155728952269984E-3</v>
      </c>
      <c r="T75" s="1">
        <f t="shared" si="8"/>
        <v>5.3095084938320006E-3</v>
      </c>
      <c r="AE75">
        <f t="shared" si="32"/>
        <v>1801.1818181817998</v>
      </c>
      <c r="AF75" s="1">
        <f t="shared" si="33"/>
        <v>1.9978452184010002E-3</v>
      </c>
      <c r="AG75" s="1">
        <f t="shared" si="34"/>
        <v>2.0379197852209985E-3</v>
      </c>
      <c r="AH75" s="16">
        <f t="shared" si="24"/>
        <v>5.6761575003154317E-3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1.1301779514398E-2</v>
      </c>
      <c r="E76" s="1">
        <f>IF(A76&gt;=-$K$2,INDEX('Daten effMJM'!$B$2:$B$191,Auswertung!$K$2+Auswertung!A76,1),E77)</f>
        <v>1.1330709869755E-2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6.1573770919590006E-3</v>
      </c>
      <c r="O76" s="1">
        <f t="shared" si="39"/>
        <v>6.2158778745666993E-3</v>
      </c>
      <c r="P76" s="4">
        <f t="shared" si="40"/>
        <v>9.5009257568609198E-3</v>
      </c>
      <c r="R76">
        <f t="shared" si="17"/>
        <v>1816.1818181817998</v>
      </c>
      <c r="S76" s="1">
        <f t="shared" si="7"/>
        <v>5.2761153795539972E-3</v>
      </c>
      <c r="T76" s="1">
        <f t="shared" si="8"/>
        <v>5.3693704544389986E-3</v>
      </c>
      <c r="AE76">
        <f t="shared" si="32"/>
        <v>1802.1818181817998</v>
      </c>
      <c r="AF76" s="1">
        <f t="shared" si="33"/>
        <v>2.1108639065920004E-3</v>
      </c>
      <c r="AG76" s="1">
        <f t="shared" si="34"/>
        <v>2.1511598733849994E-3</v>
      </c>
      <c r="AH76" s="16">
        <f t="shared" si="24"/>
        <v>1.9589678180181925E-3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1.1419100368596001E-2</v>
      </c>
      <c r="E77" s="1">
        <f>IF(A77&gt;=-$K$2,INDEX('Daten effMJM'!$B$2:$B$191,Auswertung!$K$2+Auswertung!A77,1),E78)</f>
        <v>1.1453004101516E-2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6.3011964847310012E-3</v>
      </c>
      <c r="O77" s="1">
        <f t="shared" si="39"/>
        <v>6.3653179522627007E-3</v>
      </c>
      <c r="P77" s="4">
        <f t="shared" si="40"/>
        <v>1.0176078096767488E-2</v>
      </c>
      <c r="R77">
        <f t="shared" si="17"/>
        <v>1817.1818181817998</v>
      </c>
      <c r="S77" s="1">
        <f t="shared" si="7"/>
        <v>5.3305087087559995E-3</v>
      </c>
      <c r="T77" s="1">
        <f t="shared" si="8"/>
        <v>5.4231107045020002E-3</v>
      </c>
      <c r="AE77">
        <f t="shared" si="32"/>
        <v>1803.1818181817998</v>
      </c>
      <c r="AF77" s="1">
        <f t="shared" si="33"/>
        <v>2.2264610717959987E-3</v>
      </c>
      <c r="AG77" s="1">
        <f t="shared" si="34"/>
        <v>2.2666214876169988E-3</v>
      </c>
      <c r="AH77" s="16">
        <f t="shared" si="24"/>
        <v>-1.1726150183681569E-3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1.1550847722448E-2</v>
      </c>
      <c r="E78" s="1">
        <f>IF(A78&gt;=-$K$2,INDEX('Daten effMJM'!$B$2:$B$191,Auswertung!$K$2+Auswertung!A78,1),E79)</f>
        <v>1.1590158735286999E-2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6.4548449294450005E-3</v>
      </c>
      <c r="O78" s="1">
        <f t="shared" si="39"/>
        <v>6.5247461426747007E-3</v>
      </c>
      <c r="P78" s="4">
        <f t="shared" si="40"/>
        <v>1.0829262979011711E-2</v>
      </c>
      <c r="R78">
        <f t="shared" si="17"/>
        <v>1818.1818181817998</v>
      </c>
      <c r="S78" s="1">
        <f t="shared" si="7"/>
        <v>5.3788276352559998E-3</v>
      </c>
      <c r="T78" s="1">
        <f t="shared" si="8"/>
        <v>5.4708043963500007E-3</v>
      </c>
      <c r="AE78">
        <f t="shared" si="32"/>
        <v>1804.1818181817998</v>
      </c>
      <c r="AF78" s="1">
        <f t="shared" si="33"/>
        <v>2.3430120320609982E-3</v>
      </c>
      <c r="AG78" s="1">
        <f t="shared" si="34"/>
        <v>2.3827315947000001E-3</v>
      </c>
      <c r="AH78" s="16">
        <f t="shared" si="24"/>
        <v>-3.7824929197989559E-3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1.1694667115220001E-2</v>
      </c>
      <c r="E79" s="1">
        <f>IF(A79&gt;=-$K$2,INDEX('Daten effMJM'!$B$2:$B$191,Auswertung!$K$2+Auswertung!A79,1),E80)</f>
        <v>1.1739598812983001E-2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6.6151757495880011E-3</v>
      </c>
      <c r="O79" s="1">
        <f t="shared" si="39"/>
        <v>6.6928659331537002E-3</v>
      </c>
      <c r="P79" s="4">
        <f t="shared" si="40"/>
        <v>1.17442357552689E-2</v>
      </c>
      <c r="R79">
        <f t="shared" si="17"/>
        <v>3588.1818181817998</v>
      </c>
      <c r="S79" s="1">
        <f t="shared" si="7"/>
        <v>6.9813370384969979E-3</v>
      </c>
      <c r="T79" s="1">
        <f t="shared" si="8"/>
        <v>7.0346628929380019E-3</v>
      </c>
      <c r="AE79">
        <f t="shared" si="32"/>
        <v>1805.1818181817998</v>
      </c>
      <c r="AF79" s="1">
        <f t="shared" si="33"/>
        <v>2.459115805289E-3</v>
      </c>
      <c r="AG79" s="1">
        <f t="shared" si="34"/>
        <v>2.4981359816479975E-3</v>
      </c>
      <c r="AH79" s="16">
        <f t="shared" si="24"/>
        <v>-6.0238031939832942E-3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1.1848315559934E-2</v>
      </c>
      <c r="E80" s="1">
        <f>IF(A80&gt;=-$K$2,INDEX('Daten effMJM'!$B$2:$B$191,Auswertung!$K$2+Auswertung!A80,1),E81)</f>
        <v>1.1899027003395001E-2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6.7812959374140011E-3</v>
      </c>
      <c r="O80" s="1">
        <f t="shared" si="39"/>
        <v>6.8663400079417005E-3</v>
      </c>
      <c r="P80" s="4">
        <f t="shared" si="40"/>
        <v>1.2540976136801715E-2</v>
      </c>
      <c r="R80">
        <f t="shared" si="17"/>
        <v>3589.3636363635997</v>
      </c>
      <c r="S80" s="1">
        <f t="shared" si="7"/>
        <v>6.9815155172359977E-3</v>
      </c>
      <c r="T80" s="1">
        <f t="shared" si="8"/>
        <v>7.0348340969989993E-3</v>
      </c>
      <c r="AE80">
        <f t="shared" ref="AE80:AE89" si="51">R66</f>
        <v>1806.1818181817998</v>
      </c>
      <c r="AF80" s="1">
        <f t="shared" ref="AF80:AF89" si="52">S66-S$45</f>
        <v>2.5736737147580013E-3</v>
      </c>
      <c r="AG80" s="1">
        <f t="shared" ref="AG80:AG89" si="53">T66-T$45</f>
        <v>2.6117849147630004E-3</v>
      </c>
      <c r="AH80" s="16">
        <f t="shared" si="24"/>
        <v>-7.9346450909569561E-3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1.2008646380077001E-2</v>
      </c>
      <c r="E81" s="1">
        <f>IF(A81&gt;=-$K$2,INDEX('Daten effMJM'!$B$2:$B$191,Auswertung!$K$2+Auswertung!A81,1),E82)</f>
        <v>1.2067146793874E-2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6.9507936448599998E-3</v>
      </c>
      <c r="O81" s="1">
        <f t="shared" si="39"/>
        <v>7.0431594053906995E-3</v>
      </c>
      <c r="P81" s="4">
        <f t="shared" si="40"/>
        <v>1.3288520023753357E-2</v>
      </c>
      <c r="R81">
        <f t="shared" si="17"/>
        <v>3590.5454545454995</v>
      </c>
      <c r="S81" s="1">
        <f t="shared" si="7"/>
        <v>6.9816420948389975E-3</v>
      </c>
      <c r="T81" s="1">
        <f t="shared" si="8"/>
        <v>7.034953511138E-3</v>
      </c>
      <c r="AE81">
        <f t="shared" si="51"/>
        <v>1807.1818181817998</v>
      </c>
      <c r="AF81" s="1">
        <f t="shared" si="52"/>
        <v>2.6843074546069982E-3</v>
      </c>
      <c r="AG81" s="1">
        <f t="shared" si="53"/>
        <v>2.7214744803409976E-3</v>
      </c>
      <c r="AH81" s="16">
        <f t="shared" si="24"/>
        <v>-8.5342344233174713E-3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1.2174766567903001E-2</v>
      </c>
      <c r="E82" s="1">
        <f>IF(A82&gt;=-$K$2,INDEX('Daten effMJM'!$B$2:$B$191,Auswertung!$K$2+Auswertung!A82,1),E83)</f>
        <v>1.2240620868662001E-2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7.1221452253460013E-3</v>
      </c>
      <c r="O82" s="1">
        <f t="shared" si="39"/>
        <v>7.2222255672476999E-3</v>
      </c>
      <c r="P82" s="4">
        <f t="shared" si="40"/>
        <v>1.4051993989891799E-2</v>
      </c>
      <c r="R82">
        <f t="shared" si="17"/>
        <v>3591.7272727273012</v>
      </c>
      <c r="S82" s="1">
        <f t="shared" si="7"/>
        <v>6.9817250307949996E-3</v>
      </c>
      <c r="T82" s="1">
        <f t="shared" si="8"/>
        <v>7.0350297119240006E-3</v>
      </c>
      <c r="AE82">
        <f t="shared" si="51"/>
        <v>1808.1818181817998</v>
      </c>
      <c r="AF82" s="1">
        <f t="shared" si="52"/>
        <v>2.7903097111470002E-3</v>
      </c>
      <c r="AG82" s="1">
        <f t="shared" si="53"/>
        <v>2.8265434644859991E-3</v>
      </c>
      <c r="AH82" s="16">
        <f t="shared" si="24"/>
        <v>-8.8042691303302761E-3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1.2344264275348999E-2</v>
      </c>
      <c r="E83" s="1">
        <f>IF(A83&gt;=-$K$2,INDEX('Daten effMJM'!$B$2:$B$191,Auswertung!$K$2+Auswertung!A83,1),E84)</f>
        <v>1.2417440266111E-2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7.2937232688890007E-3</v>
      </c>
      <c r="O83" s="1">
        <f t="shared" si="39"/>
        <v>7.4021505458787005E-3</v>
      </c>
      <c r="P83" s="4">
        <f t="shared" si="40"/>
        <v>1.4865833675400147E-2</v>
      </c>
      <c r="R83">
        <f t="shared" si="17"/>
        <v>3592.909090909101</v>
      </c>
      <c r="S83" s="1">
        <f t="shared" si="7"/>
        <v>6.981777289511E-3</v>
      </c>
      <c r="T83" s="1">
        <f t="shared" si="8"/>
        <v>7.0350757941120001E-3</v>
      </c>
      <c r="AE83">
        <f t="shared" si="51"/>
        <v>1809.1818181817998</v>
      </c>
      <c r="AF83" s="1">
        <f t="shared" si="52"/>
        <v>2.8913851977050015E-3</v>
      </c>
      <c r="AG83" s="1">
        <f t="shared" si="53"/>
        <v>2.9267108823849974E-3</v>
      </c>
      <c r="AH83" s="16">
        <f t="shared" si="24"/>
        <v>-8.9840641873325036E-3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1.2515615855835001E-2</v>
      </c>
      <c r="E84" s="1">
        <f>IF(A84&gt;=-$K$2,INDEX('Daten effMJM'!$B$2:$B$191,Auswertung!$K$2+Auswertung!A84,1),E85)</f>
        <v>1.2596506427968E-2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7.4635080588510002E-3</v>
      </c>
      <c r="O84" s="1">
        <f t="shared" si="39"/>
        <v>7.5811972161567006E-3</v>
      </c>
      <c r="P84" s="4">
        <f t="shared" si="40"/>
        <v>1.5768611272032114E-2</v>
      </c>
      <c r="R84">
        <f t="shared" si="17"/>
        <v>3594.0909090909008</v>
      </c>
      <c r="S84" s="1">
        <f t="shared" si="7"/>
        <v>6.9818123374180002E-3</v>
      </c>
      <c r="T84" s="1">
        <f t="shared" si="8"/>
        <v>7.035105079357E-3</v>
      </c>
      <c r="AE84">
        <f t="shared" si="51"/>
        <v>1810.1818181817998</v>
      </c>
      <c r="AF84" s="1">
        <f t="shared" si="52"/>
        <v>2.9872567550700002E-3</v>
      </c>
      <c r="AG84" s="1">
        <f t="shared" si="53"/>
        <v>3.0217077858419976E-3</v>
      </c>
      <c r="AH84" s="16">
        <f t="shared" si="24"/>
        <v>-9.123184519352753E-3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1.2687193899378E-2</v>
      </c>
      <c r="E85" s="1">
        <f>IF(A85&gt;=-$K$2,INDEX('Daten effMJM'!$B$2:$B$191,Auswertung!$K$2+Auswertung!A85,1),E86)</f>
        <v>1.2776431406599001E-2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7.6296342732779998E-3</v>
      </c>
      <c r="O85" s="1">
        <f t="shared" si="39"/>
        <v>7.7578307136386996E-3</v>
      </c>
      <c r="P85" s="4">
        <f t="shared" si="40"/>
        <v>1.6802435840167929E-2</v>
      </c>
      <c r="R85">
        <f t="shared" si="17"/>
        <v>3595.2727272727006</v>
      </c>
      <c r="S85" s="1">
        <f t="shared" si="7"/>
        <v>6.9818449282780005E-3</v>
      </c>
      <c r="T85" s="1">
        <f t="shared" si="8"/>
        <v>7.035131279802001E-3</v>
      </c>
      <c r="AE85">
        <f t="shared" si="51"/>
        <v>1811.1818181817998</v>
      </c>
      <c r="AF85" s="1">
        <f t="shared" si="52"/>
        <v>3.0776789720689986E-3</v>
      </c>
      <c r="AG85" s="1">
        <f t="shared" si="53"/>
        <v>3.1112933116979984E-3</v>
      </c>
      <c r="AH85" s="16">
        <f t="shared" si="24"/>
        <v>-9.253158911231461E-3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1.285697868934E-2</v>
      </c>
      <c r="E86" s="1">
        <f>IF(A86&gt;=-$K$2,INDEX('Daten effMJM'!$B$2:$B$191,Auswertung!$K$2+Auswertung!A86,1),E87)</f>
        <v>1.2955478076877001E-2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8.4145465856790003E-3</v>
      </c>
      <c r="O86" s="1">
        <f t="shared" si="39"/>
        <v>8.6166236437577003E-3</v>
      </c>
      <c r="P86" s="4">
        <f t="shared" si="40"/>
        <v>2.4015204624646291E-2</v>
      </c>
      <c r="R86">
        <f t="shared" si="17"/>
        <v>3596.4545454545005</v>
      </c>
      <c r="S86" s="1">
        <f t="shared" si="7"/>
        <v>6.9819039931369974E-3</v>
      </c>
      <c r="T86" s="1">
        <f t="shared" si="8"/>
        <v>7.0351804285929999E-3</v>
      </c>
      <c r="AE86">
        <f t="shared" si="51"/>
        <v>1812.1818181817998</v>
      </c>
      <c r="AF86" s="1">
        <f t="shared" si="52"/>
        <v>3.1624003426359987E-3</v>
      </c>
      <c r="AG86" s="1">
        <f t="shared" si="53"/>
        <v>3.1952137779409986E-3</v>
      </c>
      <c r="AH86" s="16">
        <f t="shared" si="24"/>
        <v>-9.4533919675725726E-3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1.3023104903766999E-2</v>
      </c>
      <c r="E87" s="1">
        <f>IF(A87&gt;=-$K$2,INDEX('Daten effMJM'!$B$2:$B$191,Auswertung!$K$2+Auswertung!A87,1),E88)</f>
        <v>1.3132111574359E-2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8.4145490971339991E-3</v>
      </c>
      <c r="O87" s="1">
        <f t="shared" si="39"/>
        <v>8.6166264066767015E-3</v>
      </c>
      <c r="P87" s="4">
        <f t="shared" si="40"/>
        <v>2.4015227341359271E-2</v>
      </c>
      <c r="R87">
        <f t="shared" si="17"/>
        <v>3597.6363636363003</v>
      </c>
      <c r="S87" s="9">
        <f t="shared" si="7"/>
        <v>6.9820762827850005E-3</v>
      </c>
      <c r="T87" s="13">
        <f t="shared" si="8"/>
        <v>7.0353320805560011E-3</v>
      </c>
      <c r="U87" s="6"/>
      <c r="AE87">
        <f t="shared" si="51"/>
        <v>1813.1818181817998</v>
      </c>
      <c r="AF87" s="1">
        <f t="shared" si="52"/>
        <v>3.2412279923219982E-3</v>
      </c>
      <c r="AG87" s="1">
        <f t="shared" si="53"/>
        <v>3.2732733050799996E-3</v>
      </c>
      <c r="AH87" s="16">
        <f t="shared" si="24"/>
        <v>-9.7443289259322562E-3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1.3808017216168001E-2</v>
      </c>
      <c r="E88" s="1">
        <f>IF(A88&gt;=-$K$2,INDEX('Daten effMJM'!$B$2:$B$191,Auswertung!$K$2+Auswertung!A88,1),E89)</f>
        <v>1.3990904504477999E-2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8.4145738207190013E-3</v>
      </c>
      <c r="O88" s="1">
        <f t="shared" si="39"/>
        <v>8.6166562523696984E-3</v>
      </c>
      <c r="P88" s="4">
        <f t="shared" si="40"/>
        <v>2.4015765498796197E-2</v>
      </c>
      <c r="R88">
        <f t="shared" si="17"/>
        <v>3598.8181818181001</v>
      </c>
      <c r="S88" s="9">
        <f t="shared" ref="S88:S89" si="54">N188-$N$127</f>
        <v>6.9826437143759995E-3</v>
      </c>
      <c r="T88" s="13">
        <f t="shared" ref="T88:T89" si="55">O188-$O$127</f>
        <v>7.0358547521140007E-3</v>
      </c>
      <c r="AE88">
        <f t="shared" si="51"/>
        <v>1814.1818181817998</v>
      </c>
      <c r="AF88" s="1">
        <f t="shared" si="52"/>
        <v>3.3140392101809989E-3</v>
      </c>
      <c r="AG88" s="1">
        <f t="shared" si="53"/>
        <v>3.3453473946519971E-3</v>
      </c>
      <c r="AH88" s="16">
        <f t="shared" si="24"/>
        <v>-1.0123828562113264E-2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1.3808019727623E-2</v>
      </c>
      <c r="E89" s="1">
        <f>IF(A89&gt;=-$K$2,INDEX('Daten effMJM'!$B$2:$B$191,Auswertung!$K$2+Auswertung!A89,1),E90)</f>
        <v>1.3990907267397001E-2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8.4149150137119988E-3</v>
      </c>
      <c r="O89" s="1">
        <f t="shared" si="39"/>
        <v>8.6170624806756989E-3</v>
      </c>
      <c r="P89" s="4">
        <f t="shared" si="40"/>
        <v>2.4022520326622825E-2</v>
      </c>
      <c r="R89">
        <f t="shared" si="17"/>
        <v>3599.9999999999</v>
      </c>
      <c r="S89" s="9">
        <f t="shared" si="54"/>
        <v>6.9844367310209973E-3</v>
      </c>
      <c r="T89" s="13">
        <f t="shared" si="55"/>
        <v>7.0375682608489996E-3</v>
      </c>
      <c r="U89" s="4">
        <f>((T89-S89)/S89)</f>
        <v>7.6071316663262915E-3</v>
      </c>
      <c r="AE89">
        <f t="shared" si="51"/>
        <v>1815.1818181817998</v>
      </c>
      <c r="AF89" s="1">
        <f t="shared" si="52"/>
        <v>3.3807408259459992E-3</v>
      </c>
      <c r="AG89" s="1">
        <f t="shared" si="53"/>
        <v>3.411341031464999E-3</v>
      </c>
      <c r="AH89" s="16">
        <f t="shared" si="24"/>
        <v>-1.0614119971137384E-2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1.3808044451208E-2</v>
      </c>
      <c r="E90" s="1">
        <f>IF(A90&gt;=-$K$2,INDEX('Daten effMJM'!$B$2:$B$191,Auswertung!$K$2+Auswertung!A90,1),E91)</f>
        <v>1.3990937113089999E-2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8.4171712124950018E-3</v>
      </c>
      <c r="O90" s="1">
        <f t="shared" si="39"/>
        <v>8.6196426861527009E-3</v>
      </c>
      <c r="P90" s="4">
        <f t="shared" si="40"/>
        <v>2.4054574695728789E-2</v>
      </c>
      <c r="S90" s="9"/>
      <c r="T90" s="13"/>
      <c r="AF90" s="1"/>
      <c r="AG90" s="4">
        <f>(AG89-AF89)/AF89</f>
        <v>9.0513313780677795E-3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1.3808385644200999E-2</v>
      </c>
      <c r="E91" s="1">
        <f>IF(A91&gt;=-$K$2,INDEX('Daten effMJM'!$B$2:$B$191,Auswertung!$K$2+Auswertung!A91,1),E92)</f>
        <v>1.3991343341396E-2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8.4253792258399997E-3</v>
      </c>
      <c r="O91" s="1">
        <f t="shared" si="39"/>
        <v>8.6286692989996985E-3</v>
      </c>
      <c r="P91" s="4">
        <f t="shared" si="40"/>
        <v>2.4128299475971789E-2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1.3810641842984001E-2</v>
      </c>
      <c r="E92" s="1">
        <f>IF(A92&gt;=-$K$2,INDEX('Daten effMJM'!$B$2:$B$191,Auswertung!$K$2+Auswertung!A92,1),E93)</f>
        <v>1.3993923546873E-2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8.4450301474279996E-3</v>
      </c>
      <c r="O92" s="1">
        <f t="shared" si="39"/>
        <v>8.6496475263147E-3</v>
      </c>
      <c r="P92" s="4">
        <f t="shared" si="40"/>
        <v>2.4229324859073274E-2</v>
      </c>
      <c r="R92" t="s">
        <v>12</v>
      </c>
      <c r="S92" s="2">
        <f>S47/$S$89</f>
        <v>0.31544815455947706</v>
      </c>
      <c r="T92" s="1">
        <f>S47</f>
        <v>2.2032276774380001E-3</v>
      </c>
      <c r="U92" s="1">
        <f>T47</f>
        <v>2.2802230702470005E-3</v>
      </c>
      <c r="V92" s="3">
        <f>(U92-T92)/T92</f>
        <v>3.4946634702108376E-2</v>
      </c>
      <c r="W92" s="14">
        <f>(T92-U92)/($T$98-$U$98)</f>
        <v>1.4491469200727018</v>
      </c>
      <c r="X92" s="8">
        <f>W92*$U$89</f>
        <v>1.1023851424844265E-2</v>
      </c>
      <c r="Y92" s="7">
        <f>X92/2</f>
        <v>5.5119257124221326E-3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1.3818849856329E-2</v>
      </c>
      <c r="E93" s="1">
        <f>IF(A93&gt;=-$K$2,INDEX('Daten effMJM'!$B$2:$B$191,Auswertung!$K$2+Auswertung!A93,1),E94)</f>
        <v>1.4002950159719999E-2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8.4806521297330004E-3</v>
      </c>
      <c r="O93" s="1">
        <f t="shared" si="39"/>
        <v>8.6868341755977005E-3</v>
      </c>
      <c r="P93" s="4">
        <f t="shared" si="40"/>
        <v>2.4312050855361689E-2</v>
      </c>
      <c r="R93" t="s">
        <v>13</v>
      </c>
      <c r="S93" s="2">
        <f>(S48-S47)/$S$89</f>
        <v>0.1542141378267661</v>
      </c>
      <c r="T93" s="1">
        <f>(S48-S47)</f>
        <v>1.0770988886799997E-3</v>
      </c>
      <c r="U93" s="1">
        <f>(T48-T47)</f>
        <v>1.0909342657379993E-3</v>
      </c>
      <c r="V93" s="3">
        <f t="shared" ref="V93:V96" si="56">(U93-T93)/T93</f>
        <v>1.284503883849987E-2</v>
      </c>
      <c r="W93" s="14">
        <f t="shared" ref="W93:W96" si="57">(T93-U93)/($T$98-$U$98)</f>
        <v>0.26039862023148219</v>
      </c>
      <c r="X93" s="8">
        <f t="shared" ref="X93:X96" si="58">W93*$U$89</f>
        <v>1.9808865898305822E-3</v>
      </c>
      <c r="Y93" s="7">
        <f t="shared" ref="Y93:Y96" si="59">X93</f>
        <v>1.9808865898305822E-3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1.3838500777917E-2</v>
      </c>
      <c r="E94" s="1">
        <f>IF(A94&gt;=-$K$2,INDEX('Daten effMJM'!$B$2:$B$191,Auswertung!$K$2+Auswertung!A94,1),E95)</f>
        <v>1.4023928387034999E-2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8.5345100463910008E-3</v>
      </c>
      <c r="O94" s="1">
        <f t="shared" si="39"/>
        <v>8.7422969227106996E-3</v>
      </c>
      <c r="P94" s="4">
        <f t="shared" si="40"/>
        <v>2.4346667259190342E-2</v>
      </c>
      <c r="R94" t="s">
        <v>14</v>
      </c>
      <c r="S94" s="2">
        <f>(S78-S48)/$S$89</f>
        <v>0.30045387336928991</v>
      </c>
      <c r="T94" s="1">
        <f>(S78-S48)</f>
        <v>2.098501069138E-3</v>
      </c>
      <c r="U94" s="1">
        <f>(T78-T48)</f>
        <v>2.0996470603650008E-3</v>
      </c>
      <c r="V94" s="3">
        <f t="shared" si="56"/>
        <v>5.4609990142703629E-4</v>
      </c>
      <c r="W94" s="14">
        <f t="shared" si="57"/>
        <v>2.1568948432514577E-2</v>
      </c>
      <c r="X94" s="8">
        <f t="shared" si="58"/>
        <v>1.6407783063034046E-4</v>
      </c>
      <c r="Y94" s="7">
        <f>X94/2</f>
        <v>8.2038915315170232E-5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1.3874122760222001E-2</v>
      </c>
      <c r="E95" s="1">
        <f>IF(A95&gt;=-$K$2,INDEX('Daten effMJM'!$B$2:$B$191,Auswertung!$K$2+Auswertung!A95,1),E96)</f>
        <v>1.4061115036318E-2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8.6062753359410007E-3</v>
      </c>
      <c r="O95" s="1">
        <f t="shared" si="39"/>
        <v>8.8154485491406982E-3</v>
      </c>
      <c r="P95" s="4">
        <f t="shared" si="40"/>
        <v>2.4304731725948981E-2</v>
      </c>
      <c r="R95" t="s">
        <v>15</v>
      </c>
      <c r="S95" s="2">
        <f>(S79-S78)/$S$89</f>
        <v>0.22944003431565776</v>
      </c>
      <c r="T95" s="1">
        <f>(S79-S78)</f>
        <v>1.6025094032409981E-3</v>
      </c>
      <c r="U95" s="1">
        <f>(T79-T78)</f>
        <v>1.5638584965880012E-3</v>
      </c>
      <c r="V95" s="3">
        <f t="shared" si="56"/>
        <v>-2.4118988989910026E-2</v>
      </c>
      <c r="W95" s="14">
        <f t="shared" si="57"/>
        <v>-0.72745706321872994</v>
      </c>
      <c r="X95" s="8">
        <f t="shared" si="58"/>
        <v>-5.5338616615039273E-3</v>
      </c>
      <c r="Y95" s="7">
        <f t="shared" si="59"/>
        <v>-5.5338616615039273E-3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1.3927980676879999E-2</v>
      </c>
      <c r="E96" s="1">
        <f>IF(A96&gt;=-$K$2,INDEX('Daten effMJM'!$B$2:$B$191,Auswertung!$K$2+Auswertung!A96,1),E97)</f>
        <v>1.4116577783431001E-2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8.6928279401719995E-3</v>
      </c>
      <c r="O96" s="1">
        <f t="shared" si="39"/>
        <v>8.9034091740576998E-3</v>
      </c>
      <c r="P96" s="4">
        <f t="shared" si="40"/>
        <v>2.4224709764764273E-2</v>
      </c>
      <c r="R96" t="s">
        <v>16</v>
      </c>
      <c r="S96" s="3">
        <f>(S89-S79)/$S$89</f>
        <v>4.4379992880919057E-4</v>
      </c>
      <c r="T96" s="9">
        <f>(S89-S79)</f>
        <v>3.0996925239994144E-6</v>
      </c>
      <c r="U96" s="9">
        <f>(T89-T79)</f>
        <v>2.9053679109977693E-6</v>
      </c>
      <c r="V96" s="3">
        <f t="shared" si="56"/>
        <v>-6.2691577147437699E-2</v>
      </c>
      <c r="W96" s="14">
        <f t="shared" si="57"/>
        <v>-3.657425517968594E-3</v>
      </c>
      <c r="X96" s="8">
        <f t="shared" si="58"/>
        <v>-2.7822517474968731E-5</v>
      </c>
      <c r="Y96" s="7">
        <f t="shared" si="59"/>
        <v>-2.7822517474968731E-5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1.3999745966429999E-2</v>
      </c>
      <c r="E97" s="1">
        <f>IF(A97&gt;=-$K$2,INDEX('Daten effMJM'!$B$2:$B$191,Auswertung!$K$2+Auswertung!A97,1),E98)</f>
        <v>1.4189729409860999E-2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8.7915803053470014E-3</v>
      </c>
      <c r="O97" s="1">
        <f t="shared" si="39"/>
        <v>9.0030711689406996E-3</v>
      </c>
      <c r="P97" s="4">
        <f t="shared" si="40"/>
        <v>2.4056069130719355E-2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1.4086298570661E-2</v>
      </c>
      <c r="E98" s="1">
        <f>IF(A98&gt;=-$K$2,INDEX('Daten effMJM'!$B$2:$B$191,Auswertung!$K$2+Auswertung!A98,1),E99)</f>
        <v>1.4277690034778001E-2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8.8995296672800019E-3</v>
      </c>
      <c r="O98" s="1">
        <f t="shared" si="39"/>
        <v>9.111437651352701E-3</v>
      </c>
      <c r="P98" s="4">
        <f t="shared" si="40"/>
        <v>2.3811144183472941E-2</v>
      </c>
      <c r="R98" t="s">
        <v>17</v>
      </c>
      <c r="S98" s="7">
        <f>SUM(S92:S96)</f>
        <v>1</v>
      </c>
      <c r="T98" s="9">
        <f t="shared" ref="T98:U98" si="60">SUM(T92:T96)</f>
        <v>6.9844367310209973E-3</v>
      </c>
      <c r="U98" s="13">
        <f t="shared" si="60"/>
        <v>7.0375682608489996E-3</v>
      </c>
      <c r="W98" s="7">
        <f>SUM(W92:W96)</f>
        <v>0.99999999999999989</v>
      </c>
      <c r="Y98" s="7">
        <f>SUM(Y92:Y96)</f>
        <v>2.0131670385889894E-3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1.4185050935836E-2</v>
      </c>
      <c r="E99" s="1">
        <f>IF(A99&gt;=-$K$2,INDEX('Daten effMJM'!$B$2:$B$191,Auswertung!$K$2+Auswertung!A99,1),E100)</f>
        <v>1.4377352029661001E-2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9.0138066144980003E-3</v>
      </c>
      <c r="O99" s="1">
        <f t="shared" si="39"/>
        <v>9.2256737036746986E-3</v>
      </c>
      <c r="P99" s="4">
        <f t="shared" si="40"/>
        <v>2.3504729825901377E-2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1.4293000297769001E-2</v>
      </c>
      <c r="E100" s="1">
        <f>IF(A100&gt;=-$K$2,INDEX('Daten effMJM'!$B$2:$B$191,Auswertung!$K$2+Auswertung!A100,1),E101)</f>
        <v>1.4485718512073E-2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9.1320235699809994E-3</v>
      </c>
      <c r="O100" s="1">
        <f t="shared" si="39"/>
        <v>9.3434550363077004E-3</v>
      </c>
      <c r="P100" s="4">
        <f t="shared" si="40"/>
        <v>2.3152750834078376E-2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1.4407277244987001E-2</v>
      </c>
      <c r="E101" s="1">
        <f>IF(A101&gt;=-$K$2,INDEX('Daten effMJM'!$B$2:$B$191,Auswertung!$K$2+Auswertung!A101,1),E102)</f>
        <v>1.4599954564395E-2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9.2522398675250021E-3</v>
      </c>
      <c r="O101" s="1">
        <f t="shared" si="39"/>
        <v>9.4628993388377013E-3</v>
      </c>
      <c r="P101" s="4">
        <f t="shared" si="40"/>
        <v>2.2768483559543844E-2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1.452549420047E-2</v>
      </c>
      <c r="E102" s="1">
        <f>IF(A102&gt;=-$K$2,INDEX('Daten effMJM'!$B$2:$B$191,Auswertung!$K$2+Auswertung!A102,1),E103)</f>
        <v>1.4717735897028E-2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9.3728839937410012E-3</v>
      </c>
      <c r="O102" s="1">
        <f t="shared" si="39"/>
        <v>9.5824999478056998E-3</v>
      </c>
      <c r="P102" s="4">
        <f t="shared" si="40"/>
        <v>2.2364082837755737E-2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1.4645710498014001E-2</v>
      </c>
      <c r="E103" s="1">
        <f>IF(A103&gt;=-$K$2,INDEX('Daten effMJM'!$B$2:$B$191,Auswertung!$K$2+Auswertung!A103,1),E104)</f>
        <v>1.4837180199558E-2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9.4926082607179989E-3</v>
      </c>
      <c r="O103" s="1">
        <f t="shared" si="39"/>
        <v>9.7009659909686984E-3</v>
      </c>
      <c r="P103" s="4">
        <f t="shared" si="40"/>
        <v>2.1949471054538153E-2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3.621292688161952E-6</v>
      </c>
      <c r="U103">
        <f t="shared" si="63"/>
        <v>3.47704564236378E-6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1.476635462423E-2</v>
      </c>
      <c r="E104" s="1">
        <f>IF(A104&gt;=-$K$2,INDEX('Daten effMJM'!$B$2:$B$191,Auswertung!$K$2+Auswertung!A104,1),E105)</f>
        <v>1.4956780808526001E-2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9.610368887210001E-3</v>
      </c>
      <c r="O104" s="1">
        <f t="shared" si="39"/>
        <v>9.8173069634957012E-3</v>
      </c>
      <c r="P104" s="4">
        <f t="shared" si="40"/>
        <v>2.1532792207498364E-2</v>
      </c>
      <c r="R104">
        <f t="shared" si="61"/>
        <v>32.5</v>
      </c>
      <c r="S104">
        <f t="shared" si="62"/>
        <v>1.8181818182001734</v>
      </c>
      <c r="T104">
        <f t="shared" si="63"/>
        <v>7.3893312250241462E-6</v>
      </c>
      <c r="U104">
        <f t="shared" si="63"/>
        <v>7.2665815287276656E-6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1.4886078891206999E-2</v>
      </c>
      <c r="E105" s="1">
        <f>IF(A105&gt;=-$K$2,INDEX('Daten effMJM'!$B$2:$B$191,Auswertung!$K$2+Auswertung!A105,1),E106)</f>
        <v>1.5075246851688999E-2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9.7237566264769988E-3</v>
      </c>
      <c r="O105" s="1">
        <f t="shared" si="39"/>
        <v>9.9292890610206998E-3</v>
      </c>
      <c r="P105" s="4">
        <f t="shared" si="40"/>
        <v>2.1137143023926868E-2</v>
      </c>
      <c r="R105">
        <f t="shared" si="61"/>
        <v>37.5</v>
      </c>
      <c r="S105">
        <f t="shared" si="62"/>
        <v>2.7272727273002602</v>
      </c>
      <c r="T105">
        <f t="shared" si="63"/>
        <v>1.3918987003760231E-5</v>
      </c>
      <c r="U105">
        <f t="shared" si="63"/>
        <v>1.3948294293860941E-5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1.5003839517699E-2</v>
      </c>
      <c r="E106" s="1">
        <f>IF(A106&gt;=-$K$2,INDEX('Daten effMJM'!$B$2:$B$191,Auswertung!$K$2+Auswertung!A106,1),E107)</f>
        <v>1.5191587824216E-2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9.8321212796620011E-3</v>
      </c>
      <c r="O106" s="1">
        <f t="shared" si="39"/>
        <v>1.00363088476767E-2</v>
      </c>
      <c r="P106" s="4">
        <f t="shared" si="40"/>
        <v>2.0767397208277586E-2</v>
      </c>
      <c r="R106">
        <f t="shared" si="61"/>
        <v>42.5</v>
      </c>
      <c r="S106">
        <f t="shared" si="62"/>
        <v>3.6363636364003469</v>
      </c>
      <c r="T106">
        <f t="shared" si="63"/>
        <v>2.3759505116359659E-5</v>
      </c>
      <c r="U106">
        <f t="shared" si="63"/>
        <v>2.4167885361156467E-5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1.5117227256965999E-2</v>
      </c>
      <c r="E107" s="1">
        <f>IF(A107&gt;=-$K$2,INDEX('Daten effMJM'!$B$2:$B$191,Auswertung!$K$2+Auswertung!A107,1),E108)</f>
        <v>1.5303569921741001E-2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9.9352296754860007E-3</v>
      </c>
      <c r="O107" s="1">
        <f t="shared" si="39"/>
        <v>1.0138147248129701E-2</v>
      </c>
      <c r="P107" s="4">
        <f t="shared" si="40"/>
        <v>2.0424044463146655E-2</v>
      </c>
      <c r="R107">
        <f t="shared" si="61"/>
        <v>47.5</v>
      </c>
      <c r="S107">
        <f t="shared" si="62"/>
        <v>4.5454545455004336</v>
      </c>
      <c r="T107">
        <f t="shared" si="63"/>
        <v>3.7282350697524487E-5</v>
      </c>
      <c r="U107">
        <f t="shared" si="63"/>
        <v>3.8325026224809579E-5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1.5225591910151E-2</v>
      </c>
      <c r="E108" s="1">
        <f>IF(A108&gt;=-$K$2,INDEX('Daten effMJM'!$B$2:$B$191,Auswertung!$K$2+Auswertung!A108,1),E109)</f>
        <v>1.5410589708397E-2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1.0032853149757E-2</v>
      </c>
      <c r="O108" s="1">
        <f t="shared" si="39"/>
        <v>1.0234581174108699E-2</v>
      </c>
      <c r="P108" s="4">
        <f t="shared" si="40"/>
        <v>2.0106745443252642E-2</v>
      </c>
      <c r="R108">
        <f t="shared" si="61"/>
        <v>52.5</v>
      </c>
      <c r="S108">
        <f t="shared" si="62"/>
        <v>5.4545454546005203</v>
      </c>
      <c r="T108">
        <f t="shared" si="63"/>
        <v>5.3945856301157199E-5</v>
      </c>
      <c r="U108">
        <f t="shared" si="63"/>
        <v>5.5908119754835972E-5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1.5328700305974999E-2</v>
      </c>
      <c r="E109" s="1">
        <f>IF(A109&gt;=-$K$2,INDEX('Daten effMJM'!$B$2:$B$191,Auswertung!$K$2+Auswertung!A109,1),E110)</f>
        <v>1.551242810885E-2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1.0124785105709001E-2</v>
      </c>
      <c r="O109" s="1">
        <f t="shared" si="39"/>
        <v>1.0325405243401701E-2</v>
      </c>
      <c r="P109" s="4">
        <f t="shared" si="40"/>
        <v>1.9814755137822836E-2</v>
      </c>
      <c r="R109">
        <f t="shared" si="61"/>
        <v>57.5</v>
      </c>
      <c r="S109">
        <f t="shared" si="62"/>
        <v>6.363636363700607</v>
      </c>
      <c r="T109">
        <f t="shared" si="63"/>
        <v>7.3230629134658122E-5</v>
      </c>
      <c r="U109">
        <f t="shared" si="63"/>
        <v>7.6288227378331901E-5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1.5426323780246E-2</v>
      </c>
      <c r="E110" s="1">
        <f>IF(A110&gt;=-$K$2,INDEX('Daten effMJM'!$B$2:$B$191,Auswertung!$K$2+Auswertung!A110,1),E111)</f>
        <v>1.5608862034829E-2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1.0210804825288002E-2</v>
      </c>
      <c r="O110" s="1">
        <f t="shared" si="39"/>
        <v>1.0410393126102702E-2</v>
      </c>
      <c r="P110" s="4">
        <f t="shared" si="40"/>
        <v>1.9546774640173438E-2</v>
      </c>
      <c r="R110">
        <f t="shared" si="61"/>
        <v>62.5</v>
      </c>
      <c r="S110">
        <f t="shared" si="62"/>
        <v>7.2727272727006493</v>
      </c>
      <c r="T110">
        <f t="shared" si="63"/>
        <v>9.4606945982559127E-5</v>
      </c>
      <c r="U110">
        <f t="shared" si="63"/>
        <v>9.8435165709038629E-5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1.5518255736198E-2</v>
      </c>
      <c r="E111" s="1">
        <f>IF(A111&gt;=-$K$2,INDEX('Daten effMJM'!$B$2:$B$191,Auswertung!$K$2+Auswertung!A111,1),E112)</f>
        <v>1.5699686104122E-2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1.0290745827290001E-2</v>
      </c>
      <c r="O111" s="1">
        <f t="shared" si="39"/>
        <v>1.04893713311007E-2</v>
      </c>
      <c r="P111" s="4">
        <f t="shared" si="40"/>
        <v>1.9301371071080629E-2</v>
      </c>
      <c r="R111">
        <f t="shared" si="61"/>
        <v>67.5</v>
      </c>
      <c r="S111">
        <f t="shared" si="62"/>
        <v>8.1818181817998266</v>
      </c>
      <c r="T111">
        <f t="shared" si="63"/>
        <v>1.1515003085525181E-4</v>
      </c>
      <c r="U111">
        <f t="shared" si="63"/>
        <v>1.1985669409560925E-4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1.5604275455777E-2</v>
      </c>
      <c r="E112" s="1">
        <f>IF(A112&gt;=-$K$2,INDEX('Daten effMJM'!$B$2:$B$191,Auswertung!$K$2+Auswertung!A112,1),E113)</f>
        <v>1.5784673986823001E-2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1.0364508381028002E-2</v>
      </c>
      <c r="O112" s="1">
        <f t="shared" si="39"/>
        <v>1.05622342107447E-2</v>
      </c>
      <c r="P112" s="4">
        <f t="shared" si="40"/>
        <v>1.9077202935995505E-2</v>
      </c>
      <c r="R112">
        <f t="shared" si="61"/>
        <v>72.5</v>
      </c>
      <c r="S112">
        <f t="shared" si="62"/>
        <v>9.0909090908999133</v>
      </c>
      <c r="T112">
        <f t="shared" si="63"/>
        <v>1.3401846481294794E-4</v>
      </c>
      <c r="U112">
        <f t="shared" si="63"/>
        <v>1.3920427572009316E-4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1.5684216457779E-2</v>
      </c>
      <c r="E113" s="1">
        <f>IF(A113&gt;=-$K$2,INDEX('Daten effMJM'!$B$2:$B$191,Auswertung!$K$2+Auswertung!A113,1),E114)</f>
        <v>1.5863652191820999E-2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1.0432018784172003E-2</v>
      </c>
      <c r="O113" s="1">
        <f t="shared" si="39"/>
        <v>1.0628902573891701E-2</v>
      </c>
      <c r="P113" s="4">
        <f t="shared" si="40"/>
        <v>1.8873028681506976E-2</v>
      </c>
      <c r="R113">
        <f t="shared" si="61"/>
        <v>77.5</v>
      </c>
      <c r="S113">
        <f t="shared" si="62"/>
        <v>10</v>
      </c>
      <c r="T113">
        <f t="shared" si="63"/>
        <v>1.5032576728357943E-4</v>
      </c>
      <c r="U113">
        <f t="shared" si="63"/>
        <v>1.5572304822972948E-4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1.5757979011517001E-2</v>
      </c>
      <c r="E114" s="1">
        <f>IF(A114&gt;=-$K$2,INDEX('Daten effMJM'!$B$2:$B$191,Auswertung!$K$2+Auswertung!A114,1),E115)</f>
        <v>1.5936515071464999E-2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1.0493244525724001E-2</v>
      </c>
      <c r="O114" s="1">
        <f t="shared" si="39"/>
        <v>1.0689338662735699E-2</v>
      </c>
      <c r="P114" s="4">
        <f t="shared" si="40"/>
        <v>1.8687655332054513E-2</v>
      </c>
      <c r="R114">
        <f t="shared" si="61"/>
        <v>82.5</v>
      </c>
      <c r="S114">
        <f t="shared" si="62"/>
        <v>10.909090909100087</v>
      </c>
      <c r="T114">
        <f t="shared" si="63"/>
        <v>1.6405065903214703E-4</v>
      </c>
      <c r="U114">
        <f t="shared" si="63"/>
        <v>1.6943778472659131E-4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1.5825489414661002E-2</v>
      </c>
      <c r="E115" s="1">
        <f>IF(A115&gt;=-$K$2,INDEX('Daten effMJM'!$B$2:$B$191,Auswertung!$K$2+Auswertung!A115,1),E116)</f>
        <v>1.6003183434612E-2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1.0548210674651001E-2</v>
      </c>
      <c r="O115" s="1">
        <f t="shared" si="39"/>
        <v>1.0743564233209702E-2</v>
      </c>
      <c r="P115" s="4">
        <f t="shared" si="40"/>
        <v>1.8520066064680214E-2</v>
      </c>
      <c r="R115">
        <f t="shared" si="61"/>
        <v>87.5</v>
      </c>
      <c r="S115">
        <f t="shared" si="62"/>
        <v>11.818181818200173</v>
      </c>
      <c r="T115">
        <f t="shared" si="63"/>
        <v>1.7539318783622873E-4</v>
      </c>
      <c r="U115">
        <f t="shared" si="63"/>
        <v>1.8071485378797546E-4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1.5886715156213E-2</v>
      </c>
      <c r="E116" s="1">
        <f>IF(A116&gt;=-$K$2,INDEX('Daten effMJM'!$B$2:$B$191,Auswertung!$K$2+Auswertung!A116,1),E117)</f>
        <v>1.6063619523455999E-2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1.0597005133627001E-2</v>
      </c>
      <c r="O116" s="1">
        <f t="shared" si="39"/>
        <v>1.0791664183285702E-2</v>
      </c>
      <c r="P116" s="4">
        <f t="shared" si="40"/>
        <v>1.8369251236936533E-2</v>
      </c>
      <c r="R116">
        <f t="shared" si="61"/>
        <v>92.5</v>
      </c>
      <c r="S116">
        <f t="shared" si="62"/>
        <v>12.72727272730026</v>
      </c>
      <c r="T116">
        <f t="shared" si="63"/>
        <v>1.8353335788734665E-4</v>
      </c>
      <c r="U116">
        <f t="shared" si="63"/>
        <v>1.9098266488317201E-4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1.5941681305139999E-2</v>
      </c>
      <c r="E117" s="1">
        <f>IF(A117&gt;=-$K$2,INDEX('Daten effMJM'!$B$2:$B$191,Auswertung!$K$2+Auswertung!A117,1),E118)</f>
        <v>1.6117845093930001E-2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1.2217521006534001E-2</v>
      </c>
      <c r="O117" s="1">
        <f t="shared" si="39"/>
        <v>1.2368602494660701E-2</v>
      </c>
      <c r="P117" s="4">
        <f t="shared" si="40"/>
        <v>1.2365969172134049E-2</v>
      </c>
      <c r="R117">
        <f t="shared" si="61"/>
        <v>97.5</v>
      </c>
      <c r="S117">
        <f t="shared" si="62"/>
        <v>13.636363636400347</v>
      </c>
      <c r="T117">
        <f t="shared" si="63"/>
        <v>1.908267617665713E-4</v>
      </c>
      <c r="U117">
        <f t="shared" si="63"/>
        <v>1.9751819050610312E-4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1.5990475764116E-2</v>
      </c>
      <c r="E118" s="1">
        <f>IF(A118&gt;=-$K$2,INDEX('Daten effMJM'!$B$2:$B$191,Auswertung!$K$2+Auswertung!A118,1),E119)</f>
        <v>1.6165945044006001E-2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1.2217702587603001E-2</v>
      </c>
      <c r="O118" s="1">
        <f t="shared" si="39"/>
        <v>1.23687757739077E-2</v>
      </c>
      <c r="P118" s="4">
        <f t="shared" si="40"/>
        <v>1.2365105896258199E-2</v>
      </c>
      <c r="R118">
        <f t="shared" si="61"/>
        <v>102.5</v>
      </c>
      <c r="S118">
        <f t="shared" si="62"/>
        <v>14.545454545500434</v>
      </c>
      <c r="T118">
        <f t="shared" si="63"/>
        <v>1.9583430186892375E-4</v>
      </c>
      <c r="U118">
        <f t="shared" si="63"/>
        <v>2.0218874683605888E-4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1.7610991637023E-2</v>
      </c>
      <c r="E119" s="1">
        <f>IF(A119&gt;=-$K$2,INDEX('Daten effMJM'!$B$2:$B$191,Auswertung!$K$2+Auswertung!A119,1),E120)</f>
        <v>1.7742883355381E-2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1.2217832293818003E-2</v>
      </c>
      <c r="O119" s="1">
        <f t="shared" si="39"/>
        <v>1.23688971373247E-2</v>
      </c>
      <c r="P119" s="4">
        <f t="shared" si="40"/>
        <v>1.2364291788743402E-2</v>
      </c>
      <c r="R119">
        <f t="shared" si="61"/>
        <v>107.5</v>
      </c>
      <c r="S119">
        <f t="shared" si="62"/>
        <v>15.45454545460052</v>
      </c>
      <c r="T119">
        <f t="shared" si="63"/>
        <v>1.9952258110748816E-4</v>
      </c>
      <c r="U119">
        <f t="shared" si="63"/>
        <v>2.0594819236542186E-4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1.7611173218092E-2</v>
      </c>
      <c r="E120" s="1">
        <f>IF(A120&gt;=-$K$2,INDEX('Daten effMJM'!$B$2:$B$191,Auswertung!$K$2+Auswertung!A120,1),E121)</f>
        <v>1.7743056634628E-2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1.2217918169006001E-2</v>
      </c>
      <c r="O120" s="1">
        <f t="shared" si="39"/>
        <v>1.2368975135584701E-2</v>
      </c>
      <c r="P120" s="4">
        <f t="shared" si="40"/>
        <v>1.2363560181790651E-2</v>
      </c>
      <c r="R120">
        <f t="shared" si="61"/>
        <v>112.5</v>
      </c>
      <c r="S120">
        <f t="shared" si="62"/>
        <v>16.363636363700607</v>
      </c>
      <c r="T120">
        <f t="shared" si="63"/>
        <v>2.0190526559956019E-4</v>
      </c>
      <c r="U120">
        <f t="shared" si="63"/>
        <v>2.085934115496958E-4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1.7611302924307001E-2</v>
      </c>
      <c r="E121" s="1">
        <f>IF(A121&gt;=-$K$2,INDEX('Daten effMJM'!$B$2:$B$191,Auswertung!$K$2+Auswertung!A121,1),E122)</f>
        <v>1.7743177998045E-2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1.2217973462430001E-2</v>
      </c>
      <c r="O121" s="1">
        <f t="shared" si="39"/>
        <v>1.2369023022215701E-2</v>
      </c>
      <c r="P121" s="4">
        <f t="shared" si="40"/>
        <v>1.2362898008427898E-2</v>
      </c>
      <c r="R121">
        <f t="shared" si="61"/>
        <v>117.5</v>
      </c>
      <c r="S121">
        <f t="shared" si="62"/>
        <v>17.272727272700649</v>
      </c>
      <c r="T121">
        <f t="shared" si="63"/>
        <v>2.0277043518426865E-4</v>
      </c>
      <c r="U121">
        <f t="shared" si="63"/>
        <v>2.0992999309818323E-4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1.7611388799495E-2</v>
      </c>
      <c r="E122" s="1">
        <f>IF(A122&gt;=-$K$2,INDEX('Daten effMJM'!$B$2:$B$191,Auswertung!$K$2+Auswertung!A122,1),E123)</f>
        <v>1.7743255996305E-2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1.2218012369450002E-2</v>
      </c>
      <c r="O122" s="1">
        <f t="shared" si="39"/>
        <v>1.2369054571905701E-2</v>
      </c>
      <c r="P122" s="4">
        <f t="shared" si="40"/>
        <v>1.2362256469257265E-2</v>
      </c>
      <c r="R122">
        <f t="shared" si="61"/>
        <v>122.5</v>
      </c>
      <c r="S122">
        <f t="shared" si="62"/>
        <v>18.181818181799827</v>
      </c>
      <c r="T122">
        <f t="shared" si="63"/>
        <v>2.0246473380685864E-4</v>
      </c>
      <c r="U122">
        <f t="shared" si="63"/>
        <v>2.1033117558888595E-4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1.7611444092918999E-2</v>
      </c>
      <c r="E123" s="1">
        <f>IF(A123&gt;=-$K$2,INDEX('Daten effMJM'!$B$2:$B$191,Auswertung!$K$2+Auswertung!A123,1),E124)</f>
        <v>1.7743303882936001E-2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1.2218051523551002E-2</v>
      </c>
      <c r="O123" s="1">
        <f t="shared" si="39"/>
        <v>1.2369084950713701E-2</v>
      </c>
      <c r="P123" s="4">
        <f t="shared" si="40"/>
        <v>1.2361498629431518E-2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6.0853044558192072E-7</v>
      </c>
      <c r="U123">
        <f t="shared" si="64"/>
        <v>6.1634704278983017E-7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1.7611482999939001E-2</v>
      </c>
      <c r="E124" s="1">
        <f>IF(A124&gt;=-$K$2,INDEX('Daten effMJM'!$B$2:$B$191,Auswertung!$K$2+Auswertung!A124,1),E125)</f>
        <v>1.7743335432626E-2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1.2218125327769003E-2</v>
      </c>
      <c r="O124" s="1">
        <f t="shared" si="39"/>
        <v>1.23691439334787E-2</v>
      </c>
      <c r="P124" s="4">
        <f t="shared" si="40"/>
        <v>1.2360210888201174E-2</v>
      </c>
      <c r="R124">
        <f t="shared" si="61"/>
        <v>122.25</v>
      </c>
      <c r="S124">
        <f t="shared" si="62"/>
        <v>1789.1818181817998</v>
      </c>
      <c r="T124">
        <f t="shared" si="64"/>
        <v>5.3933759992796926E-9</v>
      </c>
      <c r="U124">
        <f t="shared" si="64"/>
        <v>4.6674560015558253E-9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1.761152215404E-2</v>
      </c>
      <c r="E125" s="1">
        <f>IF(A125&gt;=-$K$2,INDEX('Daten effMJM'!$B$2:$B$191,Auswertung!$K$2+Auswertung!A125,1),E126)</f>
        <v>1.7743365811434E-2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1.2218333862603001E-2</v>
      </c>
      <c r="O125" s="1">
        <f t="shared" si="39"/>
        <v>1.23693204300717E-2</v>
      </c>
      <c r="P125" s="4">
        <f t="shared" si="40"/>
        <v>1.2357377787067036E-2</v>
      </c>
      <c r="R125">
        <f t="shared" si="61"/>
        <v>116.75</v>
      </c>
      <c r="S125">
        <f t="shared" si="62"/>
        <v>1790.1818181817998</v>
      </c>
      <c r="T125">
        <f t="shared" si="64"/>
        <v>2.9410175999416976E-8</v>
      </c>
      <c r="U125">
        <f t="shared" si="64"/>
        <v>3.2667526999458074E-8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1.7611595958258001E-2</v>
      </c>
      <c r="E126" s="1">
        <f>IF(A126&gt;=-$K$2,INDEX('Daten effMJM'!$B$2:$B$191,Auswertung!$K$2+Auswertung!A126,1),E127)</f>
        <v>1.7743424794198999E-2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1.2218983607618E-2</v>
      </c>
      <c r="O126" s="1">
        <f t="shared" si="39"/>
        <v>1.2369900022248699E-2</v>
      </c>
      <c r="P126" s="4">
        <f t="shared" si="40"/>
        <v>1.235097938396521E-2</v>
      </c>
      <c r="R126">
        <f t="shared" si="61"/>
        <v>111.25</v>
      </c>
      <c r="S126">
        <f t="shared" si="62"/>
        <v>1791.1818181817998</v>
      </c>
      <c r="T126">
        <f t="shared" si="64"/>
        <v>3.4028181499987098E-7</v>
      </c>
      <c r="U126">
        <f t="shared" si="64"/>
        <v>3.9586144999839701E-7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1.7611804493092E-2</v>
      </c>
      <c r="E127" s="1">
        <f>IF(A127&gt;=-$K$2,INDEX('Daten effMJM'!$B$2:$B$191,Auswertung!$K$2+Auswertung!A127,1),E128)</f>
        <v>1.7743601290791999E-2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1.2220926453017002E-2</v>
      </c>
      <c r="O127" s="1">
        <f t="shared" si="39"/>
        <v>1.23717116208777E-2</v>
      </c>
      <c r="P127" s="4">
        <f t="shared" si="40"/>
        <v>1.2338276352483362E-2</v>
      </c>
      <c r="R127">
        <f t="shared" si="61"/>
        <v>105.75</v>
      </c>
      <c r="S127">
        <f t="shared" si="62"/>
        <v>1792.1818181817998</v>
      </c>
      <c r="T127">
        <f t="shared" si="64"/>
        <v>2.0736799150010421E-6</v>
      </c>
      <c r="U127">
        <f t="shared" si="64"/>
        <v>2.3601249730005602E-6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1.7612454238106999E-2</v>
      </c>
      <c r="E128" s="1">
        <f>IF(A128&gt;=-$K$2,INDEX('Daten effMJM'!$B$2:$B$191,Auswertung!$K$2+Auswertung!A128,1),E129)</f>
        <v>1.7744180882968998E-2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1.2224218537279001E-2</v>
      </c>
      <c r="O128" s="1">
        <f t="shared" si="39"/>
        <v>1.2374872571461699E-2</v>
      </c>
      <c r="P128" s="4">
        <f t="shared" si="40"/>
        <v>1.2324226184542068E-2</v>
      </c>
      <c r="R128">
        <f t="shared" si="61"/>
        <v>100.25</v>
      </c>
      <c r="S128">
        <f t="shared" si="62"/>
        <v>1793.1818181817998</v>
      </c>
      <c r="T128">
        <f t="shared" si="64"/>
        <v>7.2666383079990349E-6</v>
      </c>
      <c r="U128">
        <f t="shared" si="64"/>
        <v>8.0051501399995562E-6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1.7614397083506001E-2</v>
      </c>
      <c r="E129" s="1">
        <f>IF(A129&gt;=-$K$2,INDEX('Daten effMJM'!$B$2:$B$191,Auswertung!$K$2+Auswertung!A129,1),E130)</f>
        <v>1.7745992481598E-2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1.223093611112E-2</v>
      </c>
      <c r="O129" s="1">
        <f t="shared" si="39"/>
        <v>1.23814785546697E-2</v>
      </c>
      <c r="P129" s="4">
        <f t="shared" si="40"/>
        <v>1.2308333735210326E-2</v>
      </c>
      <c r="R129">
        <f t="shared" si="61"/>
        <v>94.75</v>
      </c>
      <c r="S129">
        <f t="shared" si="62"/>
        <v>1794.1818181817998</v>
      </c>
      <c r="T129">
        <f t="shared" si="64"/>
        <v>1.7199675189000924E-5</v>
      </c>
      <c r="U129">
        <f t="shared" si="64"/>
        <v>1.8450814432000723E-5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1.7617689167768E-2</v>
      </c>
      <c r="E130" s="1">
        <f>IF(A130&gt;=-$K$2,INDEX('Daten effMJM'!$B$2:$B$191,Auswertung!$K$2+Auswertung!A130,1),E131)</f>
        <v>1.7749153432181999E-2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1.2243589735669001E-2</v>
      </c>
      <c r="O130" s="1">
        <f t="shared" si="39"/>
        <v>1.2394158822209702E-2</v>
      </c>
      <c r="P130" s="4">
        <f t="shared" si="40"/>
        <v>1.2297789275154455E-2</v>
      </c>
      <c r="R130">
        <f t="shared" si="61"/>
        <v>89.25</v>
      </c>
      <c r="S130">
        <f t="shared" si="62"/>
        <v>1795.1818181817998</v>
      </c>
      <c r="T130">
        <f t="shared" si="64"/>
        <v>3.1311651832999915E-5</v>
      </c>
      <c r="U130">
        <f t="shared" si="64"/>
        <v>3.2929199632998618E-5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1.7624406741608999E-2</v>
      </c>
      <c r="E131" s="1">
        <f>IF(A131&gt;=-$K$2,INDEX('Daten effMJM'!$B$2:$B$191,Auswertung!$K$2+Auswertung!A131,1),E132)</f>
        <v>1.775575941539E-2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1.2265189285775E-2</v>
      </c>
      <c r="O131" s="1">
        <f t="shared" si="39"/>
        <v>1.2416129627083702E-2</v>
      </c>
      <c r="P131" s="4">
        <f t="shared" si="40"/>
        <v>1.2306401294903846E-2</v>
      </c>
      <c r="R131">
        <f t="shared" si="61"/>
        <v>83.75</v>
      </c>
      <c r="S131">
        <f t="shared" si="62"/>
        <v>1796.1818181817998</v>
      </c>
      <c r="T131">
        <f t="shared" si="64"/>
        <v>4.7927901533999923E-5</v>
      </c>
      <c r="U131">
        <f t="shared" si="64"/>
        <v>4.975968531900285E-5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1.7637060366157999E-2</v>
      </c>
      <c r="E132" s="1">
        <f>IF(A132&gt;=-$K$2,INDEX('Daten effMJM'!$B$2:$B$191,Auswertung!$K$2+Auswertung!A132,1),E133)</f>
        <v>1.7768439682930001E-2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1.2299082331864001E-2</v>
      </c>
      <c r="O132" s="1">
        <f t="shared" ref="O132:O187" si="69">E134-$E$5</f>
        <v>1.2450970560015699E-2</v>
      </c>
      <c r="P132" s="4">
        <f t="shared" ref="P132:P186" si="70">ABS((O132-N132)/N132)</f>
        <v>1.2349557800600451E-2</v>
      </c>
      <c r="R132">
        <f t="shared" si="61"/>
        <v>78.25</v>
      </c>
      <c r="S132">
        <f t="shared" si="62"/>
        <v>1797.1818181817998</v>
      </c>
      <c r="T132">
        <f t="shared" si="64"/>
        <v>6.4840001251998541E-5</v>
      </c>
      <c r="U132">
        <f t="shared" si="64"/>
        <v>6.6631624981997734E-5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1.7658659916263999E-2</v>
      </c>
      <c r="E133" s="1">
        <f>IF(A133&gt;=-$K$2,INDEX('Daten effMJM'!$B$2:$B$191,Auswertung!$K$2+Auswertung!A133,1),E134)</f>
        <v>1.7790410487804002E-2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1.2348124019411003E-2</v>
      </c>
      <c r="O133" s="1">
        <f t="shared" si="69"/>
        <v>1.25017961234297E-2</v>
      </c>
      <c r="P133" s="4">
        <f t="shared" si="70"/>
        <v>1.2444975753169267E-2</v>
      </c>
      <c r="R133">
        <f t="shared" si="61"/>
        <v>72.75</v>
      </c>
      <c r="S133">
        <f t="shared" si="62"/>
        <v>1798.1818181817998</v>
      </c>
      <c r="T133">
        <f t="shared" si="64"/>
        <v>7.9461162565002547E-5</v>
      </c>
      <c r="U133">
        <f t="shared" si="64"/>
        <v>8.1328245691000833E-5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1.7692552962353E-2</v>
      </c>
      <c r="E134" s="1">
        <f>IF(A134&gt;=-$K$2,INDEX('Daten effMJM'!$B$2:$B$191,Auswertung!$K$2+Auswertung!A134,1),E135)</f>
        <v>1.7825251420735998E-2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1.2414697318625E-2</v>
      </c>
      <c r="O134" s="1">
        <f t="shared" si="69"/>
        <v>1.2571149057410701E-2</v>
      </c>
      <c r="P134" s="4">
        <f t="shared" si="70"/>
        <v>1.2602138801321104E-2</v>
      </c>
      <c r="R134">
        <f t="shared" si="61"/>
        <v>67.25</v>
      </c>
      <c r="S134">
        <f t="shared" si="62"/>
        <v>1799.1818181817998</v>
      </c>
      <c r="T134">
        <f t="shared" si="64"/>
        <v>9.1876552654000104E-5</v>
      </c>
      <c r="U134">
        <f t="shared" si="64"/>
        <v>9.3351349253999183E-5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1.7741594649900001E-2</v>
      </c>
      <c r="E135" s="1">
        <f>IF(A135&gt;=-$K$2,INDEX('Daten effMJM'!$B$2:$B$191,Auswertung!$K$2+Auswertung!A135,1),E136)</f>
        <v>1.7876076984149999E-2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1.2500703633146003E-2</v>
      </c>
      <c r="O135" s="1">
        <f t="shared" si="69"/>
        <v>1.2660635571682701E-2</v>
      </c>
      <c r="P135" s="4">
        <f t="shared" si="70"/>
        <v>1.2793834909631313E-2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1.0154897036899688E-4</v>
      </c>
      <c r="U135">
        <f t="shared" si="64"/>
        <v>1.0259542875500072E-4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1.7808167949113999E-2</v>
      </c>
      <c r="E136" s="1">
        <f>IF(A136&gt;=-$K$2,INDEX('Daten effMJM'!$B$2:$B$191,Auswertung!$K$2+Auswertung!A136,1),E137)</f>
        <v>1.7945429918131001E-2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1.2605385479379002E-2</v>
      </c>
      <c r="O136" s="1">
        <f t="shared" si="69"/>
        <v>1.2769596202679701E-2</v>
      </c>
      <c r="P136" s="4">
        <f t="shared" si="70"/>
        <v>1.3027029087633131E-2</v>
      </c>
      <c r="R136">
        <f t="shared" si="71"/>
        <v>56.25</v>
      </c>
      <c r="S136">
        <f t="shared" si="72"/>
        <v>1801.1818181817998</v>
      </c>
      <c r="T136">
        <f t="shared" si="64"/>
        <v>1.0846940257800211E-4</v>
      </c>
      <c r="U136">
        <f t="shared" si="64"/>
        <v>1.0908509199099997E-4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1.7894174263635002E-2</v>
      </c>
      <c r="E137" s="1">
        <f>IF(A137&gt;=-$K$2,INDEX('Daten effMJM'!$B$2:$B$191,Auswertung!$K$2+Auswertung!A137,1),E138)</f>
        <v>1.8034916432403E-2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1.2727220447392003E-2</v>
      </c>
      <c r="O137" s="1">
        <f t="shared" si="69"/>
        <v>1.2896145544244699E-2</v>
      </c>
      <c r="P137" s="4">
        <f t="shared" si="70"/>
        <v>1.3272740701785487E-2</v>
      </c>
      <c r="R137">
        <f t="shared" si="71"/>
        <v>50.75</v>
      </c>
      <c r="S137">
        <f t="shared" si="72"/>
        <v>1802.1818181817998</v>
      </c>
      <c r="T137">
        <f t="shared" si="64"/>
        <v>1.1301868819100017E-4</v>
      </c>
      <c r="U137">
        <f t="shared" si="64"/>
        <v>1.1324008816400097E-4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1.7998856109868001E-2</v>
      </c>
      <c r="E138" s="1">
        <f>IF(A138&gt;=-$K$2,INDEX('Daten effMJM'!$B$2:$B$191,Auswertung!$K$2+Auswertung!A138,1),E139)</f>
        <v>1.81438770634E-2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1.2863880235833E-2</v>
      </c>
      <c r="O138" s="1">
        <f t="shared" si="69"/>
        <v>1.3037711951727701E-2</v>
      </c>
      <c r="P138" s="4">
        <f t="shared" si="70"/>
        <v>1.3513163424087491E-2</v>
      </c>
      <c r="R138">
        <f t="shared" si="71"/>
        <v>45.25</v>
      </c>
      <c r="S138">
        <f t="shared" si="72"/>
        <v>1803.1818181817998</v>
      </c>
      <c r="T138">
        <f t="shared" si="64"/>
        <v>1.1559716520399832E-4</v>
      </c>
      <c r="U138">
        <f t="shared" si="64"/>
        <v>1.1546161423199933E-4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1.8120691077881002E-2</v>
      </c>
      <c r="E139" s="1">
        <f>IF(A139&gt;=-$K$2,INDEX('Daten effMJM'!$B$2:$B$191,Auswertung!$K$2+Auswertung!A139,1),E140)</f>
        <v>1.8270426404964998E-2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1.3013017198591003E-2</v>
      </c>
      <c r="O139" s="1">
        <f t="shared" si="69"/>
        <v>1.3191746301480702E-2</v>
      </c>
      <c r="P139" s="4">
        <f t="shared" si="70"/>
        <v>1.3734639719760864E-2</v>
      </c>
      <c r="R139">
        <f t="shared" si="71"/>
        <v>39.75</v>
      </c>
      <c r="S139">
        <f t="shared" si="72"/>
        <v>1804.1818181817998</v>
      </c>
      <c r="T139">
        <f t="shared" si="64"/>
        <v>1.1655096026499945E-4</v>
      </c>
      <c r="U139">
        <f t="shared" si="64"/>
        <v>1.1611010708300132E-4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1.8257350866321999E-2</v>
      </c>
      <c r="E140" s="1">
        <f>IF(A140&gt;=-$K$2,INDEX('Daten effMJM'!$B$2:$B$191,Auswertung!$K$2+Auswertung!A140,1),E141)</f>
        <v>1.8411992812448E-2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1.3172465551171002E-2</v>
      </c>
      <c r="O140" s="1">
        <f t="shared" si="69"/>
        <v>1.3356032532198702E-2</v>
      </c>
      <c r="P140" s="4">
        <f t="shared" si="70"/>
        <v>1.3935658462312771E-2</v>
      </c>
      <c r="R140">
        <f t="shared" si="71"/>
        <v>34.25</v>
      </c>
      <c r="S140">
        <f t="shared" si="72"/>
        <v>1805.1818181817998</v>
      </c>
      <c r="T140">
        <f t="shared" si="64"/>
        <v>1.1610377322800181E-4</v>
      </c>
      <c r="U140">
        <f t="shared" si="64"/>
        <v>1.1540438694799746E-4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1.8406487829080002E-2</v>
      </c>
      <c r="E141" s="1">
        <f>IF(A141&gt;=-$K$2,INDEX('Daten effMJM'!$B$2:$B$191,Auswertung!$K$2+Auswertung!A141,1),E142)</f>
        <v>1.8566027162201001E-2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1.3339314058343002E-2</v>
      </c>
      <c r="O141" s="1">
        <f t="shared" si="69"/>
        <v>1.3529653136639702E-2</v>
      </c>
      <c r="P141" s="4">
        <f t="shared" si="70"/>
        <v>1.4269030436212993E-2</v>
      </c>
      <c r="R141">
        <f t="shared" si="71"/>
        <v>28.75</v>
      </c>
      <c r="S141">
        <f t="shared" si="72"/>
        <v>1806.1818181817998</v>
      </c>
      <c r="T141">
        <f t="shared" si="64"/>
        <v>1.1455790946900135E-4</v>
      </c>
      <c r="U141">
        <f t="shared" si="64"/>
        <v>1.1364893311500285E-4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1.8565936181660001E-2</v>
      </c>
      <c r="E142" s="1">
        <f>IF(A142&gt;=-$K$2,INDEX('Daten effMJM'!$B$2:$B$191,Auswertung!$K$2+Auswertung!A142,1),E143)</f>
        <v>1.8730313392919001E-2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1.3512792932678E-2</v>
      </c>
      <c r="O142" s="1">
        <f t="shared" si="69"/>
        <v>1.37092151280107E-2</v>
      </c>
      <c r="P142" s="4">
        <f t="shared" si="70"/>
        <v>1.4536017558419888E-2</v>
      </c>
      <c r="R142">
        <f t="shared" si="71"/>
        <v>23.25</v>
      </c>
      <c r="S142">
        <f t="shared" si="72"/>
        <v>1807.1818181817998</v>
      </c>
      <c r="T142">
        <f t="shared" si="64"/>
        <v>1.1063373984899691E-4</v>
      </c>
      <c r="U142">
        <f t="shared" si="64"/>
        <v>1.0968956557799725E-4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1.8732784688832001E-2</v>
      </c>
      <c r="E143" s="1">
        <f>IF(A143&gt;=-$K$2,INDEX('Daten effMJM'!$B$2:$B$191,Auswertung!$K$2+Auswertung!A143,1),E144)</f>
        <v>1.8903933997360001E-2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1.3690824116197001E-2</v>
      </c>
      <c r="O143" s="1">
        <f t="shared" si="69"/>
        <v>1.38930230796817E-2</v>
      </c>
      <c r="P143" s="4">
        <f t="shared" si="70"/>
        <v>1.4768940260176625E-2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1.0600225654000192E-4</v>
      </c>
      <c r="U143">
        <f t="shared" si="73"/>
        <v>1.0506898414500143E-4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1.8906263563166999E-2</v>
      </c>
      <c r="E144" s="1">
        <f>IF(A144&gt;=-$K$2,INDEX('Daten effMJM'!$B$2:$B$191,Auswertung!$K$2+Auswertung!A144,1),E145)</f>
        <v>1.9083495988730999E-2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1.3872208280842003E-2</v>
      </c>
      <c r="O144" s="1">
        <f t="shared" si="69"/>
        <v>1.4080248709106701E-2</v>
      </c>
      <c r="P144" s="4">
        <f t="shared" si="70"/>
        <v>1.4996922195293782E-2</v>
      </c>
      <c r="R144">
        <f t="shared" si="71"/>
        <v>12.25</v>
      </c>
      <c r="S144">
        <f t="shared" si="72"/>
        <v>1809.1818181817998</v>
      </c>
      <c r="T144">
        <f t="shared" si="73"/>
        <v>1.010754865580013E-4</v>
      </c>
      <c r="U144">
        <f t="shared" si="73"/>
        <v>1.0016741789899836E-4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1.9084294746685999E-2</v>
      </c>
      <c r="E145" s="1">
        <f>IF(A145&gt;=-$K$2,INDEX('Daten effMJM'!$B$2:$B$191,Auswertung!$K$2+Auswertung!A145,1),E146)</f>
        <v>1.9267303940401999E-2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1.4055758522298002E-2</v>
      </c>
      <c r="O145" s="1">
        <f t="shared" si="69"/>
        <v>1.4269879083244702E-2</v>
      </c>
      <c r="P145" s="4">
        <f t="shared" si="70"/>
        <v>1.5233653922484542E-2</v>
      </c>
      <c r="R145">
        <f t="shared" si="71"/>
        <v>6.75</v>
      </c>
      <c r="S145">
        <f t="shared" si="72"/>
        <v>1810.1818181817998</v>
      </c>
      <c r="T145">
        <f t="shared" si="73"/>
        <v>9.587155736499875E-5</v>
      </c>
      <c r="U145">
        <f t="shared" si="73"/>
        <v>9.4996903457000154E-5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1.9265678911331002E-2</v>
      </c>
      <c r="E146" s="1">
        <f>IF(A146&gt;=-$K$2,INDEX('Daten effMJM'!$B$2:$B$191,Auswertung!$K$2+Auswertung!A146,1),E147)</f>
        <v>1.9454529569827E-2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1.4240095281538002E-2</v>
      </c>
      <c r="O146" s="1">
        <f t="shared" si="69"/>
        <v>1.4460724531496702E-2</v>
      </c>
      <c r="P146" s="4">
        <f t="shared" si="70"/>
        <v>1.5493523434828483E-2</v>
      </c>
      <c r="R146">
        <f t="shared" si="71"/>
        <v>1.25</v>
      </c>
      <c r="S146">
        <f t="shared" si="72"/>
        <v>1811.1818181817998</v>
      </c>
      <c r="T146">
        <f t="shared" si="73"/>
        <v>9.0422216998998356E-5</v>
      </c>
      <c r="U146">
        <f t="shared" si="73"/>
        <v>8.9585525856000769E-5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1.9449229152787E-2</v>
      </c>
      <c r="E147" s="1">
        <f>IF(A147&gt;=-$K$2,INDEX('Daten effMJM'!$B$2:$B$191,Auswertung!$K$2+Auswertung!A147,1),E148)</f>
        <v>1.9644159943965001E-2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1.4424154130455002E-2</v>
      </c>
      <c r="O147" s="1">
        <f t="shared" si="69"/>
        <v>1.4651934691124701E-2</v>
      </c>
      <c r="P147" s="4">
        <f t="shared" si="70"/>
        <v>1.5791606121898345E-2</v>
      </c>
      <c r="R147">
        <f t="shared" si="71"/>
        <v>-4.25</v>
      </c>
      <c r="S147">
        <f t="shared" si="72"/>
        <v>1812.1818181817998</v>
      </c>
      <c r="T147">
        <f t="shared" si="73"/>
        <v>8.4721370567000104E-5</v>
      </c>
      <c r="U147">
        <f t="shared" si="73"/>
        <v>8.3920466243000286E-5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1.9633565912027001E-2</v>
      </c>
      <c r="E148" s="1">
        <f>IF(A148&gt;=-$K$2,INDEX('Daten effMJM'!$B$2:$B$191,Auswertung!$K$2+Auswertung!A148,1),E149)</f>
        <v>1.9835005392217001E-2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1.5501253019135002E-2</v>
      </c>
      <c r="O148" s="1">
        <f t="shared" si="69"/>
        <v>1.57428689568627E-2</v>
      </c>
      <c r="P148" s="4">
        <f t="shared" si="70"/>
        <v>1.5586864973395599E-2</v>
      </c>
      <c r="R148">
        <f t="shared" si="71"/>
        <v>-9.75</v>
      </c>
      <c r="S148">
        <f t="shared" si="72"/>
        <v>1813.1818181817998</v>
      </c>
      <c r="T148">
        <f t="shared" si="73"/>
        <v>7.8827649685999507E-5</v>
      </c>
      <c r="U148">
        <f t="shared" si="73"/>
        <v>7.8059527139000967E-5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1.9817624760944001E-2</v>
      </c>
      <c r="E149" s="1">
        <f>IF(A149&gt;=-$K$2,INDEX('Daten effMJM'!$B$2:$B$191,Auswertung!$K$2+Auswertung!A149,1),E150)</f>
        <v>2.0026215551845E-2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1.5501258412511001E-2</v>
      </c>
      <c r="O149" s="1">
        <f t="shared" si="69"/>
        <v>1.5742873624318702E-2</v>
      </c>
      <c r="P149" s="4">
        <f t="shared" si="70"/>
        <v>1.558681272048815E-2</v>
      </c>
      <c r="R149">
        <f t="shared" si="71"/>
        <v>-15.25</v>
      </c>
      <c r="S149">
        <f t="shared" si="72"/>
        <v>1814.1818181817998</v>
      </c>
      <c r="T149">
        <f t="shared" si="73"/>
        <v>7.2811217859000688E-5</v>
      </c>
      <c r="U149">
        <f t="shared" si="73"/>
        <v>7.2074089571997485E-5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2.0894723649624001E-2</v>
      </c>
      <c r="E150" s="1">
        <f>IF(A150&gt;=-$K$2,INDEX('Daten effMJM'!$B$2:$B$191,Auswertung!$K$2+Auswertung!A150,1),E151)</f>
        <v>2.1117149817583E-2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1.5501287822687001E-2</v>
      </c>
      <c r="O150" s="1">
        <f t="shared" si="69"/>
        <v>1.5742906291845701E-2</v>
      </c>
      <c r="P150" s="4">
        <f t="shared" si="70"/>
        <v>1.5586993282266415E-2</v>
      </c>
      <c r="R150">
        <f t="shared" si="71"/>
        <v>-20.75</v>
      </c>
      <c r="S150">
        <f t="shared" si="72"/>
        <v>1815.1818181817998</v>
      </c>
      <c r="T150">
        <f t="shared" si="73"/>
        <v>6.670161576500036E-5</v>
      </c>
      <c r="U150">
        <f t="shared" si="73"/>
        <v>6.5993636813001938E-5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2.0894729043E-2</v>
      </c>
      <c r="E151" s="1">
        <f>IF(A151&gt;=-$K$2,INDEX('Daten effMJM'!$B$2:$B$191,Auswertung!$K$2+Auswertung!A151,1),E152)</f>
        <v>2.1117154485039001E-2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1.5501628104502001E-2</v>
      </c>
      <c r="O151" s="1">
        <f t="shared" si="69"/>
        <v>1.57433021532957E-2</v>
      </c>
      <c r="P151" s="4">
        <f t="shared" si="70"/>
        <v>1.5590236532865329E-2</v>
      </c>
      <c r="R151">
        <f t="shared" si="71"/>
        <v>-26.25</v>
      </c>
      <c r="S151">
        <f t="shared" si="72"/>
        <v>1816.1818181817998</v>
      </c>
      <c r="T151">
        <f t="shared" si="73"/>
        <v>6.054248432699888E-5</v>
      </c>
      <c r="U151">
        <f t="shared" si="73"/>
        <v>5.9861960606998055E-5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2.0894758453176E-2</v>
      </c>
      <c r="E152" s="1">
        <f>IF(A152&gt;=-$K$2,INDEX('Daten effMJM'!$B$2:$B$191,Auswertung!$K$2+Auswertung!A152,1),E153)</f>
        <v>2.1117187152566001E-2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1.5503701784417002E-2</v>
      </c>
      <c r="O152" s="1">
        <f t="shared" si="69"/>
        <v>1.57456622782687E-2</v>
      </c>
      <c r="P152" s="4">
        <f t="shared" si="70"/>
        <v>1.5606627192410044E-2</v>
      </c>
      <c r="R152">
        <f t="shared" si="71"/>
        <v>-31.75</v>
      </c>
      <c r="S152">
        <f t="shared" si="72"/>
        <v>1817.1818181817998</v>
      </c>
      <c r="T152">
        <f t="shared" si="73"/>
        <v>5.4393329202002266E-5</v>
      </c>
      <c r="U152">
        <f t="shared" si="73"/>
        <v>5.3740250063001593E-5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2.0895098734990999E-2</v>
      </c>
      <c r="E153" s="1">
        <f>IF(A153&gt;=-$K$2,INDEX('Daten effMJM'!$B$2:$B$191,Auswertung!$K$2+Auswertung!A153,1),E154)</f>
        <v>2.1117583014015999E-2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1.5510968422725001E-2</v>
      </c>
      <c r="O153" s="1">
        <f t="shared" si="69"/>
        <v>1.57536674284087E-2</v>
      </c>
      <c r="P153" s="4">
        <f t="shared" si="70"/>
        <v>1.5646927971829445E-2</v>
      </c>
      <c r="R153">
        <f t="shared" si="71"/>
        <v>-37.25</v>
      </c>
      <c r="S153">
        <f t="shared" si="72"/>
        <v>1818.1818181817998</v>
      </c>
      <c r="T153">
        <f t="shared" si="73"/>
        <v>4.8318926500000303E-5</v>
      </c>
      <c r="U153">
        <f t="shared" si="73"/>
        <v>4.7693691848000458E-5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2.0897172414906E-2</v>
      </c>
      <c r="E154" s="1">
        <f>IF(A154&gt;=-$K$2,INDEX('Daten effMJM'!$B$2:$B$191,Auswertung!$K$2+Auswertung!A154,1),E155)</f>
        <v>2.1119943138989E-2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1.5528168097914002E-2</v>
      </c>
      <c r="O154" s="1">
        <f t="shared" si="69"/>
        <v>1.5772118242840701E-2</v>
      </c>
      <c r="P154" s="4">
        <f t="shared" si="70"/>
        <v>1.5710168990215285E-2</v>
      </c>
      <c r="R154">
        <f t="shared" si="71"/>
        <v>-40</v>
      </c>
      <c r="S154">
        <f t="shared" si="72"/>
        <v>3588.1818181817998</v>
      </c>
      <c r="T154">
        <f t="shared" si="73"/>
        <v>9.0537254420395376E-7</v>
      </c>
      <c r="U154">
        <f t="shared" si="73"/>
        <v>8.835358737785318E-7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2.0904439053214E-2</v>
      </c>
      <c r="E155" s="1">
        <f>IF(A155&gt;=-$K$2,INDEX('Daten effMJM'!$B$2:$B$191,Auswertung!$K$2+Auswertung!A155,1),E156)</f>
        <v>2.1127948289128999E-2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1.5559479749747002E-2</v>
      </c>
      <c r="O155" s="1">
        <f t="shared" si="69"/>
        <v>1.5805047442473699E-2</v>
      </c>
      <c r="P155" s="4">
        <f t="shared" si="70"/>
        <v>1.5782513083748222E-2</v>
      </c>
      <c r="R155">
        <f t="shared" si="71"/>
        <v>-36.75</v>
      </c>
      <c r="S155">
        <f t="shared" si="72"/>
        <v>3589.3636363635997</v>
      </c>
      <c r="T155">
        <f t="shared" si="73"/>
        <v>1.5102047146372788E-7</v>
      </c>
      <c r="U155">
        <f t="shared" si="73"/>
        <v>1.4486497469241283E-7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2.0921638728403E-2</v>
      </c>
      <c r="E156" s="1">
        <f>IF(A156&gt;=-$K$2,INDEX('Daten effMJM'!$B$2:$B$191,Auswertung!$K$2+Auswertung!A156,1),E157)</f>
        <v>2.1146399103561E-2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1.5607407651281002E-2</v>
      </c>
      <c r="O156" s="1">
        <f t="shared" si="69"/>
        <v>1.5854807127792702E-2</v>
      </c>
      <c r="P156" s="4">
        <f t="shared" si="70"/>
        <v>1.5851413767064306E-2</v>
      </c>
      <c r="R156">
        <f t="shared" si="71"/>
        <v>-30.25</v>
      </c>
      <c r="S156">
        <f t="shared" si="72"/>
        <v>3590.5454545454995</v>
      </c>
      <c r="T156">
        <f t="shared" si="73"/>
        <v>1.0710412560776993E-7</v>
      </c>
      <c r="U156">
        <f t="shared" si="73"/>
        <v>1.0104273299359471E-7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2.0952950380236E-2</v>
      </c>
      <c r="E157" s="1">
        <f>IF(A157&gt;=-$K$2,INDEX('Daten effMJM'!$B$2:$B$191,Auswertung!$K$2+Auswertung!A157,1),E158)</f>
        <v>2.1179328303193998E-2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1.5672247652533E-2</v>
      </c>
      <c r="O157" s="1">
        <f t="shared" si="69"/>
        <v>1.59214387527747E-2</v>
      </c>
      <c r="P157" s="4">
        <f t="shared" si="70"/>
        <v>1.5900150748410651E-2</v>
      </c>
      <c r="R157">
        <f t="shared" si="71"/>
        <v>-23.75</v>
      </c>
      <c r="S157">
        <f t="shared" si="72"/>
        <v>3591.7272727273012</v>
      </c>
      <c r="T157">
        <f t="shared" si="73"/>
        <v>7.0176578156642873E-8</v>
      </c>
      <c r="U157">
        <f t="shared" si="73"/>
        <v>6.4477588155229525E-8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2.100087828177E-2</v>
      </c>
      <c r="E158" s="1">
        <f>IF(A158&gt;=-$K$2,INDEX('Daten effMJM'!$B$2:$B$191,Auswertung!$K$2+Auswertung!A158,1),E159)</f>
        <v>2.1229087988513001E-2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1.5751708815098003E-2</v>
      </c>
      <c r="O158" s="1">
        <f t="shared" si="69"/>
        <v>1.6002766998465701E-2</v>
      </c>
      <c r="P158" s="4">
        <f t="shared" si="70"/>
        <v>1.5938472854898057E-2</v>
      </c>
      <c r="R158">
        <f t="shared" si="71"/>
        <v>-17.25</v>
      </c>
      <c r="S158">
        <f t="shared" si="72"/>
        <v>3592.909090909101</v>
      </c>
      <c r="T158">
        <f t="shared" si="73"/>
        <v>4.4218913539484525E-8</v>
      </c>
      <c r="U158">
        <f t="shared" si="73"/>
        <v>3.8992620615597144E-8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2.1065718283021999E-2</v>
      </c>
      <c r="E159" s="1">
        <f>IF(A159&gt;=-$K$2,INDEX('Daten effMJM'!$B$2:$B$191,Auswertung!$K$2+Auswertung!A159,1),E160)</f>
        <v>2.1295719613494999E-2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1.5843585367752003E-2</v>
      </c>
      <c r="O159" s="1">
        <f t="shared" si="69"/>
        <v>1.60961183477197E-2</v>
      </c>
      <c r="P159" s="4">
        <f t="shared" si="70"/>
        <v>1.5939130828410978E-2</v>
      </c>
      <c r="R159">
        <f t="shared" si="71"/>
        <v>-10.75</v>
      </c>
      <c r="S159">
        <f t="shared" si="72"/>
        <v>3594.0909090909008</v>
      </c>
      <c r="T159">
        <f t="shared" si="73"/>
        <v>2.9655921308328426E-8</v>
      </c>
      <c r="U159">
        <f t="shared" si="73"/>
        <v>2.4779822692560346E-8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2.1145179445587001E-2</v>
      </c>
      <c r="E160" s="1">
        <f>IF(A160&gt;=-$K$2,INDEX('Daten effMJM'!$B$2:$B$191,Auswertung!$K$2+Auswertung!A160,1),E161)</f>
        <v>2.1377047859186E-2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1.5945134338121E-2</v>
      </c>
      <c r="O160" s="1">
        <f t="shared" si="69"/>
        <v>1.6198713776474701E-2</v>
      </c>
      <c r="P160" s="4">
        <f t="shared" si="70"/>
        <v>1.5903248789033601E-2</v>
      </c>
      <c r="R160">
        <f t="shared" si="71"/>
        <v>-4.25</v>
      </c>
      <c r="S160">
        <f t="shared" si="72"/>
        <v>3595.2727272727006</v>
      </c>
      <c r="T160">
        <f t="shared" si="73"/>
        <v>2.7576881539160586E-8</v>
      </c>
      <c r="U160">
        <f t="shared" si="73"/>
        <v>2.2169607308940133E-8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2.1237055998241001E-2</v>
      </c>
      <c r="E161" s="1">
        <f>IF(A161&gt;=-$K$2,INDEX('Daten effMJM'!$B$2:$B$191,Auswertung!$K$2+Auswertung!A161,1),E162)</f>
        <v>2.1470399208439999E-2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1.6053603740699002E-2</v>
      </c>
      <c r="O161" s="1">
        <f t="shared" si="69"/>
        <v>1.63077988684657E-2</v>
      </c>
      <c r="P161" s="4">
        <f t="shared" si="70"/>
        <v>1.5834147389739334E-2</v>
      </c>
      <c r="R161">
        <f t="shared" si="71"/>
        <v>2.25</v>
      </c>
      <c r="S161">
        <f t="shared" si="72"/>
        <v>3596.4545454545005</v>
      </c>
      <c r="T161">
        <f t="shared" si="73"/>
        <v>4.997795761346642E-8</v>
      </c>
      <c r="U161">
        <f t="shared" si="73"/>
        <v>4.1587438538133195E-8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2.1338604968609998E-2</v>
      </c>
      <c r="E162" s="1">
        <f>IF(A162&gt;=-$K$2,INDEX('Daten effMJM'!$B$2:$B$191,Auswertung!$K$2+Auswertung!A162,1),E163)</f>
        <v>2.1572994637195E-2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1.6166622428890002E-2</v>
      </c>
      <c r="O162" s="1">
        <f t="shared" si="69"/>
        <v>1.6421038956629701E-2</v>
      </c>
      <c r="P162" s="4">
        <f t="shared" si="70"/>
        <v>1.5737147871100973E-2</v>
      </c>
      <c r="R162">
        <f t="shared" si="71"/>
        <v>8.75</v>
      </c>
      <c r="S162">
        <f t="shared" si="72"/>
        <v>3597.6363636363003</v>
      </c>
      <c r="T162">
        <f t="shared" si="73"/>
        <v>1.4578354831263971E-7</v>
      </c>
      <c r="U162">
        <f t="shared" si="73"/>
        <v>1.2832089177229391E-7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2.1447074371188E-2</v>
      </c>
      <c r="E163" s="1">
        <f>IF(A163&gt;=-$K$2,INDEX('Daten effMJM'!$B$2:$B$191,Auswertung!$K$2+Auswertung!A163,1),E164)</f>
        <v>2.1682079729186E-2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1.6282219594094E-2</v>
      </c>
      <c r="O163" s="1">
        <f t="shared" si="69"/>
        <v>1.6536500570861701E-2</v>
      </c>
      <c r="P163" s="4">
        <f t="shared" si="70"/>
        <v>1.5617095402640013E-2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4.8013442316043948E-7</v>
      </c>
      <c r="U163">
        <f t="shared" si="74"/>
        <v>4.4226054908337739E-7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2.1560093059379001E-2</v>
      </c>
      <c r="E164" s="1">
        <f>IF(A164&gt;=-$K$2,INDEX('Daten effMJM'!$B$2:$B$191,Auswertung!$K$2+Auswertung!A164,1),E165)</f>
        <v>2.1795319817350001E-2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1.6398770554359E-2</v>
      </c>
      <c r="O164" s="1">
        <f t="shared" si="69"/>
        <v>1.6652610677944702E-2</v>
      </c>
      <c r="P164" s="4">
        <f t="shared" si="70"/>
        <v>1.5479216734222097E-2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2.1675690224582999E-2</v>
      </c>
      <c r="E165" s="1">
        <f>IF(A165&gt;=-$K$2,INDEX('Daten effMJM'!$B$2:$B$191,Auswertung!$K$2+Auswertung!A165,1),E166)</f>
        <v>2.1910781431582E-2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1.6514874327587001E-2</v>
      </c>
      <c r="O165" s="1">
        <f t="shared" si="69"/>
        <v>1.67680150648927E-2</v>
      </c>
      <c r="P165" s="4">
        <f t="shared" si="70"/>
        <v>1.5328045026830344E-2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2.1792241184847998E-2</v>
      </c>
      <c r="E166" s="1">
        <f>IF(A166&gt;=-$K$2,INDEX('Daten effMJM'!$B$2:$B$191,Auswertung!$K$2+Auswertung!A166,1),E167)</f>
        <v>2.2026891538665001E-2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1.6629432237056003E-2</v>
      </c>
      <c r="O166" s="1">
        <f t="shared" si="69"/>
        <v>1.6881663998007702E-2</v>
      </c>
      <c r="P166" s="4">
        <f t="shared" si="70"/>
        <v>1.516779150100157E-2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2.1908344958076E-2</v>
      </c>
      <c r="E167" s="1">
        <f>IF(A167&gt;=-$K$2,INDEX('Daten effMJM'!$B$2:$B$191,Auswertung!$K$2+Auswertung!A167,1),E168)</f>
        <v>2.2142295925612999E-2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1.6740065976905E-2</v>
      </c>
      <c r="O167" s="1">
        <f t="shared" si="69"/>
        <v>1.69913535635857E-2</v>
      </c>
      <c r="P167" s="4">
        <f t="shared" si="70"/>
        <v>1.5011146731881602E-2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2.2022902867545002E-2</v>
      </c>
      <c r="E168" s="1">
        <f>IF(A168&gt;=-$K$2,INDEX('Daten effMJM'!$B$2:$B$191,Auswertung!$K$2+Auswertung!A168,1),E169)</f>
        <v>2.2255944858728002E-2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1.6846068233445002E-2</v>
      </c>
      <c r="O168" s="1">
        <f t="shared" si="69"/>
        <v>1.7096422547730701E-2</v>
      </c>
      <c r="P168" s="4">
        <f t="shared" si="70"/>
        <v>1.486129052882877E-2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2.2133536607393998E-2</v>
      </c>
      <c r="E169" s="1">
        <f>IF(A169&gt;=-$K$2,INDEX('Daten effMJM'!$B$2:$B$191,Auswertung!$K$2+Auswertung!A169,1),E170)</f>
        <v>2.2365634424305999E-2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1.6947143720003003E-2</v>
      </c>
      <c r="O169" s="1">
        <f t="shared" si="69"/>
        <v>1.7196589965629699E-2</v>
      </c>
      <c r="P169" s="4">
        <f t="shared" si="70"/>
        <v>1.4719073004158855E-2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2.2239538863934E-2</v>
      </c>
      <c r="E170" s="1">
        <f>IF(A170&gt;=-$K$2,INDEX('Daten effMJM'!$B$2:$B$191,Auswertung!$K$2+Auswertung!A170,1),E171)</f>
        <v>2.2470703408451E-2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1.7043015277368002E-2</v>
      </c>
      <c r="O170" s="1">
        <f t="shared" si="69"/>
        <v>1.72915868690867E-2</v>
      </c>
      <c r="P170" s="4">
        <f t="shared" si="70"/>
        <v>1.4584953875432155E-2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2.2340614350492002E-2</v>
      </c>
      <c r="E171" s="1">
        <f>IF(A171&gt;=-$K$2,INDEX('Daten effMJM'!$B$2:$B$191,Auswertung!$K$2+Auswertung!A171,1),E172)</f>
        <v>2.2570870826349999E-2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1.7133437494367E-2</v>
      </c>
      <c r="O171" s="1">
        <f t="shared" si="69"/>
        <v>1.73811723949427E-2</v>
      </c>
      <c r="P171" s="4">
        <f t="shared" si="70"/>
        <v>1.4459147538673932E-2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2.2436485907857E-2</v>
      </c>
      <c r="E172" s="1">
        <f>IF(A172&gt;=-$K$2,INDEX('Daten effMJM'!$B$2:$B$191,Auswertung!$K$2+Auswertung!A172,1),E173)</f>
        <v>2.2665867729806999E-2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1.7218158864934E-2</v>
      </c>
      <c r="O172" s="1">
        <f t="shared" si="69"/>
        <v>1.7465092861185701E-2</v>
      </c>
      <c r="P172" s="4">
        <f t="shared" si="70"/>
        <v>1.4341486693713752E-2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2.2526908124855999E-2</v>
      </c>
      <c r="E173" s="1">
        <f>IF(A173&gt;=-$K$2,INDEX('Daten effMJM'!$B$2:$B$191,Auswertung!$K$2+Auswertung!A173,1),E174)</f>
        <v>2.2755453255663E-2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1.729698651462E-2</v>
      </c>
      <c r="O173" s="1">
        <f t="shared" si="69"/>
        <v>1.7543152388324702E-2</v>
      </c>
      <c r="P173" s="4">
        <f t="shared" si="70"/>
        <v>1.4231720276629353E-2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2.2611629495422999E-2</v>
      </c>
      <c r="E174" s="1">
        <f>IF(A174&gt;=-$K$2,INDEX('Daten effMJM'!$B$2:$B$191,Auswertung!$K$2+Auswertung!A174,1),E175)</f>
        <v>2.2839373721906E-2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1.7369797732479E-2</v>
      </c>
      <c r="O174" s="1">
        <f t="shared" si="69"/>
        <v>1.7615226477896699E-2</v>
      </c>
      <c r="P174" s="4">
        <f t="shared" si="70"/>
        <v>1.4129625986305102E-2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2.2690457145108998E-2</v>
      </c>
      <c r="E175" s="1">
        <f>IF(A175&gt;=-$K$2,INDEX('Daten effMJM'!$B$2:$B$191,Auswertung!$K$2+Auswertung!A175,1),E176)</f>
        <v>2.2917433249045001E-2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1.7436499348244001E-2</v>
      </c>
      <c r="O175" s="1">
        <f t="shared" si="69"/>
        <v>1.7681220114709701E-2</v>
      </c>
      <c r="P175" s="4">
        <f t="shared" si="70"/>
        <v>1.4034971216303557E-2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2.2763268362967999E-2</v>
      </c>
      <c r="E176" s="1">
        <f>IF(A176&gt;=-$K$2,INDEX('Daten effMJM'!$B$2:$B$191,Auswertung!$K$2+Auswertung!A176,1),E177)</f>
        <v>2.2989507338616998E-2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1.7497041832571E-2</v>
      </c>
      <c r="O176" s="1">
        <f t="shared" si="69"/>
        <v>1.7741082075316699E-2</v>
      </c>
      <c r="P176" s="4">
        <f t="shared" si="70"/>
        <v>1.3947514390199089E-2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2.2829969978732999E-2</v>
      </c>
      <c r="E177" s="1">
        <f>IF(A177&gt;=-$K$2,INDEX('Daten effMJM'!$B$2:$B$191,Auswertung!$K$2+Auswertung!A177,1),E178)</f>
        <v>2.305550097543E-2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1.7551435161773002E-2</v>
      </c>
      <c r="O177" s="1">
        <f t="shared" si="69"/>
        <v>1.7794822325379701E-2</v>
      </c>
      <c r="P177" s="4">
        <f t="shared" si="70"/>
        <v>1.3867080461704673E-2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2.2890512463059998E-2</v>
      </c>
      <c r="E178" s="1">
        <f>IF(A178&gt;=-$K$2,INDEX('Daten effMJM'!$B$2:$B$191,Auswertung!$K$2+Auswertung!A178,1),E179)</f>
        <v>2.3115362936036998E-2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1.7599754088273002E-2</v>
      </c>
      <c r="O178" s="1">
        <f t="shared" si="69"/>
        <v>1.7842516017227701E-2</v>
      </c>
      <c r="P178" s="4">
        <f t="shared" si="70"/>
        <v>1.3793484143988984E-2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2.2944905792262001E-2</v>
      </c>
      <c r="E179" s="1">
        <f>IF(A179&gt;=-$K$2,INDEX('Daten effMJM'!$B$2:$B$191,Auswertung!$K$2+Auswertung!A179,1),E180)</f>
        <v>2.31691031861E-2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1.9202263491514E-2</v>
      </c>
      <c r="O179" s="1">
        <f t="shared" si="69"/>
        <v>1.9406374513815702E-2</v>
      </c>
      <c r="P179" s="4">
        <f t="shared" si="70"/>
        <v>1.062952929439304E-2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2.2993224718762001E-2</v>
      </c>
      <c r="E180" s="1">
        <f>IF(A180&gt;=-$K$2,INDEX('Daten effMJM'!$B$2:$B$191,Auswertung!$K$2+Auswertung!A180,1),E181)</f>
        <v>2.3216796877948E-2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1.9202441970253E-2</v>
      </c>
      <c r="O180" s="1">
        <f t="shared" si="69"/>
        <v>1.94065457178767E-2</v>
      </c>
      <c r="P180" s="4">
        <f t="shared" si="70"/>
        <v>1.0629051656028024E-2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2.4595734122002999E-2</v>
      </c>
      <c r="E181" s="1">
        <f>IF(A181&gt;=-$K$2,INDEX('Daten effMJM'!$B$2:$B$191,Auswertung!$K$2+Auswertung!A181,1),E182)</f>
        <v>2.4780655374536002E-2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1.9202568547856E-2</v>
      </c>
      <c r="O181" s="1">
        <f t="shared" si="69"/>
        <v>1.94066651320157E-2</v>
      </c>
      <c r="P181" s="4">
        <f t="shared" si="70"/>
        <v>1.0628608545312983E-2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2.4595912600741999E-2</v>
      </c>
      <c r="E182" s="1">
        <f>IF(A182&gt;=-$K$2,INDEX('Daten effMJM'!$B$2:$B$191,Auswertung!$K$2+Auswertung!A182,1),E183)</f>
        <v>2.4780826578596999E-2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1.9202651483812002E-2</v>
      </c>
      <c r="O182" s="1">
        <f t="shared" si="69"/>
        <v>1.9406741332801701E-2</v>
      </c>
      <c r="P182" s="4">
        <f t="shared" si="70"/>
        <v>1.0628211898848891E-2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2.4596039178344999E-2</v>
      </c>
      <c r="E183" s="1">
        <f>IF(A183&gt;=-$K$2,INDEX('Daten effMJM'!$B$2:$B$191,Auswertung!$K$2+Auswertung!A183,1),E184)</f>
        <v>2.4780945992736E-2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1.9202703742528002E-2</v>
      </c>
      <c r="O183" s="1">
        <f t="shared" si="69"/>
        <v>1.9406787414989701E-2</v>
      </c>
      <c r="P183" s="4">
        <f t="shared" si="70"/>
        <v>1.0627861326096307E-2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2.4596122114301001E-2</v>
      </c>
      <c r="E184" s="1">
        <f>IF(A184&gt;=-$K$2,INDEX('Daten effMJM'!$B$2:$B$191,Auswertung!$K$2+Auswertung!A184,1),E185)</f>
        <v>2.4781022193522E-2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1.9202738790435003E-2</v>
      </c>
      <c r="O184" s="1">
        <f t="shared" si="69"/>
        <v>1.94068167002347E-2</v>
      </c>
      <c r="P184" s="4">
        <f t="shared" si="70"/>
        <v>1.0627541832800966E-2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2.4596174373017001E-2</v>
      </c>
      <c r="E185" s="1">
        <f>IF(A185&gt;=-$K$2,INDEX('Daten effMJM'!$B$2:$B$191,Auswertung!$K$2+Auswertung!A185,1),E186)</f>
        <v>2.478106827571E-2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1.9202771381295003E-2</v>
      </c>
      <c r="O185" s="1">
        <f t="shared" si="69"/>
        <v>1.9406842900679701E-2</v>
      </c>
      <c r="P185" s="4">
        <f t="shared" si="70"/>
        <v>1.0627191009703951E-2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2.4596209420924001E-2</v>
      </c>
      <c r="E186" s="1">
        <f>IF(A186&gt;=-$K$2,INDEX('Daten effMJM'!$B$2:$B$191,Auswertung!$K$2+Auswertung!A186,1),E187)</f>
        <v>2.4781097560955E-2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1.9202830446154E-2</v>
      </c>
      <c r="O186" s="1">
        <f t="shared" si="69"/>
        <v>1.94068920494707E-2</v>
      </c>
      <c r="P186" s="4">
        <f t="shared" si="70"/>
        <v>1.0626641936401135E-2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2.4596242011784002E-2</v>
      </c>
      <c r="E187" s="1">
        <f>IF(A187&gt;=-$K$2,INDEX('Daten effMJM'!$B$2:$B$191,Auswertung!$K$2+Auswertung!A187,1),E188)</f>
        <v>2.4781123761400001E-2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1.9203002735802003E-2</v>
      </c>
      <c r="O187" s="1">
        <f t="shared" si="69"/>
        <v>1.9407043701433702E-2</v>
      </c>
      <c r="P187" s="4">
        <f>ABS((O187-N187)/N187)</f>
        <v>1.0625471882649139E-2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2.4596301076642998E-2</v>
      </c>
      <c r="E188" s="1">
        <f>IF(A188&gt;=-$K$2,INDEX('Daten effMJM'!$B$2:$B$191,Auswertung!$K$2+Auswertung!A188,1),E189)</f>
        <v>2.4781172910191E-2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1.9203570167393002E-2</v>
      </c>
      <c r="O188" s="1">
        <f>E190-$E$5</f>
        <v>1.9407566372991701E-2</v>
      </c>
      <c r="P188" s="4">
        <f t="shared" ref="P188:P189" si="75">ABS((O188-N188)/N188)</f>
        <v>1.0622827100404367E-2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2.4596473366291002E-2</v>
      </c>
      <c r="E189" s="1">
        <f>IF(A189&gt;=-$K$2,INDEX('Daten effMJM'!$B$2:$B$191,Auswertung!$K$2+Auswertung!A189,1),E190)</f>
        <v>2.4781324562154001E-2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1.9205363184038E-2</v>
      </c>
      <c r="O189" s="1">
        <f t="shared" ref="O189" si="78">E191-$E$5</f>
        <v>1.94092798817267E-2</v>
      </c>
      <c r="P189" s="4">
        <f t="shared" si="75"/>
        <v>1.0617695470512114E-2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2.4597040797882001E-2</v>
      </c>
      <c r="E190" s="1">
        <f>IF(A190&gt;=-$K$2,INDEX('Daten effMJM'!$B$2:$B$191,Auswertung!$K$2+Auswertung!A190,1),E191)</f>
        <v>2.4781847233712E-2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2.4598833814526998E-2</v>
      </c>
      <c r="E191" s="1">
        <f>IF(A191&gt;=-$K$2,INDEX('Daten effMJM'!$B$2:$B$191,Auswertung!$K$2+Auswertung!A191,1),E192)</f>
        <v>2.4783560742446999E-2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2022-01-13T17:29:10Z</dcterms:modified>
</cp:coreProperties>
</file>