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PTU\V0 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effMJM'!$A$1:$D$188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PTU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<sst xmlns="http://schemas.openxmlformats.org/spreadsheetml/2006/main" count="54" uniqueCount="26">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</sst>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1.0296724367998659E-6</c:v>
                </c:pt>
                <c:pt idx="2">
                  <c:v>1.4835446140999513E-6</c:v>
                </c:pt>
                <c:pt idx="3">
                  <c:v>1.6615329274998966E-6</c:v>
                </c:pt>
                <c:pt idx="4">
                  <c:v>1.7253131620997147E-6</c:v>
                </c:pt>
                <c:pt idx="5">
                  <c:v>1.749360294000038E-6</c:v>
                </c:pt>
                <c:pt idx="6">
                  <c:v>1.7654393412000653E-6</c:v>
                </c:pt>
                <c:pt idx="7">
                  <c:v>1.801676174999732E-6</c:v>
                </c:pt>
                <c:pt idx="8">
                  <c:v>1.9559156472998343E-6</c:v>
                </c:pt>
                <c:pt idx="9">
                  <c:v>2.6265537454999051E-6</c:v>
                </c:pt>
                <c:pt idx="10">
                  <c:v>5.0902344689999005E-6</c:v>
                </c:pt>
                <c:pt idx="11">
                  <c:v>1.2339591802800007E-5</c:v>
                </c:pt>
                <c:pt idx="12">
                  <c:v>2.9202426358799702E-5</c:v>
                </c:pt>
                <c:pt idx="13">
                  <c:v>6.0913489749799855E-5</c:v>
                </c:pt>
                <c:pt idx="14">
                  <c:v>1.1136193427039968E-4</c:v>
                </c:pt>
                <c:pt idx="15">
                  <c:v>1.821700150912999E-4</c:v>
                </c:pt>
                <c:pt idx="16">
                  <c:v>2.7257409466849986E-4</c:v>
                </c:pt>
                <c:pt idx="17">
                  <c:v>3.7976879819199985E-4</c:v>
                </c:pt>
                <c:pt idx="18">
                  <c:v>5.0003760311459998E-4</c:v>
                </c:pt>
                <c:pt idx="19">
                  <c:v>6.3103357183579966E-4</c:v>
                </c:pt>
                <c:pt idx="20">
                  <c:v>7.690800701521997E-4</c:v>
                </c:pt>
                <c:pt idx="21">
                  <c:v>1.3488613361058001E-3</c:v>
                </c:pt>
                <c:pt idx="22">
                  <c:v>1.3488615132087002E-3</c:v>
                </c:pt>
                <c:pt idx="23">
                  <c:v>1.3488623593118998E-3</c:v>
                </c:pt>
                <c:pt idx="24">
                  <c:v>1.3489213855733999E-3</c:v>
                </c:pt>
                <c:pt idx="25">
                  <c:v>1.3496365739309995E-3</c:v>
                </c:pt>
                <c:pt idx="26">
                  <c:v>1.3532327004463999E-3</c:v>
                </c:pt>
                <c:pt idx="27">
                  <c:v>1.3638400336901E-3</c:v>
                </c:pt>
                <c:pt idx="28">
                  <c:v>1.3858004551313002E-3</c:v>
                </c:pt>
                <c:pt idx="29">
                  <c:v>1.4216831273966999E-3</c:v>
                </c:pt>
                <c:pt idx="30">
                  <c:v>1.4717602123364001E-3</c:v>
                </c:pt>
                <c:pt idx="31">
                  <c:v>1.5342772241213999E-3</c:v>
                </c:pt>
                <c:pt idx="32">
                  <c:v>1.6068272056138002E-3</c:v>
                </c:pt>
                <c:pt idx="33">
                  <c:v>1.686856394921E-3</c:v>
                </c:pt>
                <c:pt idx="34">
                  <c:v>1.7720106919718003E-3</c:v>
                </c:pt>
                <c:pt idx="35">
                  <c:v>1.8602858773101002E-3</c:v>
                </c:pt>
                <c:pt idx="36">
                  <c:v>1.9500412911145001E-3</c:v>
                </c:pt>
                <c:pt idx="37">
                  <c:v>2.0399581718842002E-3</c:v>
                </c:pt>
                <c:pt idx="38">
                  <c:v>2.1289864874253998E-3</c:v>
                </c:pt>
                <c:pt idx="39">
                  <c:v>2.2162864337081003E-3</c:v>
                </c:pt>
                <c:pt idx="40">
                  <c:v>2.3003378921233001E-3</c:v>
                </c:pt>
                <c:pt idx="41">
                  <c:v>2.3806285158249002E-3</c:v>
                </c:pt>
                <c:pt idx="42">
                  <c:v>2.4569001311680995E-3</c:v>
                </c:pt>
                <c:pt idx="43">
                  <c:v>2.5289198743454E-3</c:v>
                </c:pt>
                <c:pt idx="44">
                  <c:v>2.5964843919598002E-3</c:v>
                </c:pt>
                <c:pt idx="45">
                  <c:v>2.6594245003928995E-3</c:v>
                </c:pt>
                <c:pt idx="46">
                  <c:v>2.7176102260423E-3</c:v>
                </c:pt>
                <c:pt idx="47">
                  <c:v>2.7709515334145996E-3</c:v>
                </c:pt>
                <c:pt idx="48">
                  <c:v>2.8194017428388E-3</c:v>
                </c:pt>
                <c:pt idx="49">
                  <c:v>2.8629585983860999E-3</c:v>
                </c:pt>
                <c:pt idx="50">
                  <c:v>2.9016662303322999E-3</c:v>
                </c:pt>
                <c:pt idx="51">
                  <c:v>2.9356257401743999E-3</c:v>
                </c:pt>
                <c:pt idx="52">
                  <c:v>4.2765877833142001E-3</c:v>
                </c:pt>
                <c:pt idx="53">
                  <c:v>4.2767557477322998E-3</c:v>
                </c:pt>
                <c:pt idx="54">
                  <c:v>4.2768844598931001E-3</c:v>
                </c:pt>
                <c:pt idx="55">
                  <c:v>4.2769756704425996E-3</c:v>
                </c:pt>
                <c:pt idx="56">
                  <c:v>4.2770363748776997E-3</c:v>
                </c:pt>
                <c:pt idx="57">
                  <c:v>4.2770758723927995E-3</c:v>
                </c:pt>
                <c:pt idx="58">
                  <c:v>4.2771041007788994E-3</c:v>
                </c:pt>
                <c:pt idx="59">
                  <c:v>4.2771341705037996E-3</c:v>
                </c:pt>
                <c:pt idx="60">
                  <c:v>4.2771993160028998E-3</c:v>
                </c:pt>
                <c:pt idx="61">
                  <c:v>4.2774216880249998E-3</c:v>
                </c:pt>
                <c:pt idx="62">
                  <c:v>4.2782452778537001E-3</c:v>
                </c:pt>
                <c:pt idx="63">
                  <c:v>4.2798940653297002E-3</c:v>
                </c:pt>
                <c:pt idx="64">
                  <c:v>4.2838379877734997E-3</c:v>
                </c:pt>
                <c:pt idx="65">
                  <c:v>4.2923128105126999E-3</c:v>
                </c:pt>
                <c:pt idx="66">
                  <c:v>4.3083704607326002E-3</c:v>
                </c:pt>
                <c:pt idx="67">
                  <c:v>4.3351584872302999E-3</c:v>
                </c:pt>
                <c:pt idx="68">
                  <c:v>4.3753166239339997E-3</c:v>
                </c:pt>
                <c:pt idx="69">
                  <c:v>4.4308600484012995E-3</c:v>
                </c:pt>
                <c:pt idx="70">
                  <c:v>4.5029864943889998E-3</c:v>
                </c:pt>
                <c:pt idx="71">
                  <c:v>4.5916691541611002E-3</c:v>
                </c:pt>
                <c:pt idx="72">
                  <c:v>4.6956629252707001E-3</c:v>
                </c:pt>
                <c:pt idx="73">
                  <c:v>4.8130472647512999E-3</c:v>
                </c:pt>
                <c:pt idx="74">
                  <c:v>4.9417453356081003E-3</c:v>
                </c:pt>
                <c:pt idx="75">
                  <c:v>5.0793992277093003E-3</c:v>
                </c:pt>
                <c:pt idx="76">
                  <c:v>5.2237270234935995E-3</c:v>
                </c:pt>
                <c:pt idx="77">
                  <c:v>5.3734404062713006E-3</c:v>
                </c:pt>
                <c:pt idx="78">
                  <c:v>5.5280274631827999E-3</c:v>
                </c:pt>
                <c:pt idx="79">
                  <c:v>5.6863218363128994E-3</c:v>
                </c:pt>
                <c:pt idx="80">
                  <c:v>5.8472851845741995E-3</c:v>
                </c:pt>
                <c:pt idx="81">
                  <c:v>6.0114796315706006E-3</c:v>
                </c:pt>
                <c:pt idx="82">
                  <c:v>6.1806737805950003E-3</c:v>
                </c:pt>
                <c:pt idx="83">
                  <c:v>7.0224486140615999E-3</c:v>
                </c:pt>
                <c:pt idx="84">
                  <c:v>7.0224503640336994E-3</c:v>
                </c:pt>
                <c:pt idx="85">
                  <c:v>7.0224596230180998E-3</c:v>
                </c:pt>
                <c:pt idx="86">
                  <c:v>7.0225925289980002E-3</c:v>
                </c:pt>
                <c:pt idx="87">
                  <c:v>7.0235709932011002E-3</c:v>
                </c:pt>
                <c:pt idx="88">
                  <c:v>7.0275484541304995E-3</c:v>
                </c:pt>
                <c:pt idx="89">
                  <c:v>7.0381133619296992E-3</c:v>
                </c:pt>
                <c:pt idx="90">
                  <c:v>7.0589267041363995E-3</c:v>
                </c:pt>
                <c:pt idx="91">
                  <c:v>7.0922652810599006E-3</c:v>
                </c:pt>
                <c:pt idx="92">
                  <c:v>7.1385766009532002E-3</c:v>
                </c:pt>
                <c:pt idx="93">
                  <c:v>7.1965823660721994E-3</c:v>
                </c:pt>
                <c:pt idx="94">
                  <c:v>7.2643042076471999E-3</c:v>
                </c:pt>
                <c:pt idx="95">
                  <c:v>7.339505751533199E-3</c:v>
                </c:pt>
                <c:pt idx="96">
                  <c:v>7.4200342306562006E-3</c:v>
                </c:pt>
                <c:pt idx="97">
                  <c:v>7.5039959974341998E-3</c:v>
                </c:pt>
                <c:pt idx="98">
                  <c:v>7.5898003590292003E-3</c:v>
                </c:pt>
                <c:pt idx="99">
                  <c:v>7.6761410581881991E-3</c:v>
                </c:pt>
                <c:pt idx="100">
                  <c:v>7.7619584419442002E-3</c:v>
                </c:pt>
                <c:pt idx="101">
                  <c:v>7.8463922595772007E-3</c:v>
                </c:pt>
                <c:pt idx="102">
                  <c:v>7.9279765581132013E-3</c:v>
                </c:pt>
                <c:pt idx="103">
                  <c:v>8.0061516051771996E-3</c:v>
                </c:pt>
                <c:pt idx="104">
                  <c:v>8.0806101427402001E-3</c:v>
                </c:pt>
                <c:pt idx="105">
                  <c:v>8.151077896221201E-3</c:v>
                </c:pt>
                <c:pt idx="106">
                  <c:v>8.2173174696291984E-3</c:v>
                </c:pt>
                <c:pt idx="107">
                  <c:v>8.2791301221182001E-3</c:v>
                </c:pt>
                <c:pt idx="108">
                  <c:v>8.3363598681862015E-3</c:v>
                </c:pt>
                <c:pt idx="109">
                  <c:v>8.3888960693641983E-3</c:v>
                </c:pt>
                <c:pt idx="110">
                  <c:v>8.4366730307981995E-3</c:v>
                </c:pt>
                <c:pt idx="111">
                  <c:v>8.4796722603421998E-3</c:v>
                </c:pt>
                <c:pt idx="112">
                  <c:v>8.5179254028131986E-3</c:v>
                </c:pt>
                <c:pt idx="113">
                  <c:v>8.5515162016761986E-3</c:v>
                </c:pt>
                <c:pt idx="114">
                  <c:v>9.8712747760111991E-3</c:v>
                </c:pt>
                <c:pt idx="115">
                  <c:v>9.8714380811072006E-3</c:v>
                </c:pt>
                <c:pt idx="116">
                  <c:v>9.8715618173291983E-3</c:v>
                </c:pt>
                <c:pt idx="117">
                  <c:v>9.8716480064422012E-3</c:v>
                </c:pt>
                <c:pt idx="118">
                  <c:v>9.8717037485211989E-3</c:v>
                </c:pt>
                <c:pt idx="119">
                  <c:v>9.8717382717381993E-3</c:v>
                </c:pt>
                <c:pt idx="120">
                  <c:v>9.8717608520772007E-3</c:v>
                </c:pt>
                <c:pt idx="121">
                  <c:v>9.8717821334801982E-3</c:v>
                </c:pt>
                <c:pt idx="122">
                  <c:v>9.8718272000401994E-3</c:v>
                </c:pt>
                <c:pt idx="123">
                  <c:v>9.8719948764201988E-3</c:v>
                </c:pt>
                <c:pt idx="124">
                  <c:v>9.8726802319341993E-3</c:v>
                </c:pt>
                <c:pt idx="125">
                  <c:v>9.8741429573512007E-3</c:v>
                </c:pt>
                <c:pt idx="126">
                  <c:v>9.8778166679532008E-3</c:v>
                </c:pt>
                <c:pt idx="127">
                  <c:v>9.8859754513591983E-3</c:v>
                </c:pt>
                <c:pt idx="128">
                  <c:v>9.9017439835552001E-3</c:v>
                </c:pt>
                <c:pt idx="129">
                  <c:v>9.9283356092721986E-3</c:v>
                </c:pt>
                <c:pt idx="130">
                  <c:v>9.9684301836062E-3</c:v>
                </c:pt>
                <c:pt idx="131">
                  <c:v>1.0024067264950198E-2</c:v>
                </c:pt>
                <c:pt idx="132">
                  <c:v>1.0096456063964199E-2</c:v>
                </c:pt>
                <c:pt idx="133">
                  <c:v>1.0185573471597199E-2</c:v>
                </c:pt>
                <c:pt idx="134">
                  <c:v>1.0290175075370198E-2</c:v>
                </c:pt>
                <c:pt idx="135">
                  <c:v>1.0408318228275201E-2</c:v>
                </c:pt>
                <c:pt idx="136">
                  <c:v>1.05379306443842E-2</c:v>
                </c:pt>
                <c:pt idx="137">
                  <c:v>1.0676674397883199E-2</c:v>
                </c:pt>
                <c:pt idx="138">
                  <c:v>1.08222935597382E-2</c:v>
                </c:pt>
                <c:pt idx="139">
                  <c:v>1.0973504065016199E-2</c:v>
                </c:pt>
                <c:pt idx="140">
                  <c:v>1.1129781325247199E-2</c:v>
                </c:pt>
                <c:pt idx="141">
                  <c:v>1.1289989324600201E-2</c:v>
                </c:pt>
                <c:pt idx="142">
                  <c:v>1.1453139042001199E-2</c:v>
                </c:pt>
                <c:pt idx="143">
                  <c:v>1.1621539140778198E-2</c:v>
                </c:pt>
                <c:pt idx="144">
                  <c:v>1.1792694856957199E-2</c:v>
                </c:pt>
                <c:pt idx="145">
                  <c:v>1.2698453703742198E-2</c:v>
                </c:pt>
                <c:pt idx="146">
                  <c:v>1.2698457119559199E-2</c:v>
                </c:pt>
                <c:pt idx="147">
                  <c:v>1.2698474114019202E-2</c:v>
                </c:pt>
                <c:pt idx="148">
                  <c:v>1.2698648664307199E-2</c:v>
                </c:pt>
                <c:pt idx="149">
                  <c:v>1.2699732271669199E-2</c:v>
                </c:pt>
                <c:pt idx="150">
                  <c:v>1.2703810852126199E-2</c:v>
                </c:pt>
                <c:pt idx="151">
                  <c:v>1.27142944377302E-2</c:v>
                </c:pt>
                <c:pt idx="152">
                  <c:v>1.27347042053872E-2</c:v>
                </c:pt>
                <c:pt idx="153">
                  <c:v>1.2767310152872198E-2</c:v>
                </c:pt>
                <c:pt idx="154">
                  <c:v>1.2812648601749198E-2</c:v>
                </c:pt>
                <c:pt idx="155">
                  <c:v>1.2869568937381198E-2</c:v>
                </c:pt>
                <c:pt idx="156">
                  <c:v>1.2936186555255198E-2</c:v>
                </c:pt>
                <c:pt idx="157">
                  <c:v>1.3010323098943198E-2</c:v>
                </c:pt>
                <c:pt idx="158">
                  <c:v>1.3089856127531198E-2</c:v>
                </c:pt>
                <c:pt idx="159">
                  <c:v>1.3172904721096199E-2</c:v>
                </c:pt>
                <c:pt idx="160">
                  <c:v>1.3257881020505197E-2</c:v>
                </c:pt>
                <c:pt idx="161">
                  <c:v>1.33434764301502E-2</c:v>
                </c:pt>
                <c:pt idx="162">
                  <c:v>1.3428626224439199E-2</c:v>
                </c:pt>
                <c:pt idx="163">
                  <c:v>1.35124639983892E-2</c:v>
                </c:pt>
                <c:pt idx="164">
                  <c:v>1.3593537681992198E-2</c:v>
                </c:pt>
                <c:pt idx="165">
                  <c:v>1.3671278484800198E-2</c:v>
                </c:pt>
                <c:pt idx="166">
                  <c:v>1.37453672410002E-2</c:v>
                </c:pt>
                <c:pt idx="167">
                  <c:v>1.3815520410943197E-2</c:v>
                </c:pt>
                <c:pt idx="168">
                  <c:v>1.3881492983256197E-2</c:v>
                </c:pt>
                <c:pt idx="169">
                  <c:v>1.3943080070496199E-2</c:v>
                </c:pt>
                <c:pt idx="170">
                  <c:v>1.40001202501682E-2</c:v>
                </c:pt>
                <c:pt idx="171">
                  <c:v>1.4052498324681199E-2</c:v>
                </c:pt>
                <c:pt idx="172">
                  <c:v>1.41001444432012E-2</c:v>
                </c:pt>
                <c:pt idx="173">
                  <c:v>1.41430365054112E-2</c:v>
                </c:pt>
                <c:pt idx="174">
                  <c:v>1.4181202857819198E-2</c:v>
                </c:pt>
                <c:pt idx="175">
                  <c:v>1.4214724899751199E-2</c:v>
                </c:pt>
                <c:pt idx="176">
                  <c:v>1.5529793347348199E-2</c:v>
                </c:pt>
                <c:pt idx="177">
                  <c:v>1.55299554884662E-2</c:v>
                </c:pt>
                <c:pt idx="178">
                  <c:v>1.5530077941920198E-2</c:v>
                </c:pt>
                <c:pt idx="179">
                  <c:v>1.5530162819847201E-2</c:v>
                </c:pt>
                <c:pt idx="180">
                  <c:v>1.55302172817222E-2</c:v>
                </c:pt>
                <c:pt idx="181">
                  <c:v>1.5530250513255198E-2</c:v>
                </c:pt>
                <c:pt idx="182">
                  <c:v>1.55302716863852E-2</c:v>
                </c:pt>
                <c:pt idx="183">
                  <c:v>1.55302909613062E-2</c:v>
                </c:pt>
                <c:pt idx="184">
                  <c:v>1.5530331514055199E-2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0.1242972487915399</c:v>
                </c:pt>
                <c:pt idx="1">
                  <c:v>0.11784095197612902</c:v>
                </c:pt>
                <c:pt idx="2">
                  <c:v>0.11186349013688923</c:v>
                </c:pt>
                <c:pt idx="3">
                  <c:v>0.10641023745437343</c:v>
                </c:pt>
                <c:pt idx="4">
                  <c:v>0.10148023352225854</c:v>
                </c:pt>
                <c:pt idx="5">
                  <c:v>9.7047251312136609E-2</c:v>
                </c:pt>
                <c:pt idx="6">
                  <c:v>9.3073361494867196E-2</c:v>
                </c:pt>
                <c:pt idx="7">
                  <c:v>8.9535420435002983E-2</c:v>
                </c:pt>
                <c:pt idx="8">
                  <c:v>8.6381961191347625E-2</c:v>
                </c:pt>
                <c:pt idx="9">
                  <c:v>8.3569778832579933E-2</c:v>
                </c:pt>
                <c:pt idx="10">
                  <c:v>8.1061045953716146E-2</c:v>
                </c:pt>
                <c:pt idx="11">
                  <c:v>7.8824040933314563E-2</c:v>
                </c:pt>
                <c:pt idx="12">
                  <c:v>7.6831720694019279E-2</c:v>
                </c:pt>
                <c:pt idx="13">
                  <c:v>7.5061921229170409E-2</c:v>
                </c:pt>
                <c:pt idx="14">
                  <c:v>7.3495107480301067E-2</c:v>
                </c:pt>
                <c:pt idx="15">
                  <c:v>7.21141586796194E-2</c:v>
                </c:pt>
                <c:pt idx="16">
                  <c:v>7.0903974709489212E-2</c:v>
                </c:pt>
                <c:pt idx="17">
                  <c:v>6.985086044247743E-2</c:v>
                </c:pt>
                <c:pt idx="18">
                  <c:v>6.8941806925563884E-2</c:v>
                </c:pt>
                <c:pt idx="19">
                  <c:v>5.1267199197437302E-2</c:v>
                </c:pt>
                <c:pt idx="20">
                  <c:v>5.1266701452758273E-2</c:v>
                </c:pt>
                <c:pt idx="21">
                  <c:v>5.1266942091057685E-2</c:v>
                </c:pt>
                <c:pt idx="22">
                  <c:v>5.126770343410024E-2</c:v>
                </c:pt>
                <c:pt idx="23">
                  <c:v>5.1268696025187611E-2</c:v>
                </c:pt>
                <c:pt idx="24">
                  <c:v>5.1269712728108097E-2</c:v>
                </c:pt>
                <c:pt idx="25">
                  <c:v>5.1270647832212794E-2</c:v>
                </c:pt>
                <c:pt idx="26">
                  <c:v>5.1271459720588303E-2</c:v>
                </c:pt>
                <c:pt idx="27">
                  <c:v>5.1271965378757785E-2</c:v>
                </c:pt>
                <c:pt idx="28">
                  <c:v>5.1271101074488713E-2</c:v>
                </c:pt>
                <c:pt idx="29">
                  <c:v>5.1264347695088176E-2</c:v>
                </c:pt>
                <c:pt idx="30">
                  <c:v>5.1248294778763664E-2</c:v>
                </c:pt>
                <c:pt idx="31">
                  <c:v>5.1206390637174727E-2</c:v>
                </c:pt>
                <c:pt idx="32">
                  <c:v>5.1106981151265773E-2</c:v>
                </c:pt>
                <c:pt idx="33">
                  <c:v>5.0896783335364099E-2</c:v>
                </c:pt>
                <c:pt idx="34">
                  <c:v>5.0512537975272533E-2</c:v>
                </c:pt>
                <c:pt idx="35">
                  <c:v>4.9898934833600306E-2</c:v>
                </c:pt>
                <c:pt idx="36">
                  <c:v>4.9016425217926769E-2</c:v>
                </c:pt>
                <c:pt idx="37">
                  <c:v>4.7851250273502073E-2</c:v>
                </c:pt>
                <c:pt idx="38">
                  <c:v>4.6429709373905177E-2</c:v>
                </c:pt>
                <c:pt idx="39">
                  <c:v>4.4813761104236516E-2</c:v>
                </c:pt>
                <c:pt idx="40">
                  <c:v>4.3136696134156383E-2</c:v>
                </c:pt>
                <c:pt idx="41">
                  <c:v>4.1397024687419598E-2</c:v>
                </c:pt>
                <c:pt idx="42">
                  <c:v>3.965414314282846E-2</c:v>
                </c:pt>
                <c:pt idx="43">
                  <c:v>3.7946919083120659E-2</c:v>
                </c:pt>
                <c:pt idx="44">
                  <c:v>3.6315513002863627E-2</c:v>
                </c:pt>
                <c:pt idx="45">
                  <c:v>3.4790720721023405E-2</c:v>
                </c:pt>
                <c:pt idx="46">
                  <c:v>3.3358346232417672E-2</c:v>
                </c:pt>
                <c:pt idx="47">
                  <c:v>3.1998339693131178E-2</c:v>
                </c:pt>
                <c:pt idx="48">
                  <c:v>3.0753330215138215E-2</c:v>
                </c:pt>
                <c:pt idx="49">
                  <c:v>2.9333837515447273E-2</c:v>
                </c:pt>
                <c:pt idx="50">
                  <c:v>2.4687274262228654E-2</c:v>
                </c:pt>
                <c:pt idx="51">
                  <c:v>2.4687265690193423E-2</c:v>
                </c:pt>
                <c:pt idx="52">
                  <c:v>2.4687073633704943E-2</c:v>
                </c:pt>
                <c:pt idx="53">
                  <c:v>2.468410445892644E-2</c:v>
                </c:pt>
                <c:pt idx="54">
                  <c:v>2.4663845520953926E-2</c:v>
                </c:pt>
                <c:pt idx="55">
                  <c:v>2.4589845947615065E-2</c:v>
                </c:pt>
                <c:pt idx="56">
                  <c:v>2.4416027248486068E-2</c:v>
                </c:pt>
                <c:pt idx="57">
                  <c:v>2.4116440014915655E-2</c:v>
                </c:pt>
                <c:pt idx="58">
                  <c:v>2.3702306702423518E-2</c:v>
                </c:pt>
                <c:pt idx="59">
                  <c:v>2.3200569958853348E-2</c:v>
                </c:pt>
                <c:pt idx="60">
                  <c:v>2.2649476611490374E-2</c:v>
                </c:pt>
                <c:pt idx="61">
                  <c:v>2.2084023189634035E-2</c:v>
                </c:pt>
                <c:pt idx="62">
                  <c:v>2.153007622441876E-2</c:v>
                </c:pt>
                <c:pt idx="63">
                  <c:v>2.1003256422023431E-2</c:v>
                </c:pt>
                <c:pt idx="64">
                  <c:v>2.0511167005738965E-2</c:v>
                </c:pt>
                <c:pt idx="65">
                  <c:v>2.0056358459394335E-2</c:v>
                </c:pt>
                <c:pt idx="66">
                  <c:v>1.9638579062530807E-2</c:v>
                </c:pt>
                <c:pt idx="67">
                  <c:v>1.9256052489103132E-2</c:v>
                </c:pt>
                <c:pt idx="68">
                  <c:v>1.8906282302245982E-2</c:v>
                </c:pt>
                <c:pt idx="69">
                  <c:v>1.8583940432612963E-2</c:v>
                </c:pt>
                <c:pt idx="70">
                  <c:v>1.8285587811670077E-2</c:v>
                </c:pt>
                <c:pt idx="71">
                  <c:v>1.8009295159070196E-2</c:v>
                </c:pt>
                <c:pt idx="72">
                  <c:v>1.7753648896730048E-2</c:v>
                </c:pt>
                <c:pt idx="73">
                  <c:v>1.7517421918960326E-2</c:v>
                </c:pt>
                <c:pt idx="74">
                  <c:v>1.7299662282050491E-2</c:v>
                </c:pt>
                <c:pt idx="75">
                  <c:v>1.7099724376797527E-2</c:v>
                </c:pt>
                <c:pt idx="76">
                  <c:v>1.6917071762870509E-2</c:v>
                </c:pt>
                <c:pt idx="77">
                  <c:v>1.6751191981177565E-2</c:v>
                </c:pt>
                <c:pt idx="78">
                  <c:v>1.6601613756150845E-2</c:v>
                </c:pt>
                <c:pt idx="79">
                  <c:v>1.6467822978969506E-2</c:v>
                </c:pt>
                <c:pt idx="80">
                  <c:v>1.634917423239983E-2</c:v>
                </c:pt>
                <c:pt idx="81">
                  <c:v>1.540658278339071E-2</c:v>
                </c:pt>
                <c:pt idx="82">
                  <c:v>1.5406920303163041E-2</c:v>
                </c:pt>
                <c:pt idx="83">
                  <c:v>1.5407437441773759E-2</c:v>
                </c:pt>
                <c:pt idx="84">
                  <c:v>1.5408040803532638E-2</c:v>
                </c:pt>
                <c:pt idx="85">
                  <c:v>1.5408631630285146E-2</c:v>
                </c:pt>
                <c:pt idx="86">
                  <c:v>1.5409154083993588E-2</c:v>
                </c:pt>
                <c:pt idx="87">
                  <c:v>1.5409593598524793E-2</c:v>
                </c:pt>
                <c:pt idx="88">
                  <c:v>1.5409979793572136E-2</c:v>
                </c:pt>
                <c:pt idx="89">
                  <c:v>1.5410339644717783E-2</c:v>
                </c:pt>
                <c:pt idx="90">
                  <c:v>1.5410538102355438E-2</c:v>
                </c:pt>
                <c:pt idx="91">
                  <c:v>1.5409523497030403E-2</c:v>
                </c:pt>
                <c:pt idx="92">
                  <c:v>1.5405949700349818E-2</c:v>
                </c:pt>
                <c:pt idx="93">
                  <c:v>1.5395314700258822E-2</c:v>
                </c:pt>
                <c:pt idx="94">
                  <c:v>1.536857450246803E-2</c:v>
                </c:pt>
                <c:pt idx="95">
                  <c:v>1.531035453805555E-2</c:v>
                </c:pt>
                <c:pt idx="96">
                  <c:v>1.5202177663289282E-2</c:v>
                </c:pt>
                <c:pt idx="97">
                  <c:v>1.5027137431073463E-2</c:v>
                </c:pt>
                <c:pt idx="98">
                  <c:v>1.4772176666971995E-2</c:v>
                </c:pt>
                <c:pt idx="99">
                  <c:v>1.4432487035316029E-2</c:v>
                </c:pt>
                <c:pt idx="100">
                  <c:v>1.4016817715903081E-2</c:v>
                </c:pt>
                <c:pt idx="101">
                  <c:v>1.3545304594439176E-2</c:v>
                </c:pt>
                <c:pt idx="102">
                  <c:v>1.3071686495997556E-2</c:v>
                </c:pt>
                <c:pt idx="103">
                  <c:v>1.2581996346489939E-2</c:v>
                </c:pt>
                <c:pt idx="104">
                  <c:v>1.2092918476054927E-2</c:v>
                </c:pt>
                <c:pt idx="105">
                  <c:v>1.161397454065958E-2</c:v>
                </c:pt>
                <c:pt idx="106">
                  <c:v>1.1160633119326404E-2</c:v>
                </c:pt>
                <c:pt idx="107">
                  <c:v>1.0747434190746391E-2</c:v>
                </c:pt>
                <c:pt idx="108">
                  <c:v>1.0365459170508932E-2</c:v>
                </c:pt>
                <c:pt idx="109">
                  <c:v>1.0003641973207529E-2</c:v>
                </c:pt>
                <c:pt idx="110">
                  <c:v>9.5358266607618713E-3</c:v>
                </c:pt>
                <c:pt idx="111">
                  <c:v>9.1745077273785447E-3</c:v>
                </c:pt>
                <c:pt idx="112">
                  <c:v>8.7157142587478663E-3</c:v>
                </c:pt>
                <c:pt idx="113">
                  <c:v>8.7157223968036199E-3</c:v>
                </c:pt>
                <c:pt idx="114">
                  <c:v>8.715577165804041E-3</c:v>
                </c:pt>
                <c:pt idx="115">
                  <c:v>8.7138064283221461E-3</c:v>
                </c:pt>
                <c:pt idx="116">
                  <c:v>8.7035728192938772E-3</c:v>
                </c:pt>
                <c:pt idx="117">
                  <c:v>8.669431538036506E-3</c:v>
                </c:pt>
                <c:pt idx="118">
                  <c:v>8.5925382653875022E-3</c:v>
                </c:pt>
                <c:pt idx="119">
                  <c:v>8.4623044054897029E-3</c:v>
                </c:pt>
                <c:pt idx="120">
                  <c:v>8.2844866048021864E-3</c:v>
                </c:pt>
                <c:pt idx="121">
                  <c:v>8.0708609805123979E-3</c:v>
                </c:pt>
                <c:pt idx="122">
                  <c:v>7.8382041032539276E-3</c:v>
                </c:pt>
                <c:pt idx="123">
                  <c:v>7.6020904116538271E-3</c:v>
                </c:pt>
                <c:pt idx="124">
                  <c:v>7.3739437348133863E-3</c:v>
                </c:pt>
                <c:pt idx="125">
                  <c:v>7.160386125282376E-3</c:v>
                </c:pt>
                <c:pt idx="126">
                  <c:v>6.9643113529184583E-3</c:v>
                </c:pt>
                <c:pt idx="127">
                  <c:v>6.7863374752905655E-3</c:v>
                </c:pt>
                <c:pt idx="128">
                  <c:v>6.6258562358515226E-3</c:v>
                </c:pt>
                <c:pt idx="129">
                  <c:v>6.4816240973524274E-3</c:v>
                </c:pt>
                <c:pt idx="130">
                  <c:v>6.352104894193608E-3</c:v>
                </c:pt>
                <c:pt idx="131">
                  <c:v>6.2335394361584286E-3</c:v>
                </c:pt>
                <c:pt idx="132">
                  <c:v>6.1239745312453827E-3</c:v>
                </c:pt>
                <c:pt idx="133">
                  <c:v>6.0224844772781934E-3</c:v>
                </c:pt>
                <c:pt idx="134">
                  <c:v>5.9283909780503902E-3</c:v>
                </c:pt>
                <c:pt idx="135">
                  <c:v>5.8411178110118886E-3</c:v>
                </c:pt>
                <c:pt idx="136">
                  <c:v>5.7602277815117734E-3</c:v>
                </c:pt>
                <c:pt idx="137">
                  <c:v>5.6854932334086837E-3</c:v>
                </c:pt>
                <c:pt idx="138">
                  <c:v>5.6167292854044388E-3</c:v>
                </c:pt>
                <c:pt idx="139">
                  <c:v>5.5537738740681648E-3</c:v>
                </c:pt>
                <c:pt idx="140">
                  <c:v>5.4965059752225508E-3</c:v>
                </c:pt>
                <c:pt idx="141">
                  <c:v>5.4447890225947327E-3</c:v>
                </c:pt>
                <c:pt idx="142">
                  <c:v>5.3983947985047692E-3</c:v>
                </c:pt>
                <c:pt idx="143">
                  <c:v>5.6369012894295295E-3</c:v>
                </c:pt>
                <c:pt idx="144">
                  <c:v>5.6371930563167815E-3</c:v>
                </c:pt>
                <c:pt idx="145">
                  <c:v>5.6375717433781222E-3</c:v>
                </c:pt>
                <c:pt idx="146">
                  <c:v>5.6379793079066104E-3</c:v>
                </c:pt>
                <c:pt idx="147">
                  <c:v>5.6383583249807728E-3</c:v>
                </c:pt>
                <c:pt idx="148">
                  <c:v>5.6386809015731868E-3</c:v>
                </c:pt>
                <c:pt idx="149">
                  <c:v>5.6389388076009458E-3</c:v>
                </c:pt>
                <c:pt idx="150">
                  <c:v>5.639158426154426E-3</c:v>
                </c:pt>
                <c:pt idx="151">
                  <c:v>5.6393448318234991E-3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1.4627254170014592E-6</c:v>
                </c:pt>
                <c:pt idx="2">
                  <c:v>5.1364360190014891E-6</c:v>
                </c:pt>
                <c:pt idx="3">
                  <c:v>1.3295219424998977E-5</c:v>
                </c:pt>
                <c:pt idx="4">
                  <c:v>2.9063751621000861E-5</c:v>
                </c:pt>
                <c:pt idx="5">
                  <c:v>5.5655377337999329E-5</c:v>
                </c:pt>
                <c:pt idx="6">
                  <c:v>9.574995167200076E-5</c:v>
                </c:pt>
                <c:pt idx="7">
                  <c:v>1.5138703301599901E-4</c:v>
                </c:pt>
                <c:pt idx="8">
                  <c:v>2.2377583202999943E-4</c:v>
                </c:pt>
                <c:pt idx="9">
                  <c:v>3.1289323966299937E-4</c:v>
                </c:pt>
                <c:pt idx="10">
                  <c:v>4.1749484343599902E-4</c:v>
                </c:pt>
                <c:pt idx="11">
                  <c:v>5.3563799634100129E-4</c:v>
                </c:pt>
                <c:pt idx="12">
                  <c:v>6.6525041245000041E-4</c:v>
                </c:pt>
                <c:pt idx="13">
                  <c:v>8.0399416594899992E-4</c:v>
                </c:pt>
                <c:pt idx="14">
                  <c:v>9.4961332780400115E-4</c:v>
                </c:pt>
                <c:pt idx="15">
                  <c:v>1.100823833082E-3</c:v>
                </c:pt>
                <c:pt idx="16">
                  <c:v>1.2571010933129997E-3</c:v>
                </c:pt>
                <c:pt idx="17">
                  <c:v>1.4173090926660019E-3</c:v>
                </c:pt>
                <c:pt idx="18">
                  <c:v>1.5804588100669995E-3</c:v>
                </c:pt>
                <c:pt idx="19">
                  <c:v>1.748858908843999E-3</c:v>
                </c:pt>
                <c:pt idx="20">
                  <c:v>1.9200146250229998E-3</c:v>
                </c:pt>
                <c:pt idx="21">
                  <c:v>2.8257734718079991E-3</c:v>
                </c:pt>
                <c:pt idx="22">
                  <c:v>2.8257768876249999E-3</c:v>
                </c:pt>
                <c:pt idx="23">
                  <c:v>2.8257938820850023E-3</c:v>
                </c:pt>
                <c:pt idx="24">
                  <c:v>2.8259684323730001E-3</c:v>
                </c:pt>
                <c:pt idx="25">
                  <c:v>2.827052039735E-3</c:v>
                </c:pt>
                <c:pt idx="26">
                  <c:v>2.8311306201919996E-3</c:v>
                </c:pt>
                <c:pt idx="27">
                  <c:v>2.841614205796001E-3</c:v>
                </c:pt>
                <c:pt idx="28">
                  <c:v>2.8620239734530005E-3</c:v>
                </c:pt>
                <c:pt idx="29">
                  <c:v>2.8946299209379987E-3</c:v>
                </c:pt>
                <c:pt idx="30">
                  <c:v>2.9399683698149992E-3</c:v>
                </c:pt>
                <c:pt idx="31">
                  <c:v>2.9968887054469991E-3</c:v>
                </c:pt>
                <c:pt idx="32">
                  <c:v>3.063506323320999E-3</c:v>
                </c:pt>
                <c:pt idx="33">
                  <c:v>3.1376428670089988E-3</c:v>
                </c:pt>
                <c:pt idx="34">
                  <c:v>3.2171758955969985E-3</c:v>
                </c:pt>
                <c:pt idx="35">
                  <c:v>3.300224489162E-3</c:v>
                </c:pt>
                <c:pt idx="36">
                  <c:v>3.3852007885709981E-3</c:v>
                </c:pt>
                <c:pt idx="37">
                  <c:v>3.4707961982160009E-3</c:v>
                </c:pt>
                <c:pt idx="38">
                  <c:v>3.5559459925049997E-3</c:v>
                </c:pt>
                <c:pt idx="39">
                  <c:v>3.6397837664550008E-3</c:v>
                </c:pt>
                <c:pt idx="40">
                  <c:v>3.7208574500579988E-3</c:v>
                </c:pt>
                <c:pt idx="41">
                  <c:v>3.7985982528659992E-3</c:v>
                </c:pt>
                <c:pt idx="42">
                  <c:v>3.8726870090660011E-3</c:v>
                </c:pt>
                <c:pt idx="43">
                  <c:v>3.9428401790089981E-3</c:v>
                </c:pt>
                <c:pt idx="44">
                  <c:v>4.0088127513219982E-3</c:v>
                </c:pt>
                <c:pt idx="45">
                  <c:v>4.0703998385619999E-3</c:v>
                </c:pt>
                <c:pt idx="46">
                  <c:v>4.1274400182340007E-3</c:v>
                </c:pt>
                <c:pt idx="47">
                  <c:v>4.1798180927469994E-3</c:v>
                </c:pt>
                <c:pt idx="48">
                  <c:v>4.2274642112670006E-3</c:v>
                </c:pt>
                <c:pt idx="49">
                  <c:v>4.2703562734770009E-3</c:v>
                </c:pt>
                <c:pt idx="50">
                  <c:v>4.3085226258849987E-3</c:v>
                </c:pt>
                <c:pt idx="51">
                  <c:v>4.3420446678169994E-3</c:v>
                </c:pt>
                <c:pt idx="52">
                  <c:v>5.6571131154139996E-3</c:v>
                </c:pt>
                <c:pt idx="53">
                  <c:v>5.6572752565320003E-3</c:v>
                </c:pt>
                <c:pt idx="54">
                  <c:v>5.6573977099859986E-3</c:v>
                </c:pt>
                <c:pt idx="55">
                  <c:v>5.6574825879130014E-3</c:v>
                </c:pt>
                <c:pt idx="56">
                  <c:v>5.6575370497880008E-3</c:v>
                </c:pt>
                <c:pt idx="57">
                  <c:v>5.6575702813209984E-3</c:v>
                </c:pt>
                <c:pt idx="58">
                  <c:v>5.6575914544510011E-3</c:v>
                </c:pt>
                <c:pt idx="59">
                  <c:v>5.6576107293720007E-3</c:v>
                </c:pt>
                <c:pt idx="60" formatCode="0.0000E+00">
                  <c:v>5.6576512821209998E-3</c:v>
                </c:pt>
                <c:pt idx="61" formatCode="0.0000E+00">
                  <c:v>5.6578064637709986E-3</c:v>
                </c:pt>
                <c:pt idx="62" formatCode="0.0000E+00">
                  <c:v>5.6584583674059996E-3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1.6089979586853616E-6</c:v>
                </c:pt>
                <c:pt idx="1">
                  <c:v>4.0410816621592362E-6</c:v>
                </c:pt>
                <c:pt idx="2">
                  <c:v>8.9746617465066339E-6</c:v>
                </c:pt>
                <c:pt idx="3">
                  <c:v>1.7345385415426964E-5</c:v>
                </c:pt>
                <c:pt idx="4">
                  <c:v>2.9250788288403018E-5</c:v>
                </c:pt>
                <c:pt idx="5">
                  <c:v>4.4104031766956324E-5</c:v>
                </c:pt>
                <c:pt idx="6">
                  <c:v>6.1200789477780225E-5</c:v>
                </c:pt>
                <c:pt idx="7">
                  <c:v>7.9627678923359523E-5</c:v>
                </c:pt>
                <c:pt idx="8">
                  <c:v>9.8029148395408367E-5</c:v>
                </c:pt>
                <c:pt idx="9">
                  <c:v>1.1506176414913802E-4</c:v>
                </c:pt>
                <c:pt idx="10">
                  <c:v>1.2995746819419052E-4</c:v>
                </c:pt>
                <c:pt idx="11">
                  <c:v>1.425736577184597E-4</c:v>
                </c:pt>
                <c:pt idx="12">
                  <c:v>1.5261812884735871E-4</c:v>
                </c:pt>
                <c:pt idx="13">
                  <c:v>1.6018107803888426E-4</c:v>
                </c:pt>
                <c:pt idx="14">
                  <c:v>1.6633155580411956E-4</c:v>
                </c:pt>
                <c:pt idx="15">
                  <c:v>1.7190498625236427E-4</c:v>
                </c:pt>
                <c:pt idx="16">
                  <c:v>1.7622879928652326E-4</c:v>
                </c:pt>
                <c:pt idx="17">
                  <c:v>1.7946468913928557E-4</c:v>
                </c:pt>
                <c:pt idx="18">
                  <c:v>1.8524010867321491E-4</c:v>
                </c:pt>
                <c:pt idx="19">
                  <c:v>1.8827128779518851E-4</c:v>
                </c:pt>
                <c:pt idx="20">
                  <c:v>5.1172816202542337E-7</c:v>
                </c:pt>
                <c:pt idx="21">
                  <c:v>3.4158170007791977E-9</c:v>
                </c:pt>
                <c:pt idx="22">
                  <c:v>1.69944600024452E-8</c:v>
                </c:pt>
                <c:pt idx="23">
                  <c:v>1.7455028799781558E-7</c:v>
                </c:pt>
                <c:pt idx="24">
                  <c:v>1.0836073619999165E-6</c:v>
                </c:pt>
                <c:pt idx="25">
                  <c:v>4.0785804569995476E-6</c:v>
                </c:pt>
                <c:pt idx="26">
                  <c:v>1.0483585604001422E-5</c:v>
                </c:pt>
                <c:pt idx="27">
                  <c:v>2.0409767656999478E-5</c:v>
                </c:pt>
                <c:pt idx="28">
                  <c:v>3.2605947484998232E-5</c:v>
                </c:pt>
                <c:pt idx="29">
                  <c:v>4.5338448877000476E-5</c:v>
                </c:pt>
                <c:pt idx="30">
                  <c:v>5.6920335631999858E-5</c:v>
                </c:pt>
                <c:pt idx="31">
                  <c:v>6.6617617873999946E-5</c:v>
                </c:pt>
                <c:pt idx="32">
                  <c:v>7.4136543687999823E-5</c:v>
                </c:pt>
                <c:pt idx="33">
                  <c:v>7.953302858799971E-5</c:v>
                </c:pt>
                <c:pt idx="34">
                  <c:v>8.3048593565001466E-5</c:v>
                </c:pt>
                <c:pt idx="35">
                  <c:v>8.4976299408998091E-5</c:v>
                </c:pt>
                <c:pt idx="36">
                  <c:v>8.5595409645002757E-5</c:v>
                </c:pt>
                <c:pt idx="37">
                  <c:v>8.5149794288998798E-5</c:v>
                </c:pt>
                <c:pt idx="38">
                  <c:v>8.383777395000111E-5</c:v>
                </c:pt>
                <c:pt idx="39">
                  <c:v>8.1073683602998076E-5</c:v>
                </c:pt>
                <c:pt idx="40">
                  <c:v>7.7740802808000387E-5</c:v>
                </c:pt>
                <c:pt idx="41">
                  <c:v>7.4088756200001854E-5</c:v>
                </c:pt>
                <c:pt idx="42">
                  <c:v>7.0153169942997057E-5</c:v>
                </c:pt>
                <c:pt idx="43">
                  <c:v>6.5972572313000022E-5</c:v>
                </c:pt>
                <c:pt idx="44">
                  <c:v>6.1587087240001781E-5</c:v>
                </c:pt>
                <c:pt idx="45">
                  <c:v>5.7040179672000757E-5</c:v>
                </c:pt>
                <c:pt idx="46">
                  <c:v>5.2378074512998696E-5</c:v>
                </c:pt>
                <c:pt idx="47">
                  <c:v>4.7646118520001252E-5</c:v>
                </c:pt>
                <c:pt idx="48">
                  <c:v>4.2892062210000276E-5</c:v>
                </c:pt>
                <c:pt idx="49">
                  <c:v>3.8166352407997817E-5</c:v>
                </c:pt>
                <c:pt idx="50">
                  <c:v>3.3522041932000646E-5</c:v>
                </c:pt>
                <c:pt idx="51">
                  <c:v>7.4297652406610181E-7</c:v>
                </c:pt>
                <c:pt idx="52">
                  <c:v>1.3719633061810531E-7</c:v>
                </c:pt>
                <c:pt idx="53">
                  <c:v>1.03614461068304E-7</c:v>
                </c:pt>
                <c:pt idx="54">
                  <c:v>7.1819784388005466E-8</c:v>
                </c:pt>
                <c:pt idx="55">
                  <c:v>4.6083125000194632E-8</c:v>
                </c:pt>
                <c:pt idx="56">
                  <c:v>2.8118989459955373E-8</c:v>
                </c:pt>
                <c:pt idx="57">
                  <c:v>1.7915725387215495E-8</c:v>
                </c:pt>
                <c:pt idx="58">
                  <c:v>1.6309548538349273E-8</c:v>
                </c:pt>
                <c:pt idx="59">
                  <c:v>3.4313864538243085E-8</c:v>
                </c:pt>
                <c:pt idx="60">
                  <c:v>1.3130755000103162E-7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2.8735700789578001E-3</v>
      </c>
      <c r="C2">
        <v>25</v>
      </c>
      <c r="D2">
        <v>-4.5454545455000002</v>
      </c>
    </row>
    <row r="3" spans="1:4" x14ac:dyDescent="0.25">
      <c r="A3">
        <v>2</v>
      </c>
      <c r="B3" s="1">
        <v>2.8745997513946E-3</v>
      </c>
      <c r="C3">
        <v>30</v>
      </c>
      <c r="D3">
        <v>-3.6363636364</v>
      </c>
    </row>
    <row r="4" spans="1:4" x14ac:dyDescent="0.25">
      <c r="A4">
        <v>3</v>
      </c>
      <c r="B4" s="1">
        <v>2.8750536235719001E-3</v>
      </c>
      <c r="C4">
        <v>35</v>
      </c>
      <c r="D4">
        <v>-2.7272727272999999</v>
      </c>
    </row>
    <row r="5" spans="1:4" x14ac:dyDescent="0.25">
      <c r="A5">
        <v>4</v>
      </c>
      <c r="B5" s="1">
        <v>2.8752316118853E-3</v>
      </c>
      <c r="C5">
        <v>40</v>
      </c>
      <c r="D5">
        <v>-1.8181818182</v>
      </c>
    </row>
    <row r="6" spans="1:4" x14ac:dyDescent="0.25">
      <c r="A6">
        <v>5</v>
      </c>
      <c r="B6" s="1">
        <v>2.8752953921198999E-3</v>
      </c>
      <c r="C6">
        <v>45</v>
      </c>
      <c r="D6">
        <v>-0.90909090910000001</v>
      </c>
    </row>
    <row r="7" spans="1:4" x14ac:dyDescent="0.25">
      <c r="A7">
        <v>6</v>
      </c>
      <c r="B7" s="1">
        <v>2.8753194392518002E-3</v>
      </c>
      <c r="C7">
        <v>50</v>
      </c>
      <c r="D7">
        <v>0</v>
      </c>
    </row>
    <row r="8" spans="1:4" x14ac:dyDescent="0.25">
      <c r="A8">
        <v>7</v>
      </c>
      <c r="B8" s="1">
        <v>2.8753355182990002E-3</v>
      </c>
      <c r="C8">
        <v>55</v>
      </c>
      <c r="D8">
        <v>0.90909090910000001</v>
      </c>
    </row>
    <row r="9" spans="1:4" x14ac:dyDescent="0.25">
      <c r="A9">
        <v>8</v>
      </c>
      <c r="B9" s="1">
        <v>2.8753717551327999E-3</v>
      </c>
      <c r="C9">
        <v>60</v>
      </c>
      <c r="D9">
        <v>1.8181818182</v>
      </c>
    </row>
    <row r="10" spans="1:4" x14ac:dyDescent="0.25">
      <c r="A10">
        <v>9</v>
      </c>
      <c r="B10" s="1">
        <v>2.8755259946051E-3</v>
      </c>
      <c r="C10">
        <v>65</v>
      </c>
      <c r="D10">
        <v>2.7272727272999999</v>
      </c>
    </row>
    <row r="11" spans="1:4" x14ac:dyDescent="0.25">
      <c r="A11">
        <v>10</v>
      </c>
      <c r="B11" s="1">
        <v>2.8761966327033E-3</v>
      </c>
      <c r="C11">
        <v>70</v>
      </c>
      <c r="D11">
        <v>3.6363636364</v>
      </c>
    </row>
    <row r="12" spans="1:4" x14ac:dyDescent="0.25">
      <c r="A12">
        <v>11</v>
      </c>
      <c r="B12" s="1">
        <v>2.8786603134268E-3</v>
      </c>
      <c r="C12">
        <v>75</v>
      </c>
      <c r="D12">
        <v>4.5454545455000002</v>
      </c>
    </row>
    <row r="13" spans="1:4" x14ac:dyDescent="0.25">
      <c r="A13">
        <v>12</v>
      </c>
      <c r="B13" s="1">
        <v>2.8859096707606001E-3</v>
      </c>
      <c r="C13">
        <v>80</v>
      </c>
      <c r="D13">
        <v>5.4545454544999998</v>
      </c>
    </row>
    <row r="14" spans="1:4" x14ac:dyDescent="0.25">
      <c r="A14">
        <v>13</v>
      </c>
      <c r="B14" s="1">
        <v>2.9027725053165998E-3</v>
      </c>
      <c r="C14">
        <v>85</v>
      </c>
      <c r="D14">
        <v>6.3636363636000004</v>
      </c>
    </row>
    <row r="15" spans="1:4" x14ac:dyDescent="0.25">
      <c r="A15">
        <v>14</v>
      </c>
      <c r="B15" s="1">
        <v>2.9344835687076E-3</v>
      </c>
      <c r="C15">
        <v>90</v>
      </c>
      <c r="D15">
        <v>7.2727272727000001</v>
      </c>
    </row>
    <row r="16" spans="1:4" x14ac:dyDescent="0.25">
      <c r="A16">
        <v>15</v>
      </c>
      <c r="B16" s="1">
        <v>2.9849320132281998E-3</v>
      </c>
      <c r="C16">
        <v>95</v>
      </c>
      <c r="D16">
        <v>8.1818181818000006</v>
      </c>
    </row>
    <row r="17" spans="1:4" x14ac:dyDescent="0.25">
      <c r="A17">
        <v>16</v>
      </c>
      <c r="B17" s="1">
        <v>3.0557400940491E-3</v>
      </c>
      <c r="C17">
        <v>100</v>
      </c>
      <c r="D17">
        <v>9.0909090909000003</v>
      </c>
    </row>
    <row r="18" spans="1:4" x14ac:dyDescent="0.25">
      <c r="A18">
        <v>17</v>
      </c>
      <c r="B18" s="1">
        <v>3.1461441736263E-3</v>
      </c>
      <c r="C18">
        <v>105</v>
      </c>
      <c r="D18">
        <v>10</v>
      </c>
    </row>
    <row r="19" spans="1:4" x14ac:dyDescent="0.25">
      <c r="A19">
        <v>18</v>
      </c>
      <c r="B19" s="1">
        <v>3.2533388771498E-3</v>
      </c>
      <c r="C19">
        <v>110</v>
      </c>
      <c r="D19">
        <v>10.9090909091</v>
      </c>
    </row>
    <row r="20" spans="1:4" x14ac:dyDescent="0.25">
      <c r="A20">
        <v>19</v>
      </c>
      <c r="B20" s="1">
        <v>3.3736076820724001E-3</v>
      </c>
      <c r="C20">
        <v>115</v>
      </c>
      <c r="D20">
        <v>11.818181818199999</v>
      </c>
    </row>
    <row r="21" spans="1:4" x14ac:dyDescent="0.25">
      <c r="A21">
        <v>20</v>
      </c>
      <c r="B21" s="1">
        <v>3.5046036507935998E-3</v>
      </c>
      <c r="C21">
        <v>120</v>
      </c>
      <c r="D21">
        <v>12.727272727300001</v>
      </c>
    </row>
    <row r="22" spans="1:4" x14ac:dyDescent="0.25">
      <c r="A22">
        <v>21</v>
      </c>
      <c r="B22" s="1">
        <v>3.6426501491099998E-3</v>
      </c>
      <c r="C22">
        <v>125</v>
      </c>
      <c r="D22">
        <v>13.6363636364</v>
      </c>
    </row>
    <row r="23" spans="1:4" x14ac:dyDescent="0.25">
      <c r="A23">
        <v>22</v>
      </c>
      <c r="B23" s="1">
        <v>4.2224314150636003E-3</v>
      </c>
      <c r="C23">
        <v>125</v>
      </c>
      <c r="D23">
        <v>1783.6363636363999</v>
      </c>
    </row>
    <row r="24" spans="1:4" x14ac:dyDescent="0.25">
      <c r="A24">
        <v>23</v>
      </c>
      <c r="B24" s="1">
        <v>4.2224315921665003E-3</v>
      </c>
      <c r="C24">
        <v>119.5</v>
      </c>
      <c r="D24">
        <v>1784.6363636363999</v>
      </c>
    </row>
    <row r="25" spans="1:4" x14ac:dyDescent="0.25">
      <c r="A25">
        <v>24</v>
      </c>
      <c r="B25" s="1">
        <v>4.2224324382697E-3</v>
      </c>
      <c r="C25">
        <v>114</v>
      </c>
      <c r="D25">
        <v>1785.6363636363999</v>
      </c>
    </row>
    <row r="26" spans="1:4" x14ac:dyDescent="0.25">
      <c r="A26">
        <v>25</v>
      </c>
      <c r="B26" s="1">
        <v>4.2224914645312001E-3</v>
      </c>
      <c r="C26">
        <v>108.5</v>
      </c>
      <c r="D26">
        <v>1786.6363636363999</v>
      </c>
    </row>
    <row r="27" spans="1:4" x14ac:dyDescent="0.25">
      <c r="A27">
        <v>26</v>
      </c>
      <c r="B27" s="1">
        <v>4.2232066528887996E-3</v>
      </c>
      <c r="C27">
        <v>103</v>
      </c>
      <c r="D27">
        <v>1787.6363636363999</v>
      </c>
    </row>
    <row r="28" spans="1:4" x14ac:dyDescent="0.25">
      <c r="A28">
        <v>27</v>
      </c>
      <c r="B28" s="1">
        <v>4.2268027794042E-3</v>
      </c>
      <c r="C28">
        <v>97.5</v>
      </c>
      <c r="D28">
        <v>1788.6363636363999</v>
      </c>
    </row>
    <row r="29" spans="1:4" x14ac:dyDescent="0.25">
      <c r="A29">
        <v>28</v>
      </c>
      <c r="B29" s="1">
        <v>4.2374101126479002E-3</v>
      </c>
      <c r="C29">
        <v>92</v>
      </c>
      <c r="D29">
        <v>1789.6363636363999</v>
      </c>
    </row>
    <row r="30" spans="1:4" x14ac:dyDescent="0.25">
      <c r="A30">
        <v>29</v>
      </c>
      <c r="B30" s="1">
        <v>4.2593705340891004E-3</v>
      </c>
      <c r="C30">
        <v>86.5</v>
      </c>
      <c r="D30">
        <v>1790.6363636363999</v>
      </c>
    </row>
    <row r="31" spans="1:4" x14ac:dyDescent="0.25">
      <c r="A31">
        <v>30</v>
      </c>
      <c r="B31" s="1">
        <v>4.2952532063545001E-3</v>
      </c>
      <c r="C31">
        <v>81</v>
      </c>
      <c r="D31">
        <v>1791.6363636363999</v>
      </c>
    </row>
    <row r="32" spans="1:4" x14ac:dyDescent="0.25">
      <c r="A32">
        <v>31</v>
      </c>
      <c r="B32" s="1">
        <v>4.3453302912942002E-3</v>
      </c>
      <c r="C32">
        <v>75.5</v>
      </c>
      <c r="D32">
        <v>1792.6363636363999</v>
      </c>
    </row>
    <row r="33" spans="1:4" x14ac:dyDescent="0.25">
      <c r="A33">
        <v>32</v>
      </c>
      <c r="B33" s="1">
        <v>4.4078473030792001E-3</v>
      </c>
      <c r="C33">
        <v>70</v>
      </c>
      <c r="D33">
        <v>1793.6363636363999</v>
      </c>
    </row>
    <row r="34" spans="1:4" x14ac:dyDescent="0.25">
      <c r="A34">
        <v>33</v>
      </c>
      <c r="B34" s="1">
        <v>4.4803972845716003E-3</v>
      </c>
      <c r="C34">
        <v>64.5</v>
      </c>
      <c r="D34">
        <v>1794.6363636363999</v>
      </c>
    </row>
    <row r="35" spans="1:4" x14ac:dyDescent="0.25">
      <c r="A35">
        <v>34</v>
      </c>
      <c r="B35" s="1">
        <v>4.5604264738788002E-3</v>
      </c>
      <c r="C35">
        <v>59</v>
      </c>
      <c r="D35">
        <v>1795.6363636363999</v>
      </c>
    </row>
    <row r="36" spans="1:4" x14ac:dyDescent="0.25">
      <c r="A36">
        <v>35</v>
      </c>
      <c r="B36" s="1">
        <v>4.6455807709296004E-3</v>
      </c>
      <c r="C36">
        <v>53.5</v>
      </c>
      <c r="D36">
        <v>1796.6363636363999</v>
      </c>
    </row>
    <row r="37" spans="1:4" x14ac:dyDescent="0.25">
      <c r="A37">
        <v>36</v>
      </c>
      <c r="B37" s="1">
        <v>4.7338559562679003E-3</v>
      </c>
      <c r="C37">
        <v>48</v>
      </c>
      <c r="D37">
        <v>1797.6363636363999</v>
      </c>
    </row>
    <row r="38" spans="1:4" x14ac:dyDescent="0.25">
      <c r="A38">
        <v>37</v>
      </c>
      <c r="B38" s="1">
        <v>4.8236113700723003E-3</v>
      </c>
      <c r="C38">
        <v>42.5</v>
      </c>
      <c r="D38">
        <v>1798.6363636363999</v>
      </c>
    </row>
    <row r="39" spans="1:4" x14ac:dyDescent="0.25">
      <c r="A39">
        <v>38</v>
      </c>
      <c r="B39" s="1">
        <v>4.9135282508420003E-3</v>
      </c>
      <c r="C39">
        <v>37</v>
      </c>
      <c r="D39">
        <v>1799.6363636363999</v>
      </c>
    </row>
    <row r="40" spans="1:4" x14ac:dyDescent="0.25">
      <c r="A40">
        <v>39</v>
      </c>
      <c r="B40" s="1">
        <v>5.0025565663831999E-3</v>
      </c>
      <c r="C40">
        <v>31.5</v>
      </c>
      <c r="D40">
        <v>1800.6363636363999</v>
      </c>
    </row>
    <row r="41" spans="1:4" x14ac:dyDescent="0.25">
      <c r="A41">
        <v>40</v>
      </c>
      <c r="B41" s="1">
        <v>5.0898565126659004E-3</v>
      </c>
      <c r="C41">
        <v>26</v>
      </c>
      <c r="D41">
        <v>1801.6363636363999</v>
      </c>
    </row>
    <row r="42" spans="1:4" x14ac:dyDescent="0.25">
      <c r="A42">
        <v>41</v>
      </c>
      <c r="B42" s="1">
        <v>5.1739079710811002E-3</v>
      </c>
      <c r="C42">
        <v>20.5</v>
      </c>
      <c r="D42">
        <v>1802.6363636363999</v>
      </c>
    </row>
    <row r="43" spans="1:4" x14ac:dyDescent="0.25">
      <c r="A43">
        <v>42</v>
      </c>
      <c r="B43" s="1">
        <v>5.2541985947827004E-3</v>
      </c>
      <c r="C43">
        <v>15</v>
      </c>
      <c r="D43">
        <v>1803.6363636363999</v>
      </c>
    </row>
    <row r="44" spans="1:4" x14ac:dyDescent="0.25">
      <c r="A44">
        <v>43</v>
      </c>
      <c r="B44" s="1">
        <v>5.3304702101258997E-3</v>
      </c>
      <c r="C44">
        <v>9.5</v>
      </c>
      <c r="D44">
        <v>1804.6363636363999</v>
      </c>
    </row>
    <row r="45" spans="1:4" x14ac:dyDescent="0.25">
      <c r="A45">
        <v>44</v>
      </c>
      <c r="B45" s="1">
        <v>5.4024899533032002E-3</v>
      </c>
      <c r="C45">
        <v>4</v>
      </c>
      <c r="D45">
        <v>1805.6363636363999</v>
      </c>
    </row>
    <row r="46" spans="1:4" x14ac:dyDescent="0.25">
      <c r="A46">
        <v>45</v>
      </c>
      <c r="B46" s="1">
        <v>5.4700544709176003E-3</v>
      </c>
      <c r="C46">
        <v>-1.5</v>
      </c>
      <c r="D46">
        <v>1806.6363636363999</v>
      </c>
    </row>
    <row r="47" spans="1:4" x14ac:dyDescent="0.25">
      <c r="A47">
        <v>46</v>
      </c>
      <c r="B47" s="1">
        <v>5.5329945793506996E-3</v>
      </c>
      <c r="C47">
        <v>-7</v>
      </c>
      <c r="D47">
        <v>1807.6363636363999</v>
      </c>
    </row>
    <row r="48" spans="1:4" x14ac:dyDescent="0.25">
      <c r="A48">
        <v>47</v>
      </c>
      <c r="B48" s="1">
        <v>5.5911803050001001E-3</v>
      </c>
      <c r="C48">
        <v>-12.5</v>
      </c>
      <c r="D48">
        <v>1808.6363636363999</v>
      </c>
    </row>
    <row r="49" spans="1:4" x14ac:dyDescent="0.25">
      <c r="A49">
        <v>48</v>
      </c>
      <c r="B49" s="1">
        <v>5.6445216123723998E-3</v>
      </c>
      <c r="C49">
        <v>-18</v>
      </c>
      <c r="D49">
        <v>1809.6363636363999</v>
      </c>
    </row>
    <row r="50" spans="1:4" x14ac:dyDescent="0.25">
      <c r="A50">
        <v>49</v>
      </c>
      <c r="B50" s="1">
        <v>5.6929718217966002E-3</v>
      </c>
      <c r="C50">
        <v>-23.5</v>
      </c>
      <c r="D50">
        <v>1810.6363636363999</v>
      </c>
    </row>
    <row r="51" spans="1:4" x14ac:dyDescent="0.25">
      <c r="A51">
        <v>50</v>
      </c>
      <c r="B51" s="1">
        <v>5.7365286773439E-3</v>
      </c>
      <c r="C51">
        <v>-29</v>
      </c>
      <c r="D51">
        <v>1811.6363636363999</v>
      </c>
    </row>
    <row r="52" spans="1:4" x14ac:dyDescent="0.25">
      <c r="A52">
        <v>51</v>
      </c>
      <c r="B52" s="1">
        <v>5.7752363092901E-3</v>
      </c>
      <c r="C52">
        <v>-34.5</v>
      </c>
      <c r="D52">
        <v>1812.6363636363999</v>
      </c>
    </row>
    <row r="53" spans="1:4" x14ac:dyDescent="0.25">
      <c r="A53">
        <v>52</v>
      </c>
      <c r="B53" s="1">
        <v>5.8091958191322001E-3</v>
      </c>
      <c r="C53">
        <v>-40</v>
      </c>
      <c r="D53">
        <v>1813.6363636363999</v>
      </c>
    </row>
    <row r="54" spans="1:4" x14ac:dyDescent="0.25">
      <c r="A54">
        <v>53</v>
      </c>
      <c r="B54" s="1">
        <v>7.1501578622720002E-3</v>
      </c>
      <c r="C54">
        <v>-40</v>
      </c>
      <c r="D54">
        <v>3583.6363636363999</v>
      </c>
    </row>
    <row r="55" spans="1:4" x14ac:dyDescent="0.25">
      <c r="A55">
        <v>54</v>
      </c>
      <c r="B55" s="1">
        <v>7.1503258266901E-3</v>
      </c>
      <c r="C55">
        <v>-33.5</v>
      </c>
      <c r="D55">
        <v>3584.8181818182002</v>
      </c>
    </row>
    <row r="56" spans="1:4" x14ac:dyDescent="0.25">
      <c r="A56">
        <v>55</v>
      </c>
      <c r="B56" s="1">
        <v>7.1504545388509002E-3</v>
      </c>
      <c r="C56">
        <v>-27</v>
      </c>
      <c r="D56">
        <v>3586</v>
      </c>
    </row>
    <row r="57" spans="1:4" x14ac:dyDescent="0.25">
      <c r="A57">
        <v>56</v>
      </c>
      <c r="B57" s="1">
        <v>7.1505457494003997E-3</v>
      </c>
      <c r="C57">
        <v>-20.5</v>
      </c>
      <c r="D57">
        <v>3587.1818181817998</v>
      </c>
    </row>
    <row r="58" spans="1:4" x14ac:dyDescent="0.25">
      <c r="A58">
        <v>57</v>
      </c>
      <c r="B58" s="1">
        <v>7.1506064538354999E-3</v>
      </c>
      <c r="C58">
        <v>-14</v>
      </c>
      <c r="D58">
        <v>3588.3636363636001</v>
      </c>
    </row>
    <row r="59" spans="1:4" x14ac:dyDescent="0.25">
      <c r="A59">
        <v>58</v>
      </c>
      <c r="B59" s="1">
        <v>7.1506459513505996E-3</v>
      </c>
      <c r="C59">
        <v>-7.5</v>
      </c>
      <c r="D59">
        <v>3589.5454545453999</v>
      </c>
    </row>
    <row r="60" spans="1:4" x14ac:dyDescent="0.25">
      <c r="A60">
        <v>59</v>
      </c>
      <c r="B60" s="1">
        <v>7.1506741797366996E-3</v>
      </c>
      <c r="C60">
        <v>-1</v>
      </c>
      <c r="D60">
        <v>3590.7272727272002</v>
      </c>
    </row>
    <row r="61" spans="1:4" x14ac:dyDescent="0.25">
      <c r="A61">
        <v>60</v>
      </c>
      <c r="B61" s="1">
        <v>7.1507042494615997E-3</v>
      </c>
      <c r="C61">
        <v>5.5</v>
      </c>
      <c r="D61">
        <v>3591.909090909</v>
      </c>
    </row>
    <row r="62" spans="1:4" x14ac:dyDescent="0.25">
      <c r="A62">
        <v>61</v>
      </c>
      <c r="B62" s="1">
        <v>7.1507693949607E-3</v>
      </c>
      <c r="C62">
        <v>12</v>
      </c>
      <c r="D62">
        <v>3593.0909090907999</v>
      </c>
    </row>
    <row r="63" spans="1:4" x14ac:dyDescent="0.25">
      <c r="A63">
        <v>62</v>
      </c>
      <c r="B63" s="1">
        <v>7.1509917669828E-3</v>
      </c>
      <c r="C63">
        <v>18.5</v>
      </c>
      <c r="D63">
        <v>3594.2727272726002</v>
      </c>
    </row>
    <row r="64" spans="1:4" x14ac:dyDescent="0.25">
      <c r="A64">
        <v>63</v>
      </c>
      <c r="B64" s="1">
        <v>7.1518153568115002E-3</v>
      </c>
      <c r="C64">
        <v>25</v>
      </c>
      <c r="D64">
        <v>3595.4545454544</v>
      </c>
    </row>
    <row r="65" spans="1:4" x14ac:dyDescent="0.25">
      <c r="A65">
        <v>64</v>
      </c>
      <c r="B65" s="1">
        <v>7.1534641442875004E-3</v>
      </c>
      <c r="C65">
        <v>30</v>
      </c>
      <c r="D65">
        <v>3596.3636363635001</v>
      </c>
    </row>
    <row r="66" spans="1:4" x14ac:dyDescent="0.25">
      <c r="A66">
        <v>65</v>
      </c>
      <c r="B66" s="1">
        <v>7.1574080667312998E-3</v>
      </c>
      <c r="C66">
        <v>35</v>
      </c>
      <c r="D66">
        <v>3597.2727272726002</v>
      </c>
    </row>
    <row r="67" spans="1:4" x14ac:dyDescent="0.25">
      <c r="A67">
        <v>66</v>
      </c>
      <c r="B67" s="1">
        <v>7.1658828894705E-3</v>
      </c>
      <c r="C67">
        <v>40</v>
      </c>
      <c r="D67">
        <v>3598.1818181816998</v>
      </c>
    </row>
    <row r="68" spans="1:4" x14ac:dyDescent="0.25">
      <c r="A68">
        <v>67</v>
      </c>
      <c r="B68" s="1">
        <v>7.1819405396904004E-3</v>
      </c>
      <c r="C68">
        <v>45</v>
      </c>
      <c r="D68">
        <v>3599.0909090907999</v>
      </c>
    </row>
    <row r="69" spans="1:4" x14ac:dyDescent="0.25">
      <c r="A69">
        <v>68</v>
      </c>
      <c r="B69" s="1">
        <v>7.2087285661881001E-3</v>
      </c>
      <c r="C69">
        <v>50</v>
      </c>
      <c r="D69">
        <v>3599.9999999999</v>
      </c>
    </row>
    <row r="70" spans="1:4" x14ac:dyDescent="0.25">
      <c r="A70">
        <v>69</v>
      </c>
      <c r="B70" s="1">
        <v>7.2488867028917998E-3</v>
      </c>
      <c r="C70">
        <v>55</v>
      </c>
      <c r="D70">
        <v>3600.909090909</v>
      </c>
    </row>
    <row r="71" spans="1:4" x14ac:dyDescent="0.25">
      <c r="A71">
        <v>70</v>
      </c>
      <c r="B71" s="1">
        <v>7.3044301273590996E-3</v>
      </c>
      <c r="C71">
        <v>60</v>
      </c>
      <c r="D71">
        <v>3601.8181818181001</v>
      </c>
    </row>
    <row r="72" spans="1:4" x14ac:dyDescent="0.25">
      <c r="A72">
        <v>71</v>
      </c>
      <c r="B72" s="1">
        <v>7.3765565733468E-3</v>
      </c>
      <c r="C72">
        <v>65</v>
      </c>
      <c r="D72">
        <v>3602.7272727272002</v>
      </c>
    </row>
    <row r="73" spans="1:4" x14ac:dyDescent="0.25">
      <c r="A73">
        <v>72</v>
      </c>
      <c r="B73" s="1">
        <v>7.4652392331189003E-3</v>
      </c>
      <c r="C73">
        <v>70</v>
      </c>
      <c r="D73">
        <v>3603.6363636362998</v>
      </c>
    </row>
    <row r="74" spans="1:4" x14ac:dyDescent="0.25">
      <c r="A74">
        <v>73</v>
      </c>
      <c r="B74" s="1">
        <v>7.5692330042285002E-3</v>
      </c>
      <c r="C74">
        <v>75</v>
      </c>
      <c r="D74">
        <v>3604.5454545453999</v>
      </c>
    </row>
    <row r="75" spans="1:4" x14ac:dyDescent="0.25">
      <c r="A75">
        <v>74</v>
      </c>
      <c r="B75" s="1">
        <v>7.6866173437091E-3</v>
      </c>
      <c r="C75">
        <v>80</v>
      </c>
      <c r="D75">
        <v>3605.4545454544</v>
      </c>
    </row>
    <row r="76" spans="1:4" x14ac:dyDescent="0.25">
      <c r="A76">
        <v>75</v>
      </c>
      <c r="B76" s="1">
        <v>7.8153154145659005E-3</v>
      </c>
      <c r="C76">
        <v>85</v>
      </c>
      <c r="D76">
        <v>3606.3636363635001</v>
      </c>
    </row>
    <row r="77" spans="1:4" x14ac:dyDescent="0.25">
      <c r="A77">
        <v>76</v>
      </c>
      <c r="B77" s="1">
        <v>7.9529693066671004E-3</v>
      </c>
      <c r="C77">
        <v>90</v>
      </c>
      <c r="D77">
        <v>3607.2727272726002</v>
      </c>
    </row>
    <row r="78" spans="1:4" x14ac:dyDescent="0.25">
      <c r="A78">
        <v>77</v>
      </c>
      <c r="B78" s="1">
        <v>8.0972971024513996E-3</v>
      </c>
      <c r="C78">
        <v>95</v>
      </c>
      <c r="D78">
        <v>3608.1818181816998</v>
      </c>
    </row>
    <row r="79" spans="1:4" x14ac:dyDescent="0.25">
      <c r="A79">
        <v>78</v>
      </c>
      <c r="B79" s="1">
        <v>8.2470104852291008E-3</v>
      </c>
      <c r="C79">
        <v>100</v>
      </c>
      <c r="D79">
        <v>3609.0909090907999</v>
      </c>
    </row>
    <row r="80" spans="1:4" x14ac:dyDescent="0.25">
      <c r="A80">
        <v>79</v>
      </c>
      <c r="B80" s="1">
        <v>8.4015975421406E-3</v>
      </c>
      <c r="C80">
        <v>105</v>
      </c>
      <c r="D80">
        <v>3609.9999999999</v>
      </c>
    </row>
    <row r="81" spans="1:4" x14ac:dyDescent="0.25">
      <c r="A81">
        <v>80</v>
      </c>
      <c r="B81" s="1">
        <v>8.5598919152706995E-3</v>
      </c>
      <c r="C81">
        <v>110</v>
      </c>
      <c r="D81">
        <v>3610.909090909</v>
      </c>
    </row>
    <row r="82" spans="1:4" x14ac:dyDescent="0.25">
      <c r="A82">
        <v>81</v>
      </c>
      <c r="B82" s="1">
        <v>8.7208552635319996E-3</v>
      </c>
      <c r="C82">
        <v>115</v>
      </c>
      <c r="D82">
        <v>3611.8181818181001</v>
      </c>
    </row>
    <row r="83" spans="1:4" x14ac:dyDescent="0.25">
      <c r="A83">
        <v>82</v>
      </c>
      <c r="B83" s="1">
        <v>8.8850497105284008E-3</v>
      </c>
      <c r="C83">
        <v>120</v>
      </c>
      <c r="D83">
        <v>3612.7272727272002</v>
      </c>
    </row>
    <row r="84" spans="1:4" x14ac:dyDescent="0.25">
      <c r="A84">
        <v>83</v>
      </c>
      <c r="B84" s="1">
        <v>9.0542438595528005E-3</v>
      </c>
      <c r="C84">
        <v>125</v>
      </c>
      <c r="D84">
        <v>3613.6363636362998</v>
      </c>
    </row>
    <row r="85" spans="1:4" x14ac:dyDescent="0.25">
      <c r="A85">
        <v>84</v>
      </c>
      <c r="B85" s="1">
        <v>9.8960186930194E-3</v>
      </c>
      <c r="C85">
        <v>125</v>
      </c>
      <c r="D85">
        <v>5383.6363636363003</v>
      </c>
    </row>
    <row r="86" spans="1:4" x14ac:dyDescent="0.25">
      <c r="A86">
        <v>85</v>
      </c>
      <c r="B86" s="1">
        <v>9.8960204429914995E-3</v>
      </c>
      <c r="C86">
        <v>119.5</v>
      </c>
      <c r="D86">
        <v>5384.6363636363003</v>
      </c>
    </row>
    <row r="87" spans="1:4" x14ac:dyDescent="0.25">
      <c r="A87">
        <v>86</v>
      </c>
      <c r="B87" s="1">
        <v>9.8960297019758999E-3</v>
      </c>
      <c r="C87">
        <v>114</v>
      </c>
      <c r="D87">
        <v>5385.6363636363003</v>
      </c>
    </row>
    <row r="88" spans="1:4" x14ac:dyDescent="0.25">
      <c r="A88">
        <v>87</v>
      </c>
      <c r="B88" s="1">
        <v>9.8961626079558003E-3</v>
      </c>
      <c r="C88">
        <v>108.5</v>
      </c>
      <c r="D88">
        <v>5386.6363636363003</v>
      </c>
    </row>
    <row r="89" spans="1:4" x14ac:dyDescent="0.25">
      <c r="A89">
        <v>88</v>
      </c>
      <c r="B89" s="1">
        <v>9.8971410721589003E-3</v>
      </c>
      <c r="C89">
        <v>103</v>
      </c>
      <c r="D89">
        <v>5387.6363636363003</v>
      </c>
    </row>
    <row r="90" spans="1:4" x14ac:dyDescent="0.25">
      <c r="A90">
        <v>89</v>
      </c>
      <c r="B90" s="1">
        <v>9.9011185330882996E-3</v>
      </c>
      <c r="C90">
        <v>97.5</v>
      </c>
      <c r="D90">
        <v>5388.6363636363003</v>
      </c>
    </row>
    <row r="91" spans="1:4" x14ac:dyDescent="0.25">
      <c r="A91">
        <v>90</v>
      </c>
      <c r="B91" s="1">
        <v>9.9116834408874994E-3</v>
      </c>
      <c r="C91">
        <v>92</v>
      </c>
      <c r="D91">
        <v>5389.6363636363003</v>
      </c>
    </row>
    <row r="92" spans="1:4" x14ac:dyDescent="0.25">
      <c r="A92">
        <v>91</v>
      </c>
      <c r="B92" s="1">
        <v>9.9324967830941996E-3</v>
      </c>
      <c r="C92">
        <v>86.5</v>
      </c>
      <c r="D92">
        <v>5390.6363636363003</v>
      </c>
    </row>
    <row r="93" spans="1:4" x14ac:dyDescent="0.25">
      <c r="A93">
        <v>92</v>
      </c>
      <c r="B93" s="1">
        <v>9.9658353600177007E-3</v>
      </c>
      <c r="C93">
        <v>81</v>
      </c>
      <c r="D93">
        <v>5391.6363636363003</v>
      </c>
    </row>
    <row r="94" spans="1:4" x14ac:dyDescent="0.25">
      <c r="A94">
        <v>93</v>
      </c>
      <c r="B94" s="1">
        <v>1.0012146679911E-2</v>
      </c>
      <c r="C94">
        <v>75.5</v>
      </c>
      <c r="D94">
        <v>5392.6363636363003</v>
      </c>
    </row>
    <row r="95" spans="1:4" x14ac:dyDescent="0.25">
      <c r="A95">
        <v>94</v>
      </c>
      <c r="B95" s="1">
        <v>1.007015244503E-2</v>
      </c>
      <c r="C95">
        <v>70</v>
      </c>
      <c r="D95">
        <v>5393.6363636363003</v>
      </c>
    </row>
    <row r="96" spans="1:4" x14ac:dyDescent="0.25">
      <c r="A96">
        <v>95</v>
      </c>
      <c r="B96" s="1">
        <v>1.0137874286605E-2</v>
      </c>
      <c r="C96">
        <v>64.5</v>
      </c>
      <c r="D96">
        <v>5394.6363636363003</v>
      </c>
    </row>
    <row r="97" spans="1:4" x14ac:dyDescent="0.25">
      <c r="A97">
        <v>96</v>
      </c>
      <c r="B97" s="1">
        <v>1.0213075830490999E-2</v>
      </c>
      <c r="C97">
        <v>59</v>
      </c>
      <c r="D97">
        <v>5395.6363636363003</v>
      </c>
    </row>
    <row r="98" spans="1:4" x14ac:dyDescent="0.25">
      <c r="A98">
        <v>97</v>
      </c>
      <c r="B98" s="1">
        <v>1.0293604309614001E-2</v>
      </c>
      <c r="C98">
        <v>53.5</v>
      </c>
      <c r="D98">
        <v>5396.6363636363003</v>
      </c>
    </row>
    <row r="99" spans="1:4" x14ac:dyDescent="0.25">
      <c r="A99">
        <v>98</v>
      </c>
      <c r="B99" s="1">
        <v>1.0377566076392E-2</v>
      </c>
      <c r="C99">
        <v>48</v>
      </c>
      <c r="D99">
        <v>5397.6363636363003</v>
      </c>
    </row>
    <row r="100" spans="1:4" x14ac:dyDescent="0.25">
      <c r="A100">
        <v>99</v>
      </c>
      <c r="B100" s="1">
        <v>1.0463370437987E-2</v>
      </c>
      <c r="C100">
        <v>42.5</v>
      </c>
      <c r="D100">
        <v>5398.6363636363003</v>
      </c>
    </row>
    <row r="101" spans="1:4" x14ac:dyDescent="0.25">
      <c r="A101">
        <v>100</v>
      </c>
      <c r="B101" s="1">
        <v>1.0549711137145999E-2</v>
      </c>
      <c r="C101">
        <v>37</v>
      </c>
      <c r="D101">
        <v>5399.6363636363003</v>
      </c>
    </row>
    <row r="102" spans="1:4" x14ac:dyDescent="0.25">
      <c r="A102">
        <v>101</v>
      </c>
      <c r="B102" s="1">
        <v>1.0635528520902E-2</v>
      </c>
      <c r="C102">
        <v>31.5</v>
      </c>
      <c r="D102">
        <v>5400.6363636363003</v>
      </c>
    </row>
    <row r="103" spans="1:4" x14ac:dyDescent="0.25">
      <c r="A103">
        <v>102</v>
      </c>
      <c r="B103" s="1">
        <v>1.0719962338535E-2</v>
      </c>
      <c r="C103">
        <v>26</v>
      </c>
      <c r="D103">
        <v>5401.6363636363003</v>
      </c>
    </row>
    <row r="104" spans="1:4" x14ac:dyDescent="0.25">
      <c r="A104">
        <v>103</v>
      </c>
      <c r="B104" s="1">
        <v>1.0801546637071001E-2</v>
      </c>
      <c r="C104">
        <v>20.5</v>
      </c>
      <c r="D104">
        <v>5402.6363636363003</v>
      </c>
    </row>
    <row r="105" spans="1:4" x14ac:dyDescent="0.25">
      <c r="A105">
        <v>104</v>
      </c>
      <c r="B105" s="1">
        <v>1.0879721684135001E-2</v>
      </c>
      <c r="C105">
        <v>15</v>
      </c>
      <c r="D105">
        <v>5403.6363636363003</v>
      </c>
    </row>
    <row r="106" spans="1:4" x14ac:dyDescent="0.25">
      <c r="A106">
        <v>105</v>
      </c>
      <c r="B106" s="1">
        <v>1.0954180221697999E-2</v>
      </c>
      <c r="C106">
        <v>9.5</v>
      </c>
      <c r="D106">
        <v>5404.6363636363003</v>
      </c>
    </row>
    <row r="107" spans="1:4" x14ac:dyDescent="0.25">
      <c r="A107">
        <v>106</v>
      </c>
      <c r="B107" s="1">
        <v>1.1024647975179E-2</v>
      </c>
      <c r="C107">
        <v>4</v>
      </c>
      <c r="D107">
        <v>5405.6363636363003</v>
      </c>
    </row>
    <row r="108" spans="1:4" x14ac:dyDescent="0.25">
      <c r="A108">
        <v>107</v>
      </c>
      <c r="B108" s="1">
        <v>1.1090887548586999E-2</v>
      </c>
      <c r="C108">
        <v>-1.5</v>
      </c>
      <c r="D108">
        <v>5406.6363636363003</v>
      </c>
    </row>
    <row r="109" spans="1:4" x14ac:dyDescent="0.25">
      <c r="A109">
        <v>108</v>
      </c>
      <c r="B109" s="1">
        <v>1.1152700201075999E-2</v>
      </c>
      <c r="C109">
        <v>-7</v>
      </c>
      <c r="D109">
        <v>5407.6363636363003</v>
      </c>
    </row>
    <row r="110" spans="1:4" x14ac:dyDescent="0.25">
      <c r="A110">
        <v>109</v>
      </c>
      <c r="B110" s="1">
        <v>1.1209929947144001E-2</v>
      </c>
      <c r="C110">
        <v>-12.5</v>
      </c>
      <c r="D110">
        <v>5408.6363636363003</v>
      </c>
    </row>
    <row r="111" spans="1:4" x14ac:dyDescent="0.25">
      <c r="A111">
        <v>110</v>
      </c>
      <c r="B111" s="1">
        <v>1.1262466148321999E-2</v>
      </c>
      <c r="C111">
        <v>-18</v>
      </c>
      <c r="D111">
        <v>5409.6363636363003</v>
      </c>
    </row>
    <row r="112" spans="1:4" x14ac:dyDescent="0.25">
      <c r="A112">
        <v>111</v>
      </c>
      <c r="B112" s="1">
        <v>1.1310243109756001E-2</v>
      </c>
      <c r="C112">
        <v>-23.5</v>
      </c>
      <c r="D112">
        <v>5410.6363636363003</v>
      </c>
    </row>
    <row r="113" spans="1:4" x14ac:dyDescent="0.25">
      <c r="A113">
        <v>112</v>
      </c>
      <c r="B113" s="1">
        <v>1.1353242339300001E-2</v>
      </c>
      <c r="C113">
        <v>-29</v>
      </c>
      <c r="D113">
        <v>5411.6363636363003</v>
      </c>
    </row>
    <row r="114" spans="1:4" x14ac:dyDescent="0.25">
      <c r="A114">
        <v>113</v>
      </c>
      <c r="B114" s="1">
        <v>1.1391495481771E-2</v>
      </c>
      <c r="C114">
        <v>-34.5</v>
      </c>
      <c r="D114">
        <v>5412.6363636363003</v>
      </c>
    </row>
    <row r="115" spans="1:4" x14ac:dyDescent="0.25">
      <c r="A115">
        <v>114</v>
      </c>
      <c r="B115" s="1">
        <v>1.1425086280634E-2</v>
      </c>
      <c r="C115">
        <v>-40</v>
      </c>
      <c r="D115">
        <v>5413.6363636363003</v>
      </c>
    </row>
    <row r="116" spans="1:4" x14ac:dyDescent="0.25">
      <c r="A116">
        <v>115</v>
      </c>
      <c r="B116" s="1">
        <v>1.2744844854969E-2</v>
      </c>
      <c r="C116">
        <v>-40</v>
      </c>
      <c r="D116">
        <v>7183.6363636363003</v>
      </c>
    </row>
    <row r="117" spans="1:4" x14ac:dyDescent="0.25">
      <c r="A117">
        <v>116</v>
      </c>
      <c r="B117" s="1">
        <v>1.2745008160065E-2</v>
      </c>
      <c r="C117">
        <v>-33.5</v>
      </c>
      <c r="D117">
        <v>7184.8181818181001</v>
      </c>
    </row>
    <row r="118" spans="1:4" x14ac:dyDescent="0.25">
      <c r="A118">
        <v>117</v>
      </c>
      <c r="B118" s="1">
        <v>1.2745131896286999E-2</v>
      </c>
      <c r="C118">
        <v>-27</v>
      </c>
      <c r="D118">
        <v>7185.9999999999</v>
      </c>
    </row>
    <row r="119" spans="1:4" x14ac:dyDescent="0.25">
      <c r="A119">
        <v>118</v>
      </c>
      <c r="B119" s="1">
        <v>1.27452180854E-2</v>
      </c>
      <c r="C119">
        <v>-20.5</v>
      </c>
      <c r="D119">
        <v>7187.1818181816998</v>
      </c>
    </row>
    <row r="120" spans="1:4" x14ac:dyDescent="0.25">
      <c r="A120">
        <v>119</v>
      </c>
      <c r="B120" s="1">
        <v>1.2745273827479E-2</v>
      </c>
      <c r="C120">
        <v>-14</v>
      </c>
      <c r="D120">
        <v>7188.3636363634996</v>
      </c>
    </row>
    <row r="121" spans="1:4" x14ac:dyDescent="0.25">
      <c r="A121">
        <v>120</v>
      </c>
      <c r="B121" s="1">
        <v>1.2745308350696E-2</v>
      </c>
      <c r="C121">
        <v>-7.5</v>
      </c>
      <c r="D121">
        <v>7189.5454545453003</v>
      </c>
    </row>
    <row r="122" spans="1:4" x14ac:dyDescent="0.25">
      <c r="A122">
        <v>121</v>
      </c>
      <c r="B122" s="1">
        <v>1.2745330931035E-2</v>
      </c>
      <c r="C122">
        <v>-1</v>
      </c>
      <c r="D122">
        <v>7190.7272727271002</v>
      </c>
    </row>
    <row r="123" spans="1:4" x14ac:dyDescent="0.25">
      <c r="A123">
        <v>122</v>
      </c>
      <c r="B123" s="1">
        <v>1.2745352212437999E-2</v>
      </c>
      <c r="C123">
        <v>5.5</v>
      </c>
      <c r="D123">
        <v>7191.9090909089</v>
      </c>
    </row>
    <row r="124" spans="1:4" x14ac:dyDescent="0.25">
      <c r="A124">
        <v>123</v>
      </c>
      <c r="B124" s="1">
        <v>1.2745397278998E-2</v>
      </c>
      <c r="C124">
        <v>12</v>
      </c>
      <c r="D124">
        <v>7193.0909090906998</v>
      </c>
    </row>
    <row r="125" spans="1:4" x14ac:dyDescent="0.25">
      <c r="A125">
        <v>124</v>
      </c>
      <c r="B125" s="1">
        <v>1.2745564955378E-2</v>
      </c>
      <c r="C125">
        <v>18.5</v>
      </c>
      <c r="D125">
        <v>7194.2727272724997</v>
      </c>
    </row>
    <row r="126" spans="1:4" x14ac:dyDescent="0.25">
      <c r="A126">
        <v>125</v>
      </c>
      <c r="B126" s="1">
        <v>1.2746250310892E-2</v>
      </c>
      <c r="C126">
        <v>25</v>
      </c>
      <c r="D126">
        <v>7195.4545454544004</v>
      </c>
    </row>
    <row r="127" spans="1:4" x14ac:dyDescent="0.25">
      <c r="A127">
        <v>126</v>
      </c>
      <c r="B127" s="1">
        <v>1.2747713036309E-2</v>
      </c>
      <c r="C127">
        <v>30</v>
      </c>
      <c r="D127">
        <v>7196.3636363633996</v>
      </c>
    </row>
    <row r="128" spans="1:4" x14ac:dyDescent="0.25">
      <c r="A128" s="17">
        <v>127</v>
      </c>
      <c r="B128" s="18">
        <v>1.2751386746911E-2</v>
      </c>
      <c r="C128" s="17">
        <v>35</v>
      </c>
      <c r="D128">
        <v>7197.2727272724997</v>
      </c>
    </row>
    <row r="129" spans="1:4" x14ac:dyDescent="0.25">
      <c r="A129">
        <v>128</v>
      </c>
      <c r="B129" s="1">
        <v>1.2759545530316999E-2</v>
      </c>
      <c r="C129">
        <v>40</v>
      </c>
      <c r="D129">
        <v>7198.1818181815997</v>
      </c>
    </row>
    <row r="130" spans="1:4" x14ac:dyDescent="0.25">
      <c r="A130">
        <v>129</v>
      </c>
      <c r="B130" s="1">
        <v>1.2775314062512999E-2</v>
      </c>
      <c r="C130">
        <v>45</v>
      </c>
      <c r="D130">
        <v>7199.0909090906998</v>
      </c>
    </row>
    <row r="131" spans="1:4" x14ac:dyDescent="0.25">
      <c r="A131">
        <v>130</v>
      </c>
      <c r="B131" s="1">
        <v>1.280190568823E-2</v>
      </c>
      <c r="C131">
        <v>50</v>
      </c>
      <c r="D131">
        <v>7199.9999999997999</v>
      </c>
    </row>
    <row r="132" spans="1:4" x14ac:dyDescent="0.25">
      <c r="A132">
        <v>131</v>
      </c>
      <c r="B132" s="1">
        <v>1.2842000262563999E-2</v>
      </c>
      <c r="C132">
        <v>55</v>
      </c>
      <c r="D132">
        <v>7200.9090909089</v>
      </c>
    </row>
    <row r="133" spans="1:4" x14ac:dyDescent="0.25">
      <c r="A133">
        <v>132</v>
      </c>
      <c r="B133" s="1">
        <v>1.2897637343907999E-2</v>
      </c>
      <c r="C133">
        <v>60</v>
      </c>
      <c r="D133">
        <v>7201.8181818180001</v>
      </c>
    </row>
    <row r="134" spans="1:4" x14ac:dyDescent="0.25">
      <c r="A134">
        <v>133</v>
      </c>
      <c r="B134" s="1">
        <v>1.2970026142922E-2</v>
      </c>
      <c r="C134">
        <v>65</v>
      </c>
      <c r="D134">
        <v>7202.7272727271002</v>
      </c>
    </row>
    <row r="135" spans="1:4" x14ac:dyDescent="0.25">
      <c r="A135">
        <v>134</v>
      </c>
      <c r="B135" s="1">
        <v>1.3059143550555E-2</v>
      </c>
      <c r="C135">
        <v>70</v>
      </c>
      <c r="D135">
        <v>7203.6363636362003</v>
      </c>
    </row>
    <row r="136" spans="1:4" x14ac:dyDescent="0.25">
      <c r="A136">
        <v>135</v>
      </c>
      <c r="B136" s="1">
        <v>1.3163745154327999E-2</v>
      </c>
      <c r="C136">
        <v>75</v>
      </c>
      <c r="D136">
        <v>7204.5454545453003</v>
      </c>
    </row>
    <row r="137" spans="1:4" x14ac:dyDescent="0.25">
      <c r="A137">
        <v>136</v>
      </c>
      <c r="B137" s="1">
        <v>1.3281888307233E-2</v>
      </c>
      <c r="C137">
        <v>80</v>
      </c>
      <c r="D137">
        <v>7205.4545454543004</v>
      </c>
    </row>
    <row r="138" spans="1:4" x14ac:dyDescent="0.25">
      <c r="A138">
        <v>137</v>
      </c>
      <c r="B138" s="1">
        <v>1.3411500723342001E-2</v>
      </c>
      <c r="C138">
        <v>85</v>
      </c>
      <c r="D138">
        <v>7206.3636363633996</v>
      </c>
    </row>
    <row r="139" spans="1:4" x14ac:dyDescent="0.25">
      <c r="A139">
        <v>138</v>
      </c>
      <c r="B139" s="1">
        <v>1.3550244476841E-2</v>
      </c>
      <c r="C139">
        <v>90</v>
      </c>
      <c r="D139">
        <v>7207.2727272724997</v>
      </c>
    </row>
    <row r="140" spans="1:4" x14ac:dyDescent="0.25">
      <c r="A140">
        <v>139</v>
      </c>
      <c r="B140" s="1">
        <v>1.3695863638696E-2</v>
      </c>
      <c r="C140">
        <v>95</v>
      </c>
      <c r="D140">
        <v>7208.1818181815997</v>
      </c>
    </row>
    <row r="141" spans="1:4" x14ac:dyDescent="0.25">
      <c r="A141">
        <v>140</v>
      </c>
      <c r="B141" s="1">
        <v>1.3847074143974E-2</v>
      </c>
      <c r="C141">
        <v>100</v>
      </c>
      <c r="D141">
        <v>7209.0909090906998</v>
      </c>
    </row>
    <row r="142" spans="1:4" x14ac:dyDescent="0.25">
      <c r="A142">
        <v>141</v>
      </c>
      <c r="B142" s="1">
        <v>1.4003351404205E-2</v>
      </c>
      <c r="C142">
        <v>105</v>
      </c>
      <c r="D142">
        <v>7209.9999999997999</v>
      </c>
    </row>
    <row r="143" spans="1:4" x14ac:dyDescent="0.25">
      <c r="A143">
        <v>142</v>
      </c>
      <c r="B143" s="1">
        <v>1.4163559403558E-2</v>
      </c>
      <c r="C143">
        <v>110</v>
      </c>
      <c r="D143">
        <v>7210.9090909089</v>
      </c>
    </row>
    <row r="144" spans="1:4" x14ac:dyDescent="0.25">
      <c r="A144">
        <v>143</v>
      </c>
      <c r="B144" s="1">
        <v>1.4326709120959E-2</v>
      </c>
      <c r="C144">
        <v>115</v>
      </c>
      <c r="D144">
        <v>7211.8181818180001</v>
      </c>
    </row>
    <row r="145" spans="1:4" x14ac:dyDescent="0.25">
      <c r="A145">
        <v>144</v>
      </c>
      <c r="B145" s="1">
        <v>1.4495109219735999E-2</v>
      </c>
      <c r="C145">
        <v>120</v>
      </c>
      <c r="D145">
        <v>7212.7272727271002</v>
      </c>
    </row>
    <row r="146" spans="1:4" x14ac:dyDescent="0.25">
      <c r="A146">
        <v>145</v>
      </c>
      <c r="B146" s="1">
        <v>1.4666264935915E-2</v>
      </c>
      <c r="C146">
        <v>125</v>
      </c>
      <c r="D146">
        <v>7213.6363636362003</v>
      </c>
    </row>
    <row r="147" spans="1:4" x14ac:dyDescent="0.25">
      <c r="A147">
        <v>146</v>
      </c>
      <c r="B147" s="1">
        <v>1.5572023782699999E-2</v>
      </c>
      <c r="C147">
        <v>125</v>
      </c>
      <c r="D147">
        <v>8983.6363636362003</v>
      </c>
    </row>
    <row r="148" spans="1:4" x14ac:dyDescent="0.25">
      <c r="A148">
        <v>147</v>
      </c>
      <c r="B148" s="1">
        <v>1.5572027198517E-2</v>
      </c>
      <c r="C148">
        <v>119.5</v>
      </c>
      <c r="D148">
        <v>8984.6363636362003</v>
      </c>
    </row>
    <row r="149" spans="1:4" x14ac:dyDescent="0.25">
      <c r="A149">
        <v>148</v>
      </c>
      <c r="B149" s="1">
        <v>1.5572044192977001E-2</v>
      </c>
      <c r="C149">
        <v>114</v>
      </c>
      <c r="D149">
        <v>8985.6363636362003</v>
      </c>
    </row>
    <row r="150" spans="1:4" x14ac:dyDescent="0.25">
      <c r="A150">
        <v>149</v>
      </c>
      <c r="B150" s="1">
        <v>1.5572218743265E-2</v>
      </c>
      <c r="C150">
        <v>108.5</v>
      </c>
      <c r="D150">
        <v>8986.6363636362003</v>
      </c>
    </row>
    <row r="151" spans="1:4" x14ac:dyDescent="0.25">
      <c r="A151">
        <v>150</v>
      </c>
      <c r="B151" s="1">
        <v>1.5573302350627E-2</v>
      </c>
      <c r="C151">
        <v>103</v>
      </c>
      <c r="D151">
        <v>8987.6363636362003</v>
      </c>
    </row>
    <row r="152" spans="1:4" x14ac:dyDescent="0.25">
      <c r="A152">
        <v>151</v>
      </c>
      <c r="B152" s="1">
        <v>1.5577380931084E-2</v>
      </c>
      <c r="C152">
        <v>97.5</v>
      </c>
      <c r="D152">
        <v>8988.6363636362003</v>
      </c>
    </row>
    <row r="153" spans="1:4" x14ac:dyDescent="0.25">
      <c r="A153">
        <v>152</v>
      </c>
      <c r="B153" s="1">
        <v>1.5587864516688E-2</v>
      </c>
      <c r="C153">
        <v>92</v>
      </c>
      <c r="D153">
        <v>8989.6363636362003</v>
      </c>
    </row>
    <row r="154" spans="1:4" x14ac:dyDescent="0.25">
      <c r="A154">
        <v>153</v>
      </c>
      <c r="B154" s="1">
        <v>1.5608274284345001E-2</v>
      </c>
      <c r="C154">
        <v>86.5</v>
      </c>
      <c r="D154">
        <v>8990.6363636362003</v>
      </c>
    </row>
    <row r="155" spans="1:4" x14ac:dyDescent="0.25">
      <c r="A155">
        <v>154</v>
      </c>
      <c r="B155" s="1">
        <v>1.5640880231829999E-2</v>
      </c>
      <c r="C155">
        <v>81</v>
      </c>
      <c r="D155">
        <v>8991.6363636362003</v>
      </c>
    </row>
    <row r="156" spans="1:4" x14ac:dyDescent="0.25">
      <c r="A156">
        <v>155</v>
      </c>
      <c r="B156" s="1">
        <v>1.5686218680706999E-2</v>
      </c>
      <c r="C156">
        <v>75.5</v>
      </c>
      <c r="D156">
        <v>8992.6363636362003</v>
      </c>
    </row>
    <row r="157" spans="1:4" x14ac:dyDescent="0.25">
      <c r="A157">
        <v>156</v>
      </c>
      <c r="B157" s="1">
        <v>1.5743139016338999E-2</v>
      </c>
      <c r="C157">
        <v>70</v>
      </c>
      <c r="D157">
        <v>8993.6363636362003</v>
      </c>
    </row>
    <row r="158" spans="1:4" x14ac:dyDescent="0.25">
      <c r="A158">
        <v>157</v>
      </c>
      <c r="B158" s="1">
        <v>1.5809756634212999E-2</v>
      </c>
      <c r="C158">
        <v>64.5</v>
      </c>
      <c r="D158">
        <v>8994.6363636362003</v>
      </c>
    </row>
    <row r="159" spans="1:4" x14ac:dyDescent="0.25">
      <c r="A159">
        <v>158</v>
      </c>
      <c r="B159" s="1">
        <v>1.5883893177900999E-2</v>
      </c>
      <c r="C159">
        <v>59</v>
      </c>
      <c r="D159">
        <v>8995.6363636362003</v>
      </c>
    </row>
    <row r="160" spans="1:4" x14ac:dyDescent="0.25">
      <c r="A160">
        <v>159</v>
      </c>
      <c r="B160" s="1">
        <v>1.5963426206488999E-2</v>
      </c>
      <c r="C160">
        <v>53.5</v>
      </c>
      <c r="D160">
        <v>8996.6363636362003</v>
      </c>
    </row>
    <row r="161" spans="1:4" x14ac:dyDescent="0.25">
      <c r="A161">
        <v>160</v>
      </c>
      <c r="B161" s="1">
        <v>1.6046474800054E-2</v>
      </c>
      <c r="C161">
        <v>48</v>
      </c>
      <c r="D161">
        <v>8997.6363636362003</v>
      </c>
    </row>
    <row r="162" spans="1:4" x14ac:dyDescent="0.25">
      <c r="A162">
        <v>161</v>
      </c>
      <c r="B162" s="1">
        <v>1.6131451099462998E-2</v>
      </c>
      <c r="C162">
        <v>42.5</v>
      </c>
      <c r="D162">
        <v>8998.6363636362003</v>
      </c>
    </row>
    <row r="163" spans="1:4" x14ac:dyDescent="0.25">
      <c r="A163">
        <v>162</v>
      </c>
      <c r="B163" s="1">
        <v>1.6217046509108001E-2</v>
      </c>
      <c r="C163">
        <v>37</v>
      </c>
      <c r="D163">
        <v>8999.6363636362003</v>
      </c>
    </row>
    <row r="164" spans="1:4" x14ac:dyDescent="0.25">
      <c r="A164">
        <v>163</v>
      </c>
      <c r="B164" s="1">
        <v>1.6302196303397E-2</v>
      </c>
      <c r="C164">
        <v>31.5</v>
      </c>
      <c r="D164">
        <v>9000.6363636362003</v>
      </c>
    </row>
    <row r="165" spans="1:4" x14ac:dyDescent="0.25">
      <c r="A165">
        <v>164</v>
      </c>
      <c r="B165" s="1">
        <v>1.6386034077347001E-2</v>
      </c>
      <c r="C165">
        <v>26</v>
      </c>
      <c r="D165">
        <v>9001.6363636362003</v>
      </c>
    </row>
    <row r="166" spans="1:4" x14ac:dyDescent="0.25">
      <c r="A166">
        <v>165</v>
      </c>
      <c r="B166" s="1">
        <v>1.6467107760949999E-2</v>
      </c>
      <c r="C166">
        <v>20.5</v>
      </c>
      <c r="D166">
        <v>9002.6363636362003</v>
      </c>
    </row>
    <row r="167" spans="1:4" x14ac:dyDescent="0.25">
      <c r="A167">
        <v>166</v>
      </c>
      <c r="B167" s="1">
        <v>1.6544848563758E-2</v>
      </c>
      <c r="C167">
        <v>15</v>
      </c>
      <c r="D167">
        <v>9003.6363636362003</v>
      </c>
    </row>
    <row r="168" spans="1:4" x14ac:dyDescent="0.25">
      <c r="A168">
        <v>167</v>
      </c>
      <c r="B168" s="1">
        <v>1.6618937319958001E-2</v>
      </c>
      <c r="C168">
        <v>9.5</v>
      </c>
      <c r="D168">
        <v>9004.6363636362003</v>
      </c>
    </row>
    <row r="169" spans="1:4" x14ac:dyDescent="0.25">
      <c r="A169">
        <v>168</v>
      </c>
      <c r="B169" s="1">
        <v>1.6689090489900998E-2</v>
      </c>
      <c r="C169">
        <v>4</v>
      </c>
      <c r="D169">
        <v>9005.6363636362003</v>
      </c>
    </row>
    <row r="170" spans="1:4" x14ac:dyDescent="0.25">
      <c r="A170">
        <v>169</v>
      </c>
      <c r="B170" s="1">
        <v>1.6755063062213998E-2</v>
      </c>
      <c r="C170">
        <v>-1.5</v>
      </c>
      <c r="D170">
        <v>9006.6363636362003</v>
      </c>
    </row>
    <row r="171" spans="1:4" x14ac:dyDescent="0.25">
      <c r="A171">
        <v>170</v>
      </c>
      <c r="B171" s="1">
        <v>1.6816650149454E-2</v>
      </c>
      <c r="C171">
        <v>-7</v>
      </c>
      <c r="D171">
        <v>9007.6363636362003</v>
      </c>
    </row>
    <row r="172" spans="1:4" x14ac:dyDescent="0.25">
      <c r="A172">
        <v>171</v>
      </c>
      <c r="B172" s="1">
        <v>1.6873690329126001E-2</v>
      </c>
      <c r="C172">
        <v>-12.5</v>
      </c>
      <c r="D172">
        <v>9008.6363636362003</v>
      </c>
    </row>
    <row r="173" spans="1:4" x14ac:dyDescent="0.25">
      <c r="A173">
        <v>172</v>
      </c>
      <c r="B173" s="1">
        <v>1.6926068403639E-2</v>
      </c>
      <c r="C173">
        <v>-18</v>
      </c>
      <c r="D173">
        <v>9009.6363636362003</v>
      </c>
    </row>
    <row r="174" spans="1:4" x14ac:dyDescent="0.25">
      <c r="A174">
        <v>173</v>
      </c>
      <c r="B174" s="1">
        <v>1.6973714522159001E-2</v>
      </c>
      <c r="C174">
        <v>-23.5</v>
      </c>
      <c r="D174">
        <v>9010.6363636362003</v>
      </c>
    </row>
    <row r="175" spans="1:4" x14ac:dyDescent="0.25">
      <c r="A175">
        <v>174</v>
      </c>
      <c r="B175" s="1">
        <v>1.7016606584369001E-2</v>
      </c>
      <c r="C175">
        <v>-29</v>
      </c>
      <c r="D175">
        <v>9011.6363636362003</v>
      </c>
    </row>
    <row r="176" spans="1:4" x14ac:dyDescent="0.25">
      <c r="A176">
        <v>175</v>
      </c>
      <c r="B176" s="1">
        <v>1.7054772936776999E-2</v>
      </c>
      <c r="C176">
        <v>-34.5</v>
      </c>
      <c r="D176">
        <v>9012.6363636362003</v>
      </c>
    </row>
    <row r="177" spans="1:5" x14ac:dyDescent="0.25">
      <c r="A177">
        <v>176</v>
      </c>
      <c r="B177" s="1">
        <v>1.7088294978709E-2</v>
      </c>
      <c r="C177">
        <v>-40</v>
      </c>
      <c r="D177">
        <v>9013.6363636362003</v>
      </c>
    </row>
    <row r="178" spans="1:5" x14ac:dyDescent="0.25">
      <c r="A178">
        <v>177</v>
      </c>
      <c r="B178" s="1">
        <v>1.8403363426306E-2</v>
      </c>
      <c r="C178">
        <v>-40</v>
      </c>
      <c r="D178">
        <v>10783.6363636362</v>
      </c>
    </row>
    <row r="179" spans="1:5" x14ac:dyDescent="0.25">
      <c r="A179">
        <v>178</v>
      </c>
      <c r="B179" s="1">
        <v>1.8403525567424001E-2</v>
      </c>
      <c r="C179">
        <v>-33.5</v>
      </c>
      <c r="D179">
        <v>10784.818181818</v>
      </c>
    </row>
    <row r="180" spans="1:5" x14ac:dyDescent="0.25">
      <c r="A180">
        <v>179</v>
      </c>
      <c r="B180" s="1">
        <v>1.8403648020877999E-2</v>
      </c>
      <c r="C180">
        <v>-27</v>
      </c>
      <c r="D180">
        <v>10785.9999999998</v>
      </c>
    </row>
    <row r="181" spans="1:5" x14ac:dyDescent="0.25">
      <c r="A181">
        <v>180</v>
      </c>
      <c r="B181" s="1">
        <v>1.8403732898805002E-2</v>
      </c>
      <c r="C181">
        <v>-20.5</v>
      </c>
      <c r="D181">
        <v>10787.1818181816</v>
      </c>
    </row>
    <row r="182" spans="1:5" x14ac:dyDescent="0.25">
      <c r="A182">
        <v>181</v>
      </c>
      <c r="B182" s="1">
        <v>1.8403787360680001E-2</v>
      </c>
      <c r="C182">
        <v>-14</v>
      </c>
      <c r="D182">
        <v>10788.3636363634</v>
      </c>
    </row>
    <row r="183" spans="1:5" x14ac:dyDescent="0.25">
      <c r="A183">
        <v>182</v>
      </c>
      <c r="B183" s="1">
        <v>1.8403820592212999E-2</v>
      </c>
      <c r="C183">
        <v>-7.5</v>
      </c>
      <c r="D183">
        <v>10789.545454545199</v>
      </c>
    </row>
    <row r="184" spans="1:5" x14ac:dyDescent="0.25">
      <c r="A184">
        <v>183</v>
      </c>
      <c r="B184" s="1">
        <v>1.8403841765343001E-2</v>
      </c>
      <c r="C184">
        <v>-1</v>
      </c>
      <c r="D184">
        <v>10790.727272726999</v>
      </c>
    </row>
    <row r="185" spans="1:5" x14ac:dyDescent="0.25">
      <c r="A185">
        <v>184</v>
      </c>
      <c r="B185" s="1">
        <v>1.8403861040264001E-2</v>
      </c>
      <c r="C185">
        <v>5.5</v>
      </c>
      <c r="D185">
        <v>10791.909090908801</v>
      </c>
    </row>
    <row r="186" spans="1:5" x14ac:dyDescent="0.25">
      <c r="A186">
        <v>185</v>
      </c>
      <c r="B186" s="1">
        <v>1.8403901593013E-2</v>
      </c>
      <c r="C186">
        <v>12</v>
      </c>
      <c r="D186">
        <v>10793.090909090601</v>
      </c>
    </row>
    <row r="187" spans="1:5" x14ac:dyDescent="0.25">
      <c r="A187">
        <v>186</v>
      </c>
      <c r="B187" s="1">
        <v>1.8404056774662999E-2</v>
      </c>
      <c r="C187">
        <v>18.5</v>
      </c>
      <c r="D187">
        <v>10794.272727272501</v>
      </c>
    </row>
    <row r="188" spans="1:5" x14ac:dyDescent="0.25">
      <c r="A188">
        <v>187</v>
      </c>
      <c r="B188" s="1">
        <v>1.8404708678298E-2</v>
      </c>
      <c r="C188">
        <v>25</v>
      </c>
      <c r="D188">
        <v>10795.4545454543</v>
      </c>
    </row>
    <row r="190" spans="1:5" x14ac:dyDescent="0.25">
      <c r="E190" t="e">
        <f>D188-#REF!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-2.5025159100697619E-2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effMJM'!$B$2:$B$188,Auswertung!$K$2+Auswertung!A2,1),E3)</f>
        <v>2.8750536235719001E-3</v>
      </c>
      <c r="F2" s="15">
        <f>INDEX('Daten MJM'!$D$2:$D$191,Auswertung!$J$2+Auswertung!A2,1)--1.8181818182</f>
        <v>-1299.9000000000001</v>
      </c>
      <c r="G2" s="15" t="e">
        <f>INDEX('Daten effMJM'!$C$2:$C$188,Auswertung!$K$2+Auswertung!A2,1)</f>
        <v>#VALUE!</v>
      </c>
      <c r="H2" s="1" t="e">
        <f>IF(B2=F2,IF(C2=G2,"JA","NEIN"),"NEIN")</f>
        <v>#VALUE!</v>
      </c>
      <c r="I2" s="1"/>
      <c r="J2">
        <v>0</v>
      </c>
      <c r="K2">
        <f>MAX('Daten effMJM'!A2:A215)-190</f>
        <v>-3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effMJM'!$B$2:$B$188,Auswertung!$K$2+Auswertung!A3,1),E4)</f>
        <v>2.8750536235719001E-3</v>
      </c>
      <c r="F3" s="15">
        <f>INDEX('Daten MJM'!$D$2:$D$191,Auswertung!$J$2+Auswertung!A3,1)--1.8181818182</f>
        <v>-1170.4000000000001</v>
      </c>
      <c r="G3" s="15" t="e">
        <f>INDEX('Daten effMJM'!$C$2:$C$188,Auswertung!$K$2+Auswertung!A3,1)</f>
        <v>#VALUE!</v>
      </c>
      <c r="H3" s="1" t="e">
        <f t="shared" ref="H3:H66" si="0">IF(B3=F3,IF(C3=G3,"JA","NEIN"),"NEIN")</f>
        <v>#VALUE!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effMJM'!$B$2:$B$188,Auswertung!$K$2+Auswertung!A4,1),E5)</f>
        <v>2.8750536235719001E-3</v>
      </c>
      <c r="F4" s="15">
        <f>INDEX('Daten MJM'!$D$2:$D$191,Auswertung!$J$2+Auswertung!A4,1)--1.8181818182</f>
        <v>-1000</v>
      </c>
      <c r="G4" s="15">
        <f>INDEX('Daten effMJM'!$C$2:$C$188,Auswertung!$K$2+Auswertung!A4,1)</f>
        <v>35</v>
      </c>
      <c r="H4" s="1" t="str">
        <f t="shared" si="0"/>
        <v>NEIN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1.0296724367998659E-6</v>
      </c>
      <c r="P4" s="4">
        <f t="shared" ref="P4:P67" si="5">ABS((O4-N4)/N4)</f>
        <v>10.630409803000806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effMJM'!$B$2:$B$188,Auswertung!$K$2+Auswertung!A5,1),E6)</f>
        <v>2.8735700789578001E-3</v>
      </c>
      <c r="F5" s="15">
        <f>INDEX('Daten MJM'!$D$2:$D$191,Auswertung!$J$2+Auswertung!A5,1)--1.8181818182</f>
        <v>0</v>
      </c>
      <c r="G5" s="15">
        <f>INDEX('Daten effMJM'!$C$2:$C$188,Auswertung!$K$2+Auswertung!A5,1)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1.4835446140999513E-6</v>
      </c>
      <c r="P5" s="4">
        <f t="shared" si="5"/>
        <v>10.86135712742615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effMJM'!$B$2:$B$188,Auswertung!$K$2+Auswertung!A6,1),E7)</f>
        <v>2.8745997513946E-3</v>
      </c>
      <c r="F6" s="15">
        <f>INDEX('Daten MJM'!$D$2:$D$191,Auswertung!$J$2+Auswertung!A6,1)--1.8181818182</f>
        <v>0.90909090910000001</v>
      </c>
      <c r="G6" s="15">
        <f>INDEX('Daten effMJM'!$C$2:$C$188,Auswertung!$K$2+Auswertung!A6,1)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1.6615329274998966E-6</v>
      </c>
      <c r="P6" s="4">
        <f t="shared" si="5"/>
        <v>10.46071006220448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effMJM'!$B$2:$B$188,Auswertung!$K$2+Auswertung!A7,1),E8)</f>
        <v>2.8750536235719001E-3</v>
      </c>
      <c r="F7" s="15">
        <f>INDEX('Daten MJM'!$D$2:$D$191,Auswertung!$J$2+Auswertung!A7,1)--1.8181818182</f>
        <v>1.8181818182</v>
      </c>
      <c r="G7" s="15">
        <f>INDEX('Daten effMJM'!$C$2:$C$188,Auswertung!$K$2+Auswertung!A7,1)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1.7253131620997147E-6</v>
      </c>
      <c r="P7" s="4">
        <f t="shared" si="5"/>
        <v>9.1880329664179445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effMJM'!$B$2:$B$188,Auswertung!$K$2+Auswertung!A8,1),E9)</f>
        <v>2.8752316118853E-3</v>
      </c>
      <c r="F8" s="15">
        <f>INDEX('Daten MJM'!$D$2:$D$191,Auswertung!$J$2+Auswertung!A8,1)--1.8181818182</f>
        <v>2.7272727272999999</v>
      </c>
      <c r="G8" s="15">
        <f>INDEX('Daten effMJM'!$C$2:$C$188,Auswertung!$K$2+Auswertung!A8,1)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1.749360294000038E-6</v>
      </c>
      <c r="P8" s="4">
        <f t="shared" si="5"/>
        <v>6.4869869680013155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effMJM'!$B$2:$B$188,Auswertung!$K$2+Auswertung!A9,1),E10)</f>
        <v>2.8752953921198999E-3</v>
      </c>
      <c r="F9" s="15">
        <f>INDEX('Daten MJM'!$D$2:$D$191,Auswertung!$J$2+Auswertung!A9,1)--1.8181818182</f>
        <v>3.6363636364</v>
      </c>
      <c r="G9" s="15">
        <f>INDEX('Daten effMJM'!$C$2:$C$188,Auswertung!$K$2+Auswertung!A9,1)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1.7654393412000653E-6</v>
      </c>
      <c r="P9" s="4">
        <f t="shared" si="5"/>
        <v>2.8832485507961638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effMJM'!$B$2:$B$188,Auswertung!$K$2+Auswertung!A10,1),E11)</f>
        <v>2.8753194392518002E-3</v>
      </c>
      <c r="F10" s="15">
        <f>INDEX('Daten MJM'!$D$2:$D$191,Auswertung!$J$2+Auswertung!A10,1)--1.8181818182</f>
        <v>4.5454545455000002</v>
      </c>
      <c r="G10" s="15">
        <f>INDEX('Daten effMJM'!$C$2:$C$188,Auswertung!$K$2+Auswertung!A10,1)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1.801676174999732E-6</v>
      </c>
      <c r="P10" s="4">
        <f t="shared" si="5"/>
        <v>0.48180398749447567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effMJM'!$B$2:$B$188,Auswertung!$K$2+Auswertung!A11,1),E12)</f>
        <v>2.8753355182990002E-3</v>
      </c>
      <c r="F11" s="15">
        <f>INDEX('Daten MJM'!$D$2:$D$191,Auswertung!$J$2+Auswertung!A11,1)--1.8181818182</f>
        <v>5.4545454545999998</v>
      </c>
      <c r="G11" s="15">
        <f>INDEX('Daten effMJM'!$C$2:$C$188,Auswertung!$K$2+Auswertung!A11,1)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1.9559156472998343E-6</v>
      </c>
      <c r="P11" s="4">
        <f t="shared" si="5"/>
        <v>0.45813609072861577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effMJM'!$B$2:$B$188,Auswertung!$K$2+Auswertung!A12,1),E13)</f>
        <v>2.8753717551327999E-3</v>
      </c>
      <c r="F12" s="15">
        <f>INDEX('Daten MJM'!$D$2:$D$191,Auswertung!$J$2+Auswertung!A12,1)--1.8181818182</f>
        <v>6.3636363637000004</v>
      </c>
      <c r="G12" s="15">
        <f>INDEX('Daten effMJM'!$C$2:$C$188,Auswertung!$K$2+Auswertung!A12,1)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2.6265537454999051E-6</v>
      </c>
      <c r="P12" s="4">
        <f t="shared" si="5"/>
        <v>0.74140574732106135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effMJM'!$B$2:$B$188,Auswertung!$K$2+Auswertung!A13,1),E14)</f>
        <v>2.8755259946051E-3</v>
      </c>
      <c r="F13" s="15">
        <f>INDEX('Daten MJM'!$D$2:$D$191,Auswertung!$J$2+Auswertung!A13,1)--1.8181818182</f>
        <v>7.2727272727000001</v>
      </c>
      <c r="G13" s="15">
        <f>INDEX('Daten effMJM'!$C$2:$C$188,Auswertung!$K$2+Auswertung!A13,1)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5.0902344689999005E-6</v>
      </c>
      <c r="P13" s="4">
        <f t="shared" si="5"/>
        <v>0.79778159758420952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effMJM'!$B$2:$B$188,Auswertung!$K$2+Auswertung!A14,1),E15)</f>
        <v>2.8761966327033E-3</v>
      </c>
      <c r="F14" s="15">
        <f>INDEX('Daten MJM'!$D$2:$D$191,Auswertung!$J$2+Auswertung!A14,1)--1.8181818182</f>
        <v>8.1818181818000006</v>
      </c>
      <c r="G14" s="15">
        <f>INDEX('Daten effMJM'!$C$2:$C$188,Auswertung!$K$2+Auswertung!A14,1)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1.2339591802800007E-5</v>
      </c>
      <c r="P14" s="4">
        <f t="shared" si="5"/>
        <v>0.77049888050644399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effMJM'!$B$2:$B$188,Auswertung!$K$2+Auswertung!A15,1),E16)</f>
        <v>2.8786603134268E-3</v>
      </c>
      <c r="F15" s="15">
        <f>INDEX('Daten MJM'!$D$2:$D$191,Auswertung!$J$2+Auswertung!A15,1)--1.8181818182</f>
        <v>9.0909090909000003</v>
      </c>
      <c r="G15" s="15">
        <f>INDEX('Daten effMJM'!$C$2:$C$188,Auswertung!$K$2+Auswertung!A15,1)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2.9202426358799702E-5</v>
      </c>
      <c r="P15" s="4">
        <f t="shared" si="5"/>
        <v>0.70873718892541238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effMJM'!$B$2:$B$188,Auswertung!$K$2+Auswertung!A16,1),E17)</f>
        <v>2.8859096707606001E-3</v>
      </c>
      <c r="F16" s="15">
        <f>INDEX('Daten MJM'!$D$2:$D$191,Auswertung!$J$2+Auswertung!A16,1)--1.8181818182</f>
        <v>10</v>
      </c>
      <c r="G16" s="15">
        <f>INDEX('Daten effMJM'!$C$2:$C$188,Auswertung!$K$2+Auswertung!A16,1)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6.0913489749799855E-5</v>
      </c>
      <c r="P16" s="4">
        <f t="shared" si="5"/>
        <v>0.63501513535551135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effMJM'!$B$2:$B$188,Auswertung!$K$2+Auswertung!A17,1),E18)</f>
        <v>2.9027725053165998E-3</v>
      </c>
      <c r="F17" s="15">
        <f>INDEX('Daten MJM'!$D$2:$D$191,Auswertung!$J$2+Auswertung!A17,1)--1.8181818182</f>
        <v>10.9090909091</v>
      </c>
      <c r="G17" s="15">
        <f>INDEX('Daten effMJM'!$C$2:$C$188,Auswertung!$K$2+Auswertung!A17,1)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1.1136193427039968E-4</v>
      </c>
      <c r="P17" s="4">
        <f t="shared" si="5"/>
        <v>0.56033081176777444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effMJM'!$B$2:$B$188,Auswertung!$K$2+Auswertung!A18,1),E19)</f>
        <v>2.9344835687076E-3</v>
      </c>
      <c r="F18" s="15">
        <f>INDEX('Daten MJM'!$D$2:$D$191,Auswertung!$J$2+Auswertung!A18,1)--1.8181818182</f>
        <v>11.818181818199999</v>
      </c>
      <c r="G18" s="15">
        <f>INDEX('Daten effMJM'!$C$2:$C$188,Auswertung!$K$2+Auswertung!A18,1)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1.821700150912999E-4</v>
      </c>
      <c r="P18" s="4">
        <f t="shared" si="5"/>
        <v>0.48975329330014322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effMJM'!$B$2:$B$188,Auswertung!$K$2+Auswertung!A19,1),E20)</f>
        <v>2.9849320132281998E-3</v>
      </c>
      <c r="F19" s="15">
        <f>INDEX('Daten MJM'!$D$2:$D$191,Auswertung!$J$2+Auswertung!A19,1)--1.8181818182</f>
        <v>12.727272727299999</v>
      </c>
      <c r="G19" s="15">
        <f>INDEX('Daten effMJM'!$C$2:$C$188,Auswertung!$K$2+Auswertung!A19,1)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2.7257409466849986E-4</v>
      </c>
      <c r="P19" s="4">
        <f t="shared" si="5"/>
        <v>0.4259024283740559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effMJM'!$B$2:$B$188,Auswertung!$K$2+Auswertung!A20,1),E21)</f>
        <v>3.0557400940491E-3</v>
      </c>
      <c r="F20" s="15">
        <f>INDEX('Daten MJM'!$D$2:$D$191,Auswertung!$J$2+Auswertung!A20,1)--1.8181818182</f>
        <v>13.636363636399999</v>
      </c>
      <c r="G20" s="15">
        <f>INDEX('Daten effMJM'!$C$2:$C$188,Auswertung!$K$2+Auswertung!A20,1)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3.7976879819199985E-4</v>
      </c>
      <c r="P20" s="4">
        <f t="shared" si="5"/>
        <v>0.36987905128617987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effMJM'!$B$2:$B$188,Auswertung!$K$2+Auswertung!A21,1),E22)</f>
        <v>3.1461441736263E-3</v>
      </c>
      <c r="F21" s="15">
        <f>INDEX('Daten MJM'!$D$2:$D$191,Auswertung!$J$2+Auswertung!A21,1)--1.8181818182</f>
        <v>14.5454545455</v>
      </c>
      <c r="G21" s="15">
        <f>INDEX('Daten effMJM'!$C$2:$C$188,Auswertung!$K$2+Auswertung!A21,1)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5.0003760311459998E-4</v>
      </c>
      <c r="P21" s="4">
        <f t="shared" si="5"/>
        <v>0.32192000504956503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effMJM'!$B$2:$B$188,Auswertung!$K$2+Auswertung!A22,1),E23)</f>
        <v>3.2533388771498E-3</v>
      </c>
      <c r="F22" s="15">
        <f>INDEX('Daten MJM'!$D$2:$D$191,Auswertung!$J$2+Auswertung!A22,1)--1.8181818182</f>
        <v>15.4545454546</v>
      </c>
      <c r="G22" s="15">
        <f>INDEX('Daten effMJM'!$C$2:$C$188,Auswertung!$K$2+Auswertung!A22,1)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6.3103357183579966E-4</v>
      </c>
      <c r="P22" s="4">
        <f t="shared" si="5"/>
        <v>0.2811500832686295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effMJM'!$B$2:$B$188,Auswertung!$K$2+Auswertung!A23,1),E24)</f>
        <v>3.3736076820724001E-3</v>
      </c>
      <c r="F23" s="15">
        <f>INDEX('Daten MJM'!$D$2:$D$191,Auswertung!$J$2+Auswertung!A23,1)--1.8181818182</f>
        <v>16.363636363600001</v>
      </c>
      <c r="G23" s="15">
        <f>INDEX('Daten effMJM'!$C$2:$C$188,Auswertung!$K$2+Auswertung!A23,1)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7.690800701521997E-4</v>
      </c>
      <c r="P23" s="4">
        <f t="shared" si="5"/>
        <v>0.24767343403112793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effMJM'!$B$2:$B$188,Auswertung!$K$2+Auswertung!A24,1),E25)</f>
        <v>3.5046036507935998E-3</v>
      </c>
      <c r="F24" s="15">
        <f>INDEX('Daten MJM'!$D$2:$D$191,Auswertung!$J$2+Auswertung!A24,1)--1.8181818182</f>
        <v>17.272727272699999</v>
      </c>
      <c r="G24" s="15">
        <f>INDEX('Daten effMJM'!$C$2:$C$188,Auswertung!$K$2+Auswertung!A24,1)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1.3488613361058001E-3</v>
      </c>
      <c r="P24" s="4">
        <f t="shared" si="5"/>
        <v>0.16050875441489551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effMJM'!$B$2:$B$188,Auswertung!$K$2+Auswertung!A25,1),E26)</f>
        <v>3.6426501491099998E-3</v>
      </c>
      <c r="F25" s="15">
        <f>INDEX('Daten MJM'!$D$2:$D$191,Auswertung!$J$2+Auswertung!A25,1)--1.8181818182</f>
        <v>18.181818181800001</v>
      </c>
      <c r="G25" s="15">
        <f>INDEX('Daten effMJM'!$C$2:$C$188,Auswertung!$K$2+Auswertung!A25,1)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1.3488615132087002E-3</v>
      </c>
      <c r="P25" s="4">
        <f t="shared" si="5"/>
        <v>0.16050876002843387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effMJM'!$B$2:$B$188,Auswertung!$K$2+Auswertung!A26,1),E27)</f>
        <v>4.2224314150636003E-3</v>
      </c>
      <c r="F26" s="15">
        <f>INDEX('Daten MJM'!$D$2:$D$191,Auswertung!$J$2+Auswertung!A26,1)--1.8181818182</f>
        <v>1788.1818181818001</v>
      </c>
      <c r="G26" s="15">
        <f>INDEX('Daten effMJM'!$C$2:$C$188,Auswertung!$K$2+Auswertung!A26,1)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1.3488623593118998E-3</v>
      </c>
      <c r="P26" s="4">
        <f t="shared" si="5"/>
        <v>0.16050872562323021</v>
      </c>
      <c r="R26" t="s">
        <v>9</v>
      </c>
      <c r="U26" s="8">
        <f>U89</f>
        <v>1.1882107721383126E-2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effMJM'!$B$2:$B$188,Auswertung!$K$2+Auswertung!A27,1),E28)</f>
        <v>4.2224315921665003E-3</v>
      </c>
      <c r="F27" s="15">
        <f>INDEX('Daten MJM'!$D$2:$D$191,Auswertung!$J$2+Auswertung!A27,1)--1.8181818182</f>
        <v>1789.1818181818001</v>
      </c>
      <c r="G27" s="15">
        <f>INDEX('Daten effMJM'!$C$2:$C$188,Auswertung!$K$2+Auswertung!A27,1)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1.3489213855733999E-3</v>
      </c>
      <c r="P27" s="4">
        <f t="shared" si="5"/>
        <v>0.16050120494558698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effMJM'!$B$2:$B$188,Auswertung!$K$2+Auswertung!A28,1),E29)</f>
        <v>4.2224324382697E-3</v>
      </c>
      <c r="F28" s="15">
        <f>INDEX('Daten MJM'!$D$2:$D$191,Auswertung!$J$2+Auswertung!A28,1)--1.8181818182</f>
        <v>1790.1818181818001</v>
      </c>
      <c r="G28" s="15">
        <f>INDEX('Daten effMJM'!$C$2:$C$188,Auswertung!$K$2+Auswertung!A28,1)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1.3496365739309995E-3</v>
      </c>
      <c r="P28" s="4">
        <f t="shared" si="5"/>
        <v>0.16039777783100936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1.4627254170014592E-6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effMJM'!$B$2:$B$188,Auswertung!$K$2+Auswertung!A29,1),E30)</f>
        <v>4.2224914645312001E-3</v>
      </c>
      <c r="F29" s="15">
        <f>INDEX('Daten MJM'!$D$2:$D$191,Auswertung!$J$2+Auswertung!A29,1)--1.8181818182</f>
        <v>1791.1818181818001</v>
      </c>
      <c r="G29" s="15">
        <f>INDEX('Daten effMJM'!$C$2:$C$188,Auswertung!$K$2+Auswertung!A29,1)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1.3532327004463999E-3</v>
      </c>
      <c r="P29" s="4">
        <f t="shared" si="5"/>
        <v>0.15986211598627081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5.1364360190014891E-6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effMJM'!$B$2:$B$188,Auswertung!$K$2+Auswertung!A30,1),E31)</f>
        <v>4.2232066528887996E-3</v>
      </c>
      <c r="F30" s="15">
        <f>INDEX('Daten MJM'!$D$2:$D$191,Auswertung!$J$2+Auswertung!A30,1)--1.8181818182</f>
        <v>1792.1818181818001</v>
      </c>
      <c r="G30" s="15">
        <f>INDEX('Daten effMJM'!$C$2:$C$188,Auswertung!$K$2+Auswertung!A30,1)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1.3638400336901E-3</v>
      </c>
      <c r="P30" s="4">
        <f t="shared" si="5"/>
        <v>0.15830750605337066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1.3295219424998977E-5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effMJM'!$B$2:$B$188,Auswertung!$K$2+Auswertung!A31,1),E32)</f>
        <v>4.2268027794042E-3</v>
      </c>
      <c r="F31" s="15">
        <f>INDEX('Daten MJM'!$D$2:$D$191,Auswertung!$J$2+Auswertung!A31,1)--1.8181818182</f>
        <v>1793.1818181818001</v>
      </c>
      <c r="G31" s="15">
        <f>INDEX('Daten effMJM'!$C$2:$C$188,Auswertung!$K$2+Auswertung!A31,1)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1.3858004551313002E-3</v>
      </c>
      <c r="P31" s="4">
        <f t="shared" si="5"/>
        <v>0.15526214237644945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2.9063751621000861E-5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effMJM'!$B$2:$B$188,Auswertung!$K$2+Auswertung!A32,1),E33)</f>
        <v>4.2374101126479002E-3</v>
      </c>
      <c r="F32" s="15">
        <f>INDEX('Daten MJM'!$D$2:$D$191,Auswertung!$J$2+Auswertung!A32,1)--1.8181818182</f>
        <v>1794.1818181818001</v>
      </c>
      <c r="G32" s="15">
        <f>INDEX('Daten effMJM'!$C$2:$C$188,Auswertung!$K$2+Auswertung!A32,1)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1.4216831273966999E-3</v>
      </c>
      <c r="P32" s="4">
        <f t="shared" si="5"/>
        <v>0.15062900786132732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5.5655377337999329E-5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effMJM'!$B$2:$B$188,Auswertung!$K$2+Auswertung!A33,1),E34)</f>
        <v>4.2593705340891004E-3</v>
      </c>
      <c r="F33" s="15">
        <f>INDEX('Daten MJM'!$D$2:$D$191,Auswertung!$J$2+Auswertung!A33,1)--1.8181818182</f>
        <v>1795.1818181818001</v>
      </c>
      <c r="G33" s="15">
        <f>INDEX('Daten effMJM'!$C$2:$C$188,Auswertung!$K$2+Auswertung!A33,1)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1.4717602123364001E-3</v>
      </c>
      <c r="P33" s="4">
        <f t="shared" si="5"/>
        <v>0.14471240444244729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9.574995167200076E-5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effMJM'!$B$2:$B$188,Auswertung!$K$2+Auswertung!A34,1),E35)</f>
        <v>4.2952532063545001E-3</v>
      </c>
      <c r="F34" s="15">
        <f>INDEX('Daten MJM'!$D$2:$D$191,Auswertung!$J$2+Auswertung!A34,1)--1.8181818182</f>
        <v>1796.1818181818001</v>
      </c>
      <c r="G34" s="15">
        <f>INDEX('Daten effMJM'!$C$2:$C$188,Auswertung!$K$2+Auswertung!A34,1)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1.5342772241213999E-3</v>
      </c>
      <c r="P34" s="4">
        <f t="shared" si="5"/>
        <v>0.13804015051723892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1.5138703301599901E-4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effMJM'!$B$2:$B$188,Auswertung!$K$2+Auswertung!A35,1),E36)</f>
        <v>4.3453302912942002E-3</v>
      </c>
      <c r="F35" s="15">
        <f>INDEX('Daten MJM'!$D$2:$D$191,Auswertung!$J$2+Auswertung!A35,1)--1.8181818182</f>
        <v>1797.1818181818001</v>
      </c>
      <c r="G35" s="15">
        <f>INDEX('Daten effMJM'!$C$2:$C$188,Auswertung!$K$2+Auswertung!A35,1)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1.6068272056138002E-3</v>
      </c>
      <c r="P35" s="4">
        <f t="shared" si="5"/>
        <v>0.13110944863578108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2.2377583202999943E-4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effMJM'!$B$2:$B$188,Auswertung!$K$2+Auswertung!A36,1),E37)</f>
        <v>4.4078473030792001E-3</v>
      </c>
      <c r="F36" s="15">
        <f>INDEX('Daten MJM'!$D$2:$D$191,Auswertung!$J$2+Auswertung!A36,1)--1.8181818182</f>
        <v>1798.1818181818001</v>
      </c>
      <c r="G36" s="15">
        <f>INDEX('Daten effMJM'!$C$2:$C$188,Auswertung!$K$2+Auswertung!A36,1)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1.686856394921E-3</v>
      </c>
      <c r="P36" s="4">
        <f t="shared" si="5"/>
        <v>0.1242972487915399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3.1289323966299937E-4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effMJM'!$B$2:$B$188,Auswertung!$K$2+Auswertung!A37,1),E38)</f>
        <v>4.4803972845716003E-3</v>
      </c>
      <c r="F37" s="15">
        <f>INDEX('Daten MJM'!$D$2:$D$191,Auswertung!$J$2+Auswertung!A37,1)--1.8181818182</f>
        <v>1799.1818181818001</v>
      </c>
      <c r="G37" s="15">
        <f>INDEX('Daten effMJM'!$C$2:$C$188,Auswertung!$K$2+Auswertung!A37,1)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1.7720106919718003E-3</v>
      </c>
      <c r="P37" s="4">
        <f t="shared" si="5"/>
        <v>0.11784095197612902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4.1749484343599902E-4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effMJM'!$B$2:$B$188,Auswertung!$K$2+Auswertung!A38,1),E39)</f>
        <v>4.5604264738788002E-3</v>
      </c>
      <c r="F38" s="15">
        <f>INDEX('Daten MJM'!$D$2:$D$191,Auswertung!$J$2+Auswertung!A38,1)--1.8181818182</f>
        <v>1800.1818181818001</v>
      </c>
      <c r="G38" s="15">
        <f>INDEX('Daten effMJM'!$C$2:$C$188,Auswertung!$K$2+Auswertung!A38,1)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1.8602858773101002E-3</v>
      </c>
      <c r="P38" s="4">
        <f t="shared" si="5"/>
        <v>0.11186349013688923</v>
      </c>
      <c r="R38">
        <f t="shared" si="6"/>
        <v>10</v>
      </c>
      <c r="S38" s="1">
        <f t="shared" si="7"/>
        <v>5.1897999374799983E-4</v>
      </c>
      <c r="T38" s="1">
        <f t="shared" si="8"/>
        <v>5.3563799634100129E-4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effMJM'!$B$2:$B$188,Auswertung!$K$2+Auswertung!A39,1),E40)</f>
        <v>4.6455807709296004E-3</v>
      </c>
      <c r="F39" s="15">
        <f>INDEX('Daten MJM'!$D$2:$D$191,Auswertung!$J$2+Auswertung!A39,1)--1.8181818182</f>
        <v>1801.1818181818001</v>
      </c>
      <c r="G39" s="15">
        <f>INDEX('Daten effMJM'!$C$2:$C$188,Auswertung!$K$2+Auswertung!A39,1)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1.9500412911145001E-3</v>
      </c>
      <c r="P39" s="4">
        <f t="shared" si="5"/>
        <v>0.10641023745437343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6.6525041245000041E-4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effMJM'!$B$2:$B$188,Auswertung!$K$2+Auswertung!A40,1),E41)</f>
        <v>4.7338559562679003E-3</v>
      </c>
      <c r="F40" s="15">
        <f>INDEX('Daten MJM'!$D$2:$D$191,Auswertung!$J$2+Auswertung!A40,1)--1.8181818182</f>
        <v>1802.1818181818001</v>
      </c>
      <c r="G40" s="15">
        <f>INDEX('Daten effMJM'!$C$2:$C$188,Auswertung!$K$2+Auswertung!A40,1)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2.0399581718842002E-3</v>
      </c>
      <c r="P40" s="4">
        <f t="shared" si="5"/>
        <v>0.10148023352225854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8.0399416594899992E-4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effMJM'!$B$2:$B$188,Auswertung!$K$2+Auswertung!A41,1),E42)</f>
        <v>4.8236113700723003E-3</v>
      </c>
      <c r="F41" s="15">
        <f>INDEX('Daten MJM'!$D$2:$D$191,Auswertung!$J$2+Auswertung!A41,1)--1.8181818182</f>
        <v>1803.1818181818001</v>
      </c>
      <c r="G41" s="15">
        <f>INDEX('Daten effMJM'!$C$2:$C$188,Auswertung!$K$2+Auswertung!A41,1)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2.1289864874253998E-3</v>
      </c>
      <c r="P41" s="4">
        <f t="shared" si="5"/>
        <v>9.7047251312136609E-2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9.4961332780400115E-4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effMJM'!$B$2:$B$188,Auswertung!$K$2+Auswertung!A42,1),E43)</f>
        <v>4.9135282508420003E-3</v>
      </c>
      <c r="F42" s="15">
        <f>INDEX('Daten MJM'!$D$2:$D$191,Auswertung!$J$2+Auswertung!A42,1)--1.8181818182</f>
        <v>1804.1818181818001</v>
      </c>
      <c r="G42" s="15">
        <f>INDEX('Daten effMJM'!$C$2:$C$188,Auswertung!$K$2+Auswertung!A42,1)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2.2162864337081003E-3</v>
      </c>
      <c r="P42" s="4">
        <f t="shared" si="5"/>
        <v>9.3073361494867196E-2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1.100823833082E-3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effMJM'!$B$2:$B$188,Auswertung!$K$2+Auswertung!A43,1),E44)</f>
        <v>5.0025565663831999E-3</v>
      </c>
      <c r="F43" s="15">
        <f>INDEX('Daten MJM'!$D$2:$D$191,Auswertung!$J$2+Auswertung!A43,1)--1.8181818182</f>
        <v>1805.1818181818001</v>
      </c>
      <c r="G43" s="15">
        <f>INDEX('Daten effMJM'!$C$2:$C$188,Auswertung!$K$2+Auswertung!A43,1)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2.3003378921233001E-3</v>
      </c>
      <c r="P43" s="4">
        <f t="shared" si="5"/>
        <v>8.9535420435002983E-2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1.2571010933129997E-3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effMJM'!$B$2:$B$188,Auswertung!$K$2+Auswertung!A44,1),E45)</f>
        <v>5.0898565126659004E-3</v>
      </c>
      <c r="F44" s="15">
        <f>INDEX('Daten MJM'!$D$2:$D$191,Auswertung!$J$2+Auswertung!A44,1)--1.8181818182</f>
        <v>1806.1818181818001</v>
      </c>
      <c r="G44" s="15">
        <f>INDEX('Daten effMJM'!$C$2:$C$188,Auswertung!$K$2+Auswertung!A44,1)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2.3806285158249002E-3</v>
      </c>
      <c r="P44" s="4">
        <f t="shared" si="5"/>
        <v>8.6381961191347625E-2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1.4173090926660019E-3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effMJM'!$B$2:$B$188,Auswertung!$K$2+Auswertung!A45,1),E46)</f>
        <v>5.1739079710811002E-3</v>
      </c>
      <c r="F45" s="15">
        <f>INDEX('Daten MJM'!$D$2:$D$191,Auswertung!$J$2+Auswertung!A45,1)--1.8181818182</f>
        <v>1807.1818181818001</v>
      </c>
      <c r="G45" s="15">
        <f>INDEX('Daten effMJM'!$C$2:$C$188,Auswertung!$K$2+Auswertung!A45,1)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2.4569001311680995E-3</v>
      </c>
      <c r="P45" s="4">
        <f t="shared" si="5"/>
        <v>8.3569778832579933E-2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1.5804588100669995E-3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effMJM'!$B$2:$B$188,Auswertung!$K$2+Auswertung!A46,1),E47)</f>
        <v>5.2541985947827004E-3</v>
      </c>
      <c r="F46" s="15">
        <f>INDEX('Daten MJM'!$D$2:$D$191,Auswertung!$J$2+Auswertung!A46,1)--1.8181818182</f>
        <v>1808.1818181818001</v>
      </c>
      <c r="G46" s="15">
        <f>INDEX('Daten effMJM'!$C$2:$C$188,Auswertung!$K$2+Auswertung!A46,1)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2.5289198743454E-3</v>
      </c>
      <c r="P46" s="4">
        <f t="shared" si="5"/>
        <v>8.1061045953716146E-2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1.748858908843999E-3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effMJM'!$B$2:$B$188,Auswertung!$K$2+Auswertung!A47,1),E48)</f>
        <v>5.3304702101258997E-3</v>
      </c>
      <c r="F47" s="15">
        <f>INDEX('Daten MJM'!$D$2:$D$191,Auswertung!$J$2+Auswertung!A47,1)--1.8181818182</f>
        <v>1809.1818181818001</v>
      </c>
      <c r="G47" s="15">
        <f>INDEX('Daten effMJM'!$C$2:$C$188,Auswertung!$K$2+Auswertung!A47,1)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2.5964843919598002E-3</v>
      </c>
      <c r="P47" s="4">
        <f t="shared" si="5"/>
        <v>7.8824040933314563E-2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1.9200146250229998E-3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effMJM'!$B$2:$B$188,Auswertung!$K$2+Auswertung!A48,1),E49)</f>
        <v>5.4024899533032002E-3</v>
      </c>
      <c r="F48" s="15">
        <f>INDEX('Daten MJM'!$D$2:$D$191,Auswertung!$J$2+Auswertung!A48,1)--1.8181818182</f>
        <v>1810.1818181818001</v>
      </c>
      <c r="G48" s="15">
        <f>INDEX('Daten effMJM'!$C$2:$C$188,Auswertung!$K$2+Auswertung!A48,1)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2.6594245003928995E-3</v>
      </c>
      <c r="P48" s="4">
        <f t="shared" si="5"/>
        <v>7.6831720694019279E-2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2.8257734718079991E-3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effMJM'!$B$2:$B$188,Auswertung!$K$2+Auswertung!A49,1),E50)</f>
        <v>5.4700544709176003E-3</v>
      </c>
      <c r="F49" s="15">
        <f>INDEX('Daten MJM'!$D$2:$D$191,Auswertung!$J$2+Auswertung!A49,1)--1.8181818182</f>
        <v>1811.1818181818001</v>
      </c>
      <c r="G49" s="15">
        <f>INDEX('Daten effMJM'!$C$2:$C$188,Auswertung!$K$2+Auswertung!A49,1)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2.7176102260423E-3</v>
      </c>
      <c r="P49" s="4">
        <f t="shared" si="5"/>
        <v>7.5061921229170409E-2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2.8257768876249999E-3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effMJM'!$B$2:$B$188,Auswertung!$K$2+Auswertung!A50,1),E51)</f>
        <v>5.5329945793506996E-3</v>
      </c>
      <c r="F50" s="15">
        <f>INDEX('Daten MJM'!$D$2:$D$191,Auswertung!$J$2+Auswertung!A50,1)--1.8181818182</f>
        <v>1812.1818181818001</v>
      </c>
      <c r="G50" s="15">
        <f>INDEX('Daten effMJM'!$C$2:$C$188,Auswertung!$K$2+Auswertung!A50,1)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2.7709515334145996E-3</v>
      </c>
      <c r="P50" s="4">
        <f t="shared" si="5"/>
        <v>7.3495107480301067E-2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2.8257938820850023E-3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effMJM'!$B$2:$B$188,Auswertung!$K$2+Auswertung!A51,1),E52)</f>
        <v>5.5911803050001001E-3</v>
      </c>
      <c r="F51" s="15">
        <f>INDEX('Daten MJM'!$D$2:$D$191,Auswertung!$J$2+Auswertung!A51,1)--1.8181818182</f>
        <v>1813.1818181818001</v>
      </c>
      <c r="G51" s="15">
        <f>INDEX('Daten effMJM'!$C$2:$C$188,Auswertung!$K$2+Auswertung!A51,1)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2.8194017428388E-3</v>
      </c>
      <c r="P51" s="4">
        <f t="shared" si="5"/>
        <v>7.21141586796194E-2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2.8259684323730001E-3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effMJM'!$B$2:$B$188,Auswertung!$K$2+Auswertung!A52,1),E53)</f>
        <v>5.6445216123723998E-3</v>
      </c>
      <c r="F52" s="15">
        <f>INDEX('Daten MJM'!$D$2:$D$191,Auswertung!$J$2+Auswertung!A52,1)--1.8181818182</f>
        <v>1814.1818181818001</v>
      </c>
      <c r="G52" s="15">
        <f>INDEX('Daten effMJM'!$C$2:$C$188,Auswertung!$K$2+Auswertung!A52,1)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2.8629585983860999E-3</v>
      </c>
      <c r="P52" s="4">
        <f t="shared" si="5"/>
        <v>7.0903974709489212E-2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2.827052039735E-3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effMJM'!$B$2:$B$188,Auswertung!$K$2+Auswertung!A53,1),E54)</f>
        <v>5.6929718217966002E-3</v>
      </c>
      <c r="F53" s="15">
        <f>INDEX('Daten MJM'!$D$2:$D$191,Auswertung!$J$2+Auswertung!A53,1)--1.8181818182</f>
        <v>1815.1818181818001</v>
      </c>
      <c r="G53" s="15">
        <f>INDEX('Daten effMJM'!$C$2:$C$188,Auswertung!$K$2+Auswertung!A53,1)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2.9016662303322999E-3</v>
      </c>
      <c r="P53" s="4">
        <f t="shared" si="5"/>
        <v>6.985086044247743E-2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2.8311306201919996E-3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effMJM'!$B$2:$B$188,Auswertung!$K$2+Auswertung!A54,1),E55)</f>
        <v>5.7365286773439E-3</v>
      </c>
      <c r="F54" s="15">
        <f>INDEX('Daten MJM'!$D$2:$D$191,Auswertung!$J$2+Auswertung!A54,1)--1.8181818182</f>
        <v>1816.1818181818001</v>
      </c>
      <c r="G54" s="15">
        <f>INDEX('Daten effMJM'!$C$2:$C$188,Auswertung!$K$2+Auswertung!A54,1)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2.9356257401743999E-3</v>
      </c>
      <c r="P54" s="4">
        <f t="shared" si="5"/>
        <v>6.8941806925563884E-2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2.841614205796001E-3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1.4627254170014592E-6</v>
      </c>
      <c r="Z54" s="16">
        <f>((Y54-Y53)-(X54-X53))/(X54-X53)</f>
        <v>9.3213056717458154E-3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1.6314971740099757E-4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effMJM'!$B$2:$B$188,Auswertung!$K$2+Auswertung!A55,1),E56)</f>
        <v>5.7752363092901E-3</v>
      </c>
      <c r="F55" s="15">
        <f>INDEX('Daten MJM'!$D$2:$D$191,Auswertung!$J$2+Auswertung!A55,1)--1.8181818182</f>
        <v>1817.1818181818001</v>
      </c>
      <c r="G55" s="15">
        <f>INDEX('Daten effMJM'!$C$2:$C$188,Auswertung!$K$2+Auswertung!A55,1)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4.2765877833142001E-3</v>
      </c>
      <c r="P55" s="4">
        <f t="shared" si="5"/>
        <v>5.1267199197437302E-2</v>
      </c>
      <c r="R55">
        <f t="shared" si="6"/>
        <v>1795.1818181817998</v>
      </c>
      <c r="S55" s="1">
        <f t="shared" si="7"/>
        <v>2.816194350094E-3</v>
      </c>
      <c r="T55" s="1">
        <f t="shared" si="8"/>
        <v>2.8620239734530005E-3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5.1364360190014891E-6</v>
      </c>
      <c r="Z55" s="16">
        <f t="shared" ref="Z55:Z70" si="13">((Y55-Y54)-(X55-X54))/(X55-X54)</f>
        <v>1.4044269724534045E-2</v>
      </c>
      <c r="AA55" s="16"/>
      <c r="AB55" s="16"/>
      <c r="AC55" s="16"/>
      <c r="AD55" s="16"/>
      <c r="AG55" s="4">
        <f>(AG54-AF54)/AF54</f>
        <v>1.5693464482319341E-2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effMJM'!$B$2:$B$188,Auswertung!$K$2+Auswertung!A56,1),E57)</f>
        <v>5.8091958191322001E-3</v>
      </c>
      <c r="F56" s="15">
        <f>INDEX('Daten MJM'!$D$2:$D$191,Auswertung!$J$2+Auswertung!A56,1)--1.8181818182</f>
        <v>1818.1818181818001</v>
      </c>
      <c r="G56" s="15">
        <f>INDEX('Daten effMJM'!$C$2:$C$188,Auswertung!$K$2+Auswertung!A56,1)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4.2767557477322998E-3</v>
      </c>
      <c r="P56" s="4">
        <f t="shared" si="5"/>
        <v>5.1266701452758273E-2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2.8946299209379987E-3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1.3295219424998977E-5</v>
      </c>
      <c r="Z56" s="16">
        <f t="shared" si="13"/>
        <v>1.8107291638796708E-2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effMJM'!$B$2:$B$188,Auswertung!$K$2+Auswertung!A57,1),E58)</f>
        <v>7.1501578622720002E-3</v>
      </c>
      <c r="F57" s="15">
        <f>INDEX('Daten MJM'!$D$2:$D$191,Auswertung!$J$2+Auswertung!A57,1)--1.8181818182</f>
        <v>3588.1818181818003</v>
      </c>
      <c r="G57" s="15">
        <f>INDEX('Daten effMJM'!$C$2:$C$188,Auswertung!$K$2+Auswertung!A57,1)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4.2768844598931001E-3</v>
      </c>
      <c r="P57" s="4">
        <f t="shared" si="5"/>
        <v>5.1266942091057685E-2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2.9399683698149992E-3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2.9063751621000861E-5</v>
      </c>
      <c r="Z57" s="16">
        <f t="shared" si="13"/>
        <v>2.2597683354499982E-2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effMJM'!$B$2:$B$188,Auswertung!$K$2+Auswertung!A58,1),E59)</f>
        <v>7.1503258266901E-3</v>
      </c>
      <c r="F58" s="15">
        <f>INDEX('Daten MJM'!$D$2:$D$191,Auswertung!$J$2+Auswertung!A58,1)--1.8181818182</f>
        <v>3589.3636363636001</v>
      </c>
      <c r="G58" s="15">
        <f>INDEX('Daten effMJM'!$C$2:$C$188,Auswertung!$K$2+Auswertung!A58,1)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4.2769756704425996E-3</v>
      </c>
      <c r="P58" s="4">
        <f t="shared" si="5"/>
        <v>5.126770343410024E-2</v>
      </c>
      <c r="R58">
        <f t="shared" si="6"/>
        <v>1798.1818181817998</v>
      </c>
      <c r="S58" s="1">
        <f t="shared" si="7"/>
        <v>2.9440456437460003E-3</v>
      </c>
      <c r="T58" s="1">
        <f t="shared" si="8"/>
        <v>2.9968887054469991E-3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5.5655377337999329E-5</v>
      </c>
      <c r="Z58" s="16">
        <f t="shared" si="13"/>
        <v>2.6801604936307146E-2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effMJM'!$B$2:$B$188,Auswertung!$K$2+Auswertung!A59,1),E60)</f>
        <v>7.1504545388509002E-3</v>
      </c>
      <c r="F59" s="15">
        <f>INDEX('Daten MJM'!$D$2:$D$191,Auswertung!$J$2+Auswertung!A59,1)--1.8181818182</f>
        <v>3590.5454545454004</v>
      </c>
      <c r="G59" s="15">
        <f>INDEX('Daten effMJM'!$C$2:$C$188,Auswertung!$K$2+Auswertung!A59,1)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4.2770363748776997E-3</v>
      </c>
      <c r="P59" s="4">
        <f t="shared" si="5"/>
        <v>5.1268696025187611E-2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3.063506323320999E-3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9.574995167200076E-5</v>
      </c>
      <c r="Z59" s="16">
        <f t="shared" si="13"/>
        <v>3.0320425581991408E-2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effMJM'!$B$2:$B$188,Auswertung!$K$2+Auswertung!A60,1),E61)</f>
        <v>7.1505457494003997E-3</v>
      </c>
      <c r="F60" s="15">
        <f>INDEX('Daten MJM'!$D$2:$D$191,Auswertung!$J$2+Auswertung!A60,1)--1.8181818182</f>
        <v>3591.7272727273003</v>
      </c>
      <c r="G60" s="15">
        <f>INDEX('Daten effMJM'!$C$2:$C$188,Auswertung!$K$2+Auswertung!A60,1)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4.2770758723927995E-3</v>
      </c>
      <c r="P60" s="4">
        <f t="shared" si="5"/>
        <v>5.1269712728108097E-2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3.1376428670089988E-3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1.5138703301599901E-4</v>
      </c>
      <c r="Z60" s="16">
        <f t="shared" si="13"/>
        <v>3.3142868423973772E-2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1.6840009877699957E-4</v>
      </c>
      <c r="AH60" s="16">
        <f>((AG60-AG59)-(AF60-AF59))/(AF60-AF59)</f>
        <v>2.3353008950405978E-2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effMJM'!$B$2:$B$188,Auswertung!$K$2+Auswertung!A61,1),E62)</f>
        <v>7.1506064538354999E-3</v>
      </c>
      <c r="F61" s="15">
        <f>INDEX('Daten MJM'!$D$2:$D$191,Auswertung!$J$2+Auswertung!A61,1)--1.8181818182</f>
        <v>3592.9090909091001</v>
      </c>
      <c r="G61" s="15">
        <f>INDEX('Daten effMJM'!$C$2:$C$188,Auswertung!$K$2+Auswertung!A61,1)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4.2771041007788994E-3</v>
      </c>
      <c r="P61" s="4">
        <f t="shared" si="5"/>
        <v>5.1270647832212794E-2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3.2171758955969985E-3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2.2377583202999943E-4</v>
      </c>
      <c r="Z61" s="16">
        <f t="shared" si="13"/>
        <v>3.4981609202487315E-2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3.3955581495600032E-4</v>
      </c>
      <c r="AH61" s="16">
        <f t="shared" ref="AH61:AH89" si="24">((AG61-AG60)-(AF61-AF60))/(AF61-AF60)</f>
        <v>1.5991496350303794E-2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effMJM'!$B$2:$B$188,Auswertung!$K$2+Auswertung!A62,1),E63)</f>
        <v>7.1506459513505996E-3</v>
      </c>
      <c r="F62" s="15">
        <f>INDEX('Daten MJM'!$D$2:$D$191,Auswertung!$J$2+Auswertung!A62,1)--1.8181818182</f>
        <v>3594.0909090909004</v>
      </c>
      <c r="G62" s="15">
        <f>INDEX('Daten effMJM'!$C$2:$C$188,Auswertung!$K$2+Auswertung!A62,1)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4.2771341705037996E-3</v>
      </c>
      <c r="P62" s="4">
        <f t="shared" si="5"/>
        <v>5.1271459720588303E-2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3.300224489162E-3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3.1289323966299937E-4</v>
      </c>
      <c r="Z62" s="16">
        <f t="shared" si="13"/>
        <v>3.5459949033467476E-2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1.2453146617409996E-3</v>
      </c>
      <c r="AH62" s="16">
        <f t="shared" si="24"/>
        <v>-2.7033554708889539E-3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effMJM'!$B$2:$B$188,Auswertung!$K$2+Auswertung!A63,1),E64)</f>
        <v>7.1506741797366996E-3</v>
      </c>
      <c r="F63" s="15">
        <f>INDEX('Daten MJM'!$D$2:$D$191,Auswertung!$J$2+Auswertung!A63,1)--1.8181818182</f>
        <v>3595.2727272727002</v>
      </c>
      <c r="G63" s="15">
        <f>INDEX('Daten effMJM'!$C$2:$C$188,Auswertung!$K$2+Auswertung!A63,1)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4.2771993160028998E-3</v>
      </c>
      <c r="P63" s="4">
        <f t="shared" si="5"/>
        <v>5.1271965378757785E-2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3.3852007885709981E-3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4.1749484343599902E-4</v>
      </c>
      <c r="Z63" s="16">
        <f t="shared" si="13"/>
        <v>3.463372505175908E-2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1.2453180775580004E-3</v>
      </c>
      <c r="AH63" s="16">
        <f t="shared" si="24"/>
        <v>-3.8073329216405105E-2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effMJM'!$B$2:$B$188,Auswertung!$K$2+Auswertung!A64,1),E65)</f>
        <v>7.1507042494615997E-3</v>
      </c>
      <c r="F64" s="15">
        <f>INDEX('Daten MJM'!$D$2:$D$191,Auswertung!$J$2+Auswertung!A64,1)--1.8181818182</f>
        <v>3596.4545454545</v>
      </c>
      <c r="G64" s="15">
        <f>INDEX('Daten effMJM'!$C$2:$C$188,Auswertung!$K$2+Auswertung!A64,1)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4.2774216880249998E-3</v>
      </c>
      <c r="P64" s="4">
        <f t="shared" si="5"/>
        <v>5.1271101074488713E-2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3.4707961982160009E-3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5.3563799634100129E-4</v>
      </c>
      <c r="Z64" s="16">
        <f t="shared" si="13"/>
        <v>3.0001107523134708E-2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1.2453350720180029E-3</v>
      </c>
      <c r="AH64" s="16">
        <f t="shared" si="24"/>
        <v>0.11314285896371355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effMJM'!$B$2:$B$188,Auswertung!$K$2+Auswertung!A65,1),E66)</f>
        <v>7.1507693949607E-3</v>
      </c>
      <c r="F65" s="15">
        <f>INDEX('Daten MJM'!$D$2:$D$191,Auswertung!$J$2+Auswertung!A65,1)--1.8181818182</f>
        <v>3597.6363636363003</v>
      </c>
      <c r="G65" s="15">
        <f>INDEX('Daten effMJM'!$C$2:$C$188,Auswertung!$K$2+Auswertung!A65,1)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4.2782452778537001E-3</v>
      </c>
      <c r="P65" s="4">
        <f t="shared" si="5"/>
        <v>5.1264347695088176E-2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3.5559459925049997E-3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6.6525041245000041E-4</v>
      </c>
      <c r="Z65" s="16">
        <f t="shared" si="13"/>
        <v>2.8393973168251537E-2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1.2455096223060007E-3</v>
      </c>
      <c r="AH65" s="16">
        <f t="shared" si="24"/>
        <v>0.13934808522414602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effMJM'!$B$2:$B$188,Auswertung!$K$2+Auswertung!A66,1),E67)</f>
        <v>7.1509917669828E-3</v>
      </c>
      <c r="F66" s="15">
        <f>INDEX('Daten MJM'!$D$2:$D$191,Auswertung!$J$2+Auswertung!A66,1)--1.8181818182</f>
        <v>3598.8181818181001</v>
      </c>
      <c r="G66" s="15">
        <f>INDEX('Daten effMJM'!$C$2:$C$188,Auswertung!$K$2+Auswertung!A66,1)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4.2798940653297002E-3</v>
      </c>
      <c r="P66" s="4">
        <f t="shared" si="5"/>
        <v>5.1248294778763664E-2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3.6397837664550008E-3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8.0399416594899992E-4</v>
      </c>
      <c r="Z66" s="16">
        <f t="shared" si="13"/>
        <v>2.6524957194834137E-2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1.2465932296680006E-3</v>
      </c>
      <c r="AH66" s="16">
        <f t="shared" si="24"/>
        <v>0.1277297160922756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effMJM'!$B$2:$B$188,Auswertung!$K$2+Auswertung!A67,1),E68)</f>
        <v>7.1518153568115002E-3</v>
      </c>
      <c r="F67" s="15">
        <f>INDEX('Daten MJM'!$D$2:$D$191,Auswertung!$J$2+Auswertung!A67,1)--1.8181818182</f>
        <v>3599.9999999999</v>
      </c>
      <c r="G67" s="15">
        <f>INDEX('Daten effMJM'!$C$2:$C$188,Auswertung!$K$2+Auswertung!A67,1)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4.2838379877734997E-3</v>
      </c>
      <c r="P67" s="4">
        <f t="shared" si="5"/>
        <v>5.1206390637174727E-2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3.7208574500579988E-3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9.4961332780400115E-4</v>
      </c>
      <c r="Z67" s="16">
        <f t="shared" si="13"/>
        <v>2.4813658777778445E-2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1.2506718101250001E-3</v>
      </c>
      <c r="AH67" s="16">
        <f t="shared" si="24"/>
        <v>0.11041258527194732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effMJM'!$B$2:$B$188,Auswertung!$K$2+Auswertung!A68,1),E69)</f>
        <v>7.1534641442875004E-3</v>
      </c>
      <c r="F68" s="15">
        <f>INDEX('Daten MJM'!$D$2:$D$191,Auswertung!$J$2+Auswertung!A68,1)--1.8181818182</f>
        <v>3600.909090909</v>
      </c>
      <c r="G68" s="15">
        <f>INDEX('Daten effMJM'!$C$2:$C$188,Auswertung!$K$2+Auswertung!A68,1)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4.2923128105126999E-3</v>
      </c>
      <c r="P68" s="4">
        <f t="shared" ref="P68:P131" si="40">ABS((O68-N68)/N68)</f>
        <v>5.1106981151265773E-2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3.7985982528659992E-3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1.100823833082E-3</v>
      </c>
      <c r="Z68" s="16">
        <f t="shared" si="13"/>
        <v>2.2402145095882738E-2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1.2611553957290016E-3</v>
      </c>
      <c r="AH68" s="16">
        <f t="shared" si="24"/>
        <v>9.4259877234075001E-2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effMJM'!$B$2:$B$188,Auswertung!$K$2+Auswertung!A69,1),E70)</f>
        <v>7.1574080667312998E-3</v>
      </c>
      <c r="F69" s="15">
        <f>INDEX('Daten MJM'!$D$2:$D$191,Auswertung!$J$2+Auswertung!A69,1)--1.8181818182</f>
        <v>3601.8181818181001</v>
      </c>
      <c r="G69" s="15">
        <f>INDEX('Daten effMJM'!$C$2:$C$188,Auswertung!$K$2+Auswertung!A69,1)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4.3083704607326002E-3</v>
      </c>
      <c r="P69" s="4">
        <f t="shared" si="40"/>
        <v>5.0896783335364099E-2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3.8726870090660011E-3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1.2571010933129997E-3</v>
      </c>
      <c r="Z69" s="16">
        <f t="shared" si="13"/>
        <v>1.9156182860171806E-2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1.281565163386001E-3</v>
      </c>
      <c r="AH69" s="16">
        <f t="shared" si="24"/>
        <v>7.9909405162258057E-2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effMJM'!$B$2:$B$188,Auswertung!$K$2+Auswertung!A70,1),E71)</f>
        <v>7.1658828894705E-3</v>
      </c>
      <c r="F70" s="15">
        <f>INDEX('Daten MJM'!$D$2:$D$191,Auswertung!$J$2+Auswertung!A70,1)--1.8181818182</f>
        <v>3602.7272727272002</v>
      </c>
      <c r="G70" s="15">
        <f>INDEX('Daten effMJM'!$C$2:$C$188,Auswertung!$K$2+Auswertung!A70,1)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4.3351584872302999E-3</v>
      </c>
      <c r="P70" s="4">
        <f t="shared" si="40"/>
        <v>5.0512537975272533E-2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3.9428401790089981E-3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1.4173090926660019E-3</v>
      </c>
      <c r="Z70" s="16">
        <f t="shared" si="13"/>
        <v>1.6912624076539432E-2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1.3141711108709993E-3</v>
      </c>
      <c r="AH70" s="16">
        <f t="shared" si="24"/>
        <v>6.6408835660081766E-2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effMJM'!$B$2:$B$188,Auswertung!$K$2+Auswertung!A71,1),E72)</f>
        <v>7.1819405396904004E-3</v>
      </c>
      <c r="F71" s="15">
        <f>INDEX('Daten MJM'!$D$2:$D$191,Auswertung!$J$2+Auswertung!A71,1)--1.8181818182</f>
        <v>3603.6363636363003</v>
      </c>
      <c r="G71" s="15">
        <f>INDEX('Daten effMJM'!$C$2:$C$188,Auswertung!$K$2+Auswertung!A71,1)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4.3753166239339997E-3</v>
      </c>
      <c r="P71" s="4">
        <f t="shared" si="40"/>
        <v>4.9898934833600306E-2</v>
      </c>
      <c r="R71">
        <f t="shared" si="17"/>
        <v>1811.1818181817998</v>
      </c>
      <c r="S71" s="1">
        <f t="shared" si="7"/>
        <v>3.935858298255001E-3</v>
      </c>
      <c r="T71" s="1">
        <f t="shared" si="8"/>
        <v>4.0088127513219982E-3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1.5804588100669995E-3</v>
      </c>
      <c r="Z71" s="16">
        <f t="shared" ref="Z71:Z72" si="45">((Y71-Y70)-(X71-X70))/(X71-X70)</f>
        <v>1.5693464482319341E-2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1.3595095597479998E-3</v>
      </c>
      <c r="AH71" s="16">
        <f t="shared" si="24"/>
        <v>5.5984664761222262E-2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effMJM'!$B$2:$B$188,Auswertung!$K$2+Auswertung!A72,1),E73)</f>
        <v>7.2087285661881001E-3</v>
      </c>
      <c r="F72" s="15">
        <f>INDEX('Daten MJM'!$D$2:$D$191,Auswertung!$J$2+Auswertung!A72,1)--1.8181818182</f>
        <v>3604.5454545454004</v>
      </c>
      <c r="G72" s="15">
        <f>INDEX('Daten effMJM'!$C$2:$C$188,Auswertung!$K$2+Auswertung!A72,1)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4.4308600484012995E-3</v>
      </c>
      <c r="P72" s="4">
        <f t="shared" si="40"/>
        <v>4.9016425217926769E-2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4.0703998385619999E-3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1.748858908843999E-3</v>
      </c>
      <c r="Z72" s="16">
        <f t="shared" si="45"/>
        <v>2.3353008950405978E-2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1.4164298953799996E-3</v>
      </c>
      <c r="AH72" s="16">
        <f t="shared" si="24"/>
        <v>4.7464453655707707E-2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effMJM'!$B$2:$B$188,Auswertung!$K$2+Auswertung!A73,1),E74)</f>
        <v>7.2488867028917998E-3</v>
      </c>
      <c r="F73" s="15">
        <f>INDEX('Daten MJM'!$D$2:$D$191,Auswertung!$J$2+Auswertung!A73,1)--1.8181818182</f>
        <v>3605.4545454545</v>
      </c>
      <c r="G73" s="15">
        <f>INDEX('Daten effMJM'!$C$2:$C$188,Auswertung!$K$2+Auswertung!A73,1)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4.5029864943889998E-3</v>
      </c>
      <c r="P73" s="4">
        <f t="shared" si="40"/>
        <v>4.7851250273502073E-2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4.1274400182340007E-3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1.9200146250229998E-3</v>
      </c>
      <c r="Z73" s="16">
        <f t="shared" ref="Z73" si="50">((Y73-Y72)-(X73-X72))/(X73-X72)</f>
        <v>1.5991496350303794E-2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1.4830475132539996E-3</v>
      </c>
      <c r="AH73" s="16">
        <f t="shared" si="24"/>
        <v>4.0221179173720881E-2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effMJM'!$B$2:$B$188,Auswertung!$K$2+Auswertung!A74,1),E75)</f>
        <v>7.3044301273590996E-3</v>
      </c>
      <c r="F74" s="15">
        <f>INDEX('Daten MJM'!$D$2:$D$191,Auswertung!$J$2+Auswertung!A74,1)--1.8181818182</f>
        <v>3606.3636363636001</v>
      </c>
      <c r="G74" s="15">
        <f>INDEX('Daten effMJM'!$C$2:$C$188,Auswertung!$K$2+Auswertung!A74,1)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4.5916691541611002E-3</v>
      </c>
      <c r="P74" s="4">
        <f t="shared" si="40"/>
        <v>4.6429709373905177E-2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4.1798180927469994E-3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1.5571840569419994E-3</v>
      </c>
      <c r="AH74" s="16">
        <f t="shared" si="24"/>
        <v>3.4108899686350426E-2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effMJM'!$B$2:$B$188,Auswertung!$K$2+Auswertung!A75,1),E76)</f>
        <v>7.3765565733468E-3</v>
      </c>
      <c r="F75" s="15">
        <f>INDEX('Daten MJM'!$D$2:$D$191,Auswertung!$J$2+Auswertung!A75,1)--1.8181818182</f>
        <v>3607.2727272726002</v>
      </c>
      <c r="G75" s="15">
        <f>INDEX('Daten effMJM'!$C$2:$C$188,Auswertung!$K$2+Auswertung!A75,1)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4.6956629252707001E-3</v>
      </c>
      <c r="P75" s="4">
        <f t="shared" si="40"/>
        <v>4.4813761104236516E-2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4.2274642112670006E-3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1.6367170855299991E-3</v>
      </c>
      <c r="AH75" s="16">
        <f t="shared" si="24"/>
        <v>2.9056331783330364E-2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effMJM'!$B$2:$B$188,Auswertung!$K$2+Auswertung!A76,1),E77)</f>
        <v>7.4652392331189003E-3</v>
      </c>
      <c r="F76" s="15">
        <f>INDEX('Daten MJM'!$D$2:$D$191,Auswertung!$J$2+Auswertung!A76,1)--1.8181818182</f>
        <v>3608.1818181817002</v>
      </c>
      <c r="G76" s="15">
        <f>INDEX('Daten effMJM'!$C$2:$C$188,Auswertung!$K$2+Auswertung!A76,1)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4.8130472647512999E-3</v>
      </c>
      <c r="P76" s="4">
        <f t="shared" si="40"/>
        <v>4.3136696134156383E-2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4.2703562734770009E-3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1.7197656790950006E-3</v>
      </c>
      <c r="AH76" s="16">
        <f t="shared" si="24"/>
        <v>2.4939566392350048E-2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effMJM'!$B$2:$B$188,Auswertung!$K$2+Auswertung!A77,1),E78)</f>
        <v>7.5692330042285002E-3</v>
      </c>
      <c r="F77" s="15">
        <f>INDEX('Daten MJM'!$D$2:$D$191,Auswertung!$J$2+Auswertung!A77,1)--1.8181818182</f>
        <v>3609.0909090908003</v>
      </c>
      <c r="G77" s="15">
        <f>INDEX('Daten effMJM'!$C$2:$C$188,Auswertung!$K$2+Auswertung!A77,1)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4.9417453356081003E-3</v>
      </c>
      <c r="P77" s="4">
        <f t="shared" si="40"/>
        <v>4.1397024687419598E-2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4.3085226258849987E-3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1.8047419785039986E-3</v>
      </c>
      <c r="AH77" s="16">
        <f t="shared" si="24"/>
        <v>2.1596414510515655E-2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effMJM'!$B$2:$B$188,Auswertung!$K$2+Auswertung!A78,1),E79)</f>
        <v>7.6866173437091E-3</v>
      </c>
      <c r="F78" s="15">
        <f>INDEX('Daten MJM'!$D$2:$D$191,Auswertung!$J$2+Auswertung!A78,1)--1.8181818182</f>
        <v>3609.9999999999</v>
      </c>
      <c r="G78" s="15">
        <f>INDEX('Daten effMJM'!$C$2:$C$188,Auswertung!$K$2+Auswertung!A78,1)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5.0793992277093003E-3</v>
      </c>
      <c r="P78" s="4">
        <f t="shared" si="40"/>
        <v>3.965414314282846E-2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4.3420446678169994E-3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1.8903373881490014E-3</v>
      </c>
      <c r="AH78" s="16">
        <f t="shared" si="24"/>
        <v>1.8873275847788223E-2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effMJM'!$B$2:$B$188,Auswertung!$K$2+Auswertung!A79,1),E80)</f>
        <v>7.8153154145659005E-3</v>
      </c>
      <c r="F79" s="15">
        <f>INDEX('Daten MJM'!$D$2:$D$191,Auswertung!$J$2+Auswertung!A79,1)--1.8181818182</f>
        <v>3610.909090909</v>
      </c>
      <c r="G79" s="15">
        <f>INDEX('Daten effMJM'!$C$2:$C$188,Auswertung!$K$2+Auswertung!A79,1)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5.2237270234935995E-3</v>
      </c>
      <c r="P79" s="4">
        <f t="shared" si="40"/>
        <v>3.7946919083120659E-2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5.6571131154139996E-3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1.9754871824380002E-3</v>
      </c>
      <c r="AH79" s="16">
        <f t="shared" si="24"/>
        <v>1.6649995620027769E-2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effMJM'!$B$2:$B$188,Auswertung!$K$2+Auswertung!A80,1),E81)</f>
        <v>7.9529693066671004E-3</v>
      </c>
      <c r="F80" s="15">
        <f>INDEX('Daten MJM'!$D$2:$D$191,Auswertung!$J$2+Auswertung!A80,1)--1.8181818182</f>
        <v>3611.8181818181001</v>
      </c>
      <c r="G80" s="15">
        <f>INDEX('Daten effMJM'!$C$2:$C$188,Auswertung!$K$2+Auswertung!A80,1)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5.3734404062713006E-3</v>
      </c>
      <c r="P80" s="4">
        <f t="shared" si="40"/>
        <v>3.6315513002863627E-2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5.6572752565320003E-3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2.0593249563880013E-3</v>
      </c>
      <c r="AH80" s="16">
        <f t="shared" si="24"/>
        <v>1.4838683773259786E-2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effMJM'!$B$2:$B$188,Auswertung!$K$2+Auswertung!A81,1),E82)</f>
        <v>8.0972971024513996E-3</v>
      </c>
      <c r="F81" s="15">
        <f>INDEX('Daten MJM'!$D$2:$D$191,Auswertung!$J$2+Auswertung!A81,1)--1.8181818182</f>
        <v>3612.7272727272002</v>
      </c>
      <c r="G81" s="15">
        <f>INDEX('Daten effMJM'!$C$2:$C$188,Auswertung!$K$2+Auswertung!A81,1)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5.5280274631827999E-3</v>
      </c>
      <c r="P81" s="4">
        <f t="shared" si="40"/>
        <v>3.4790720721023405E-2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5.6573977099859986E-3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2.1403986399909994E-3</v>
      </c>
      <c r="AH81" s="16">
        <f t="shared" si="24"/>
        <v>1.3931019184592842E-2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effMJM'!$B$2:$B$188,Auswertung!$K$2+Auswertung!A82,1),E83)</f>
        <v>8.2470104852291008E-3</v>
      </c>
      <c r="F82" s="15">
        <f>INDEX('Daten MJM'!$D$2:$D$191,Auswertung!$J$2+Auswertung!A82,1)--1.8181818182</f>
        <v>3613.6363636363003</v>
      </c>
      <c r="G82" s="15">
        <f>INDEX('Daten effMJM'!$C$2:$C$188,Auswertung!$K$2+Auswertung!A82,1)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5.6863218363128994E-3</v>
      </c>
      <c r="P82" s="4">
        <f t="shared" si="40"/>
        <v>3.3358346232417672E-2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5.6574825879130014E-3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2.2181394427989998E-3</v>
      </c>
      <c r="AH82" s="16">
        <f t="shared" si="24"/>
        <v>1.3412989260687744E-2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effMJM'!$B$2:$B$188,Auswertung!$K$2+Auswertung!A83,1),E84)</f>
        <v>8.4015975421406E-3</v>
      </c>
      <c r="F83" s="15">
        <f>INDEX('Daten MJM'!$D$2:$D$191,Auswertung!$J$2+Auswertung!A83,1)--1.8181818182</f>
        <v>3614.5454545454004</v>
      </c>
      <c r="G83" s="15">
        <f>INDEX('Daten effMJM'!$C$2:$C$188,Auswertung!$K$2+Auswertung!A83,1)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5.8472851845741995E-3</v>
      </c>
      <c r="P83" s="4">
        <f t="shared" si="40"/>
        <v>3.1998339693131178E-2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5.6575370497880008E-3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2.2922281989990016E-3</v>
      </c>
      <c r="AH83" s="16">
        <f t="shared" si="24"/>
        <v>1.306664445375646E-2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effMJM'!$B$2:$B$188,Auswertung!$K$2+Auswertung!A84,1),E85)</f>
        <v>8.5598919152706995E-3</v>
      </c>
      <c r="F84" s="15">
        <f>INDEX('Daten MJM'!$D$2:$D$191,Auswertung!$J$2+Auswertung!A84,1)--1.8181818182</f>
        <v>3615.4545454545</v>
      </c>
      <c r="G84" s="15">
        <f>INDEX('Daten effMJM'!$C$2:$C$188,Auswertung!$K$2+Auswertung!A84,1)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6.0114796315706006E-3</v>
      </c>
      <c r="P84" s="4">
        <f t="shared" si="40"/>
        <v>3.0753330215138215E-2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5.6575702813209984E-3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2.3623813689419987E-3</v>
      </c>
      <c r="AH84" s="16">
        <f t="shared" si="24"/>
        <v>1.2857881578804457E-2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effMJM'!$B$2:$B$188,Auswertung!$K$2+Auswertung!A85,1),E86)</f>
        <v>8.7208552635319996E-3</v>
      </c>
      <c r="F85" s="15">
        <f>INDEX('Daten MJM'!$D$2:$D$191,Auswertung!$J$2+Auswertung!A85,1)--1.8181818182</f>
        <v>3616.3636363635001</v>
      </c>
      <c r="G85" s="15">
        <f>INDEX('Daten effMJM'!$C$2:$C$188,Auswertung!$K$2+Auswertung!A85,1)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6.1806737805950003E-3</v>
      </c>
      <c r="P85" s="4">
        <f t="shared" si="40"/>
        <v>2.9333837515447273E-2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5.6575914544510011E-3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2.4283539412549987E-3</v>
      </c>
      <c r="AH85" s="16">
        <f t="shared" si="24"/>
        <v>1.27789633132997E-2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effMJM'!$B$2:$B$188,Auswertung!$K$2+Auswertung!A86,1),E87)</f>
        <v>8.8850497105284008E-3</v>
      </c>
      <c r="F86" s="15">
        <f>INDEX('Daten MJM'!$D$2:$D$191,Auswertung!$J$2+Auswertung!A86,1)--1.8181818182</f>
        <v>3617.2727272726002</v>
      </c>
      <c r="G86" s="15">
        <f>INDEX('Daten effMJM'!$C$2:$C$188,Auswertung!$K$2+Auswertung!A86,1)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7.0224486140615999E-3</v>
      </c>
      <c r="P86" s="4">
        <f t="shared" si="40"/>
        <v>2.4687274262228654E-2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5.6576107293720007E-3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2.4899410284950005E-3</v>
      </c>
      <c r="AH86" s="16">
        <f t="shared" si="24"/>
        <v>1.281420210473048E-2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effMJM'!$B$2:$B$188,Auswertung!$K$2+Auswertung!A87,1),E88)</f>
        <v>9.0542438595528005E-3</v>
      </c>
      <c r="F87" s="15">
        <f>INDEX('Daten MJM'!$D$2:$D$191,Auswertung!$J$2+Auswertung!A87,1)--1.8181818182</f>
        <v>3618.1818181817002</v>
      </c>
      <c r="G87" s="15">
        <f>INDEX('Daten effMJM'!$C$2:$C$188,Auswertung!$K$2+Auswertung!A87,1)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7.0224503640336994E-3</v>
      </c>
      <c r="P87" s="4">
        <f t="shared" si="40"/>
        <v>2.4687265690193423E-2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5.6576512821209998E-3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2.5469812081670012E-3</v>
      </c>
      <c r="AH87" s="16">
        <f t="shared" si="24"/>
        <v>1.2926201580444205E-2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effMJM'!$B$2:$B$188,Auswertung!$K$2+Auswertung!A88,1),E89)</f>
        <v>9.8960186930194E-3</v>
      </c>
      <c r="F88" s="15">
        <f>INDEX('Daten MJM'!$D$2:$D$191,Auswertung!$J$2+Auswertung!A88,1)--1.8181818182</f>
        <v>5388.1818181816998</v>
      </c>
      <c r="G88" s="15">
        <f>INDEX('Daten effMJM'!$C$2:$C$188,Auswertung!$K$2+Auswertung!A88,1)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7.0224596230180998E-3</v>
      </c>
      <c r="P88" s="4">
        <f t="shared" si="40"/>
        <v>2.4687073633704943E-2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5.6578064637709986E-3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2.5993592826799999E-3</v>
      </c>
      <c r="AH88" s="16">
        <f t="shared" si="24"/>
        <v>1.3110612163890836E-2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effMJM'!$B$2:$B$188,Auswertung!$K$2+Auswertung!A89,1),E90)</f>
        <v>9.8960204429914995E-3</v>
      </c>
      <c r="F89" s="15">
        <f>INDEX('Daten MJM'!$D$2:$D$191,Auswertung!$J$2+Auswertung!A89,1)--1.8181818182</f>
        <v>5389.1818181816998</v>
      </c>
      <c r="G89" s="15">
        <f>INDEX('Daten effMJM'!$C$2:$C$188,Auswertung!$K$2+Auswertung!A89,1)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7.0225925289980002E-3</v>
      </c>
      <c r="P89" s="4">
        <f t="shared" si="40"/>
        <v>2.468410445892644E-2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5.6584583674059996E-3</v>
      </c>
      <c r="U89" s="4">
        <f>((T89-S89)/S89)</f>
        <v>1.1882107721383126E-2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2.6470054012000012E-3</v>
      </c>
      <c r="AH89" s="16">
        <f t="shared" si="24"/>
        <v>1.3368471072102759E-2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effMJM'!$B$2:$B$188,Auswertung!$K$2+Auswertung!A90,1),E91)</f>
        <v>9.8960297019758999E-3</v>
      </c>
      <c r="F90" s="15">
        <f>INDEX('Daten MJM'!$D$2:$D$191,Auswertung!$J$2+Auswertung!A90,1)--1.8181818182</f>
        <v>5390.1818181816998</v>
      </c>
      <c r="G90" s="15">
        <f>INDEX('Daten effMJM'!$C$2:$C$188,Auswertung!$K$2+Auswertung!A90,1)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7.0235709932011002E-3</v>
      </c>
      <c r="P90" s="4">
        <f t="shared" si="40"/>
        <v>2.4663845520953926E-2</v>
      </c>
      <c r="S90" s="9"/>
      <c r="T90" s="13"/>
      <c r="AF90" s="1"/>
      <c r="AG90" s="4">
        <f>(AG89-AF89)/AF89</f>
        <v>1.4170184872180231E-2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effMJM'!$B$2:$B$188,Auswertung!$K$2+Auswertung!A91,1),E92)</f>
        <v>9.8961626079558003E-3</v>
      </c>
      <c r="F91" s="15">
        <f>INDEX('Daten MJM'!$D$2:$D$191,Auswertung!$J$2+Auswertung!A91,1)--1.8181818182</f>
        <v>5391.1818181816998</v>
      </c>
      <c r="G91" s="15">
        <f>INDEX('Daten effMJM'!$C$2:$C$188,Auswertung!$K$2+Auswertung!A91,1)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7.0275484541304995E-3</v>
      </c>
      <c r="P91" s="4">
        <f t="shared" si="40"/>
        <v>2.4589845947615065E-2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effMJM'!$B$2:$B$188,Auswertung!$K$2+Auswertung!A92,1),E93)</f>
        <v>9.8971410721589003E-3</v>
      </c>
      <c r="F92" s="15">
        <f>INDEX('Daten MJM'!$D$2:$D$191,Auswertung!$J$2+Auswertung!A92,1)--1.8181818182</f>
        <v>5392.1818181816998</v>
      </c>
      <c r="G92" s="15">
        <f>INDEX('Daten effMJM'!$C$2:$C$188,Auswertung!$K$2+Auswertung!A92,1)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7.0381133619296992E-3</v>
      </c>
      <c r="P92" s="4">
        <f t="shared" si="40"/>
        <v>2.4416027248486068E-2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1.9200146250229998E-3</v>
      </c>
      <c r="V92" s="3">
        <f>(U92-T92)/T92</f>
        <v>2.41747779410772E-2</v>
      </c>
      <c r="W92" s="14">
        <f>(T92-U92)/($T$98-$U$98)</f>
        <v>0.68207363172441393</v>
      </c>
      <c r="X92" s="8">
        <f>W92*$U$89</f>
        <v>8.1044723660644892E-3</v>
      </c>
      <c r="Y92" s="7">
        <f>X92/2</f>
        <v>4.0522361830322446E-3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effMJM'!$B$2:$B$188,Auswertung!$K$2+Auswertung!A93,1),E94)</f>
        <v>9.9011185330882996E-3</v>
      </c>
      <c r="F93" s="15">
        <f>INDEX('Daten MJM'!$D$2:$D$191,Auswertung!$J$2+Auswertung!A93,1)--1.8181818182</f>
        <v>5393.1818181816998</v>
      </c>
      <c r="G93" s="15">
        <f>INDEX('Daten effMJM'!$C$2:$C$188,Auswertung!$K$2+Auswertung!A93,1)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7.0589267041363995E-3</v>
      </c>
      <c r="P93" s="4">
        <f t="shared" si="40"/>
        <v>2.4116440014915655E-2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9.0575884678499932E-4</v>
      </c>
      <c r="V93" s="3">
        <f t="shared" ref="V93:V96" si="56">(U93-T93)/T93</f>
        <v>-2.7033554708889539E-3</v>
      </c>
      <c r="W93" s="14">
        <f t="shared" ref="W93:W96" si="57">(T93-U93)/($T$98-$U$98)</f>
        <v>-3.6951297199914343E-2</v>
      </c>
      <c r="X93" s="8">
        <f t="shared" ref="X93:X96" si="58">W93*$U$89</f>
        <v>-4.3905929377422489E-4</v>
      </c>
      <c r="Y93" s="7">
        <f t="shared" ref="Y93:Y96" si="59">X93</f>
        <v>-4.3905929377422489E-4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effMJM'!$B$2:$B$188,Auswertung!$K$2+Auswertung!A94,1),E95)</f>
        <v>9.9116834408874994E-3</v>
      </c>
      <c r="F94" s="15">
        <f>INDEX('Daten MJM'!$D$2:$D$191,Auswertung!$J$2+Auswertung!A94,1)--1.8181818182</f>
        <v>5394.1818181816998</v>
      </c>
      <c r="G94" s="15">
        <f>INDEX('Daten effMJM'!$C$2:$C$188,Auswertung!$K$2+Auswertung!A94,1)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7.0922652810599006E-3</v>
      </c>
      <c r="P94" s="4">
        <f t="shared" si="40"/>
        <v>2.3702306702423518E-2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1.5162711960090003E-3</v>
      </c>
      <c r="V94" s="3">
        <f t="shared" si="56"/>
        <v>2.3280181844910985E-2</v>
      </c>
      <c r="W94" s="14">
        <f t="shared" si="57"/>
        <v>0.51916690105314389</v>
      </c>
      <c r="X94" s="8">
        <f t="shared" si="58"/>
        <v>6.1687970436901107E-3</v>
      </c>
      <c r="Y94" s="7">
        <f>X94/2</f>
        <v>3.0843985218450554E-3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effMJM'!$B$2:$B$188,Auswertung!$K$2+Auswertung!A95,1),E96)</f>
        <v>9.9324967830941996E-3</v>
      </c>
      <c r="F95" s="15">
        <f>INDEX('Daten MJM'!$D$2:$D$191,Auswertung!$J$2+Auswertung!A95,1)--1.8181818182</f>
        <v>5395.1818181816998</v>
      </c>
      <c r="G95" s="15">
        <f>INDEX('Daten effMJM'!$C$2:$C$188,Auswertung!$K$2+Auswertung!A95,1)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7.1385766009532002E-3</v>
      </c>
      <c r="P95" s="4">
        <f t="shared" si="40"/>
        <v>2.3200569958853348E-2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1.3150684475970002E-3</v>
      </c>
      <c r="V95" s="3">
        <f t="shared" si="56"/>
        <v>-8.2076634360509805E-3</v>
      </c>
      <c r="W95" s="14">
        <f t="shared" si="57"/>
        <v>-0.16378927312999228</v>
      </c>
      <c r="X95" s="8">
        <f t="shared" si="58"/>
        <v>-1.9461617869376111E-3</v>
      </c>
      <c r="Y95" s="7">
        <f t="shared" si="59"/>
        <v>-1.9461617869376111E-3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effMJM'!$B$2:$B$188,Auswertung!$K$2+Auswertung!A96,1),E97)</f>
        <v>9.9658353600177007E-3</v>
      </c>
      <c r="F96" s="15">
        <f>INDEX('Daten MJM'!$D$2:$D$191,Auswertung!$J$2+Auswertung!A96,1)--1.8181818182</f>
        <v>5396.1818181816998</v>
      </c>
      <c r="G96" s="15">
        <f>INDEX('Daten effMJM'!$C$2:$C$188,Auswertung!$K$2+Auswertung!A96,1)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7.1965823660721994E-3</v>
      </c>
      <c r="P96" s="4">
        <f t="shared" si="40"/>
        <v>2.2649476611490374E-2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1.3452519920000017E-6</v>
      </c>
      <c r="V96" s="3">
        <f t="shared" si="56"/>
        <v>-2.4099117867226336E-2</v>
      </c>
      <c r="W96" s="14">
        <f t="shared" si="57"/>
        <v>-4.9996244765129338E-4</v>
      </c>
      <c r="X96" s="8">
        <f t="shared" si="58"/>
        <v>-5.9406076596390401E-6</v>
      </c>
      <c r="Y96" s="7">
        <f t="shared" si="59"/>
        <v>-5.9406076596390401E-6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effMJM'!$B$2:$B$188,Auswertung!$K$2+Auswertung!A97,1),E98)</f>
        <v>1.0012146679911E-2</v>
      </c>
      <c r="F97" s="15">
        <f>INDEX('Daten MJM'!$D$2:$D$191,Auswertung!$J$2+Auswertung!A97,1)--1.8181818182</f>
        <v>5397.1818181816998</v>
      </c>
      <c r="G97" s="15">
        <f>INDEX('Daten effMJM'!$C$2:$C$188,Auswertung!$K$2+Auswertung!A97,1)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7.2643042076471999E-3</v>
      </c>
      <c r="P97" s="4">
        <f t="shared" si="40"/>
        <v>2.2084023189634035E-2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effMJM'!$B$2:$B$188,Auswertung!$K$2+Auswertung!A98,1),E99)</f>
        <v>1.007015244503E-2</v>
      </c>
      <c r="F98" s="15">
        <f>INDEX('Daten MJM'!$D$2:$D$191,Auswertung!$J$2+Auswertung!A98,1)--1.8181818182</f>
        <v>5398.1818181816998</v>
      </c>
      <c r="G98" s="15">
        <f>INDEX('Daten effMJM'!$C$2:$C$188,Auswertung!$K$2+Auswertung!A98,1)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7.339505751533199E-3</v>
      </c>
      <c r="P98" s="4">
        <f t="shared" si="40"/>
        <v>2.153007622441876E-2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5.6584583674059996E-3</v>
      </c>
      <c r="W98" s="7">
        <f>SUM(W92:W96)</f>
        <v>0.99999999999999989</v>
      </c>
      <c r="Y98" s="7">
        <f>SUM(Y92:Y96)</f>
        <v>4.7454730165058245E-3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effMJM'!$B$2:$B$188,Auswertung!$K$2+Auswertung!A99,1),E100)</f>
        <v>1.0137874286605E-2</v>
      </c>
      <c r="F99" s="15">
        <f>INDEX('Daten MJM'!$D$2:$D$191,Auswertung!$J$2+Auswertung!A99,1)--1.8181818182</f>
        <v>5399.1818181816998</v>
      </c>
      <c r="G99" s="15">
        <f>INDEX('Daten effMJM'!$C$2:$C$188,Auswertung!$K$2+Auswertung!A99,1)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7.4200342306562006E-3</v>
      </c>
      <c r="P99" s="4">
        <f t="shared" si="40"/>
        <v>2.1003256422023431E-2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effMJM'!$B$2:$B$188,Auswertung!$K$2+Auswertung!A100,1),E101)</f>
        <v>1.0213075830490999E-2</v>
      </c>
      <c r="F100" s="15">
        <f>INDEX('Daten MJM'!$D$2:$D$191,Auswertung!$J$2+Auswertung!A100,1)--1.8181818182</f>
        <v>5400.1818181816998</v>
      </c>
      <c r="G100" s="15">
        <f>INDEX('Daten effMJM'!$C$2:$C$188,Auswertung!$K$2+Auswertung!A100,1)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7.5039959974341998E-3</v>
      </c>
      <c r="P100" s="4">
        <f t="shared" si="40"/>
        <v>2.0511167005738965E-2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effMJM'!$B$2:$B$188,Auswertung!$K$2+Auswertung!A101,1),E102)</f>
        <v>1.0293604309614001E-2</v>
      </c>
      <c r="F101" s="15">
        <f>INDEX('Daten MJM'!$D$2:$D$191,Auswertung!$J$2+Auswertung!A101,1)--1.8181818182</f>
        <v>5401.1818181816998</v>
      </c>
      <c r="G101" s="15">
        <f>INDEX('Daten effMJM'!$C$2:$C$188,Auswertung!$K$2+Auswertung!A101,1)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7.5898003590292003E-3</v>
      </c>
      <c r="P101" s="4">
        <f t="shared" si="40"/>
        <v>2.0056358459394335E-2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effMJM'!$B$2:$B$188,Auswertung!$K$2+Auswertung!A102,1),E103)</f>
        <v>1.0377566076392E-2</v>
      </c>
      <c r="F102" s="15">
        <f>INDEX('Daten MJM'!$D$2:$D$191,Auswertung!$J$2+Auswertung!A102,1)--1.8181818182</f>
        <v>5402.1818181816998</v>
      </c>
      <c r="G102" s="15">
        <f>INDEX('Daten effMJM'!$C$2:$C$188,Auswertung!$K$2+Auswertung!A102,1)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7.6761410581881991E-3</v>
      </c>
      <c r="P102" s="4">
        <f t="shared" si="40"/>
        <v>1.9638579062530807E-2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effMJM'!$B$2:$B$188,Auswertung!$K$2+Auswertung!A103,1),E104)</f>
        <v>1.0463370437987E-2</v>
      </c>
      <c r="F103" s="15">
        <f>INDEX('Daten MJM'!$D$2:$D$191,Auswertung!$J$2+Auswertung!A103,1)--1.8181818182</f>
        <v>5403.1818181816998</v>
      </c>
      <c r="G103" s="15">
        <f>INDEX('Daten effMJM'!$C$2:$C$188,Auswertung!$K$2+Auswertung!A103,1)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7.7619584419442002E-3</v>
      </c>
      <c r="P103" s="4">
        <f t="shared" si="40"/>
        <v>1.9256052489103132E-2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1.6089979586853616E-6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effMJM'!$B$2:$B$188,Auswertung!$K$2+Auswertung!A104,1),E105)</f>
        <v>1.0549711137145999E-2</v>
      </c>
      <c r="F104" s="15">
        <f>INDEX('Daten MJM'!$D$2:$D$191,Auswertung!$J$2+Auswertung!A104,1)--1.8181818182</f>
        <v>5404.1818181816998</v>
      </c>
      <c r="G104" s="15">
        <f>INDEX('Daten effMJM'!$C$2:$C$188,Auswertung!$K$2+Auswertung!A104,1)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7.8463922595772007E-3</v>
      </c>
      <c r="P104" s="4">
        <f t="shared" si="40"/>
        <v>1.8906282302245982E-2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4.0410816621592362E-6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effMJM'!$B$2:$B$188,Auswertung!$K$2+Auswertung!A105,1),E106)</f>
        <v>1.0635528520902E-2</v>
      </c>
      <c r="F105" s="15">
        <f>INDEX('Daten MJM'!$D$2:$D$191,Auswertung!$J$2+Auswertung!A105,1)--1.8181818182</f>
        <v>5405.1818181816998</v>
      </c>
      <c r="G105" s="15">
        <f>INDEX('Daten effMJM'!$C$2:$C$188,Auswertung!$K$2+Auswertung!A105,1)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7.9279765581132013E-3</v>
      </c>
      <c r="P105" s="4">
        <f t="shared" si="40"/>
        <v>1.8583940432612963E-2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8.9746617465066339E-6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effMJM'!$B$2:$B$188,Auswertung!$K$2+Auswertung!A106,1),E107)</f>
        <v>1.0719962338535E-2</v>
      </c>
      <c r="F106" s="15">
        <f>INDEX('Daten MJM'!$D$2:$D$191,Auswertung!$J$2+Auswertung!A106,1)--1.8181818182</f>
        <v>5406.1818181816998</v>
      </c>
      <c r="G106" s="15">
        <f>INDEX('Daten effMJM'!$C$2:$C$188,Auswertung!$K$2+Auswertung!A106,1)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8.0061516051771996E-3</v>
      </c>
      <c r="P106" s="4">
        <f t="shared" si="40"/>
        <v>1.8285587811670077E-2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1.7345385415426964E-5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effMJM'!$B$2:$B$188,Auswertung!$K$2+Auswertung!A107,1),E108)</f>
        <v>1.0801546637071001E-2</v>
      </c>
      <c r="F107" s="15">
        <f>INDEX('Daten MJM'!$D$2:$D$191,Auswertung!$J$2+Auswertung!A107,1)--1.8181818182</f>
        <v>5407.1818181816998</v>
      </c>
      <c r="G107" s="15">
        <f>INDEX('Daten effMJM'!$C$2:$C$188,Auswertung!$K$2+Auswertung!A107,1)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8.0806101427402001E-3</v>
      </c>
      <c r="P107" s="4">
        <f t="shared" si="40"/>
        <v>1.8009295159070196E-2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2.9250788288403018E-5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effMJM'!$B$2:$B$188,Auswertung!$K$2+Auswertung!A108,1),E109)</f>
        <v>1.0879721684135001E-2</v>
      </c>
      <c r="F108" s="15">
        <f>INDEX('Daten MJM'!$D$2:$D$191,Auswertung!$J$2+Auswertung!A108,1)--1.8181818182</f>
        <v>5408.1818181816998</v>
      </c>
      <c r="G108" s="15">
        <f>INDEX('Daten effMJM'!$C$2:$C$188,Auswertung!$K$2+Auswertung!A108,1)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8.151077896221201E-3</v>
      </c>
      <c r="P108" s="4">
        <f t="shared" si="40"/>
        <v>1.7753648896730048E-2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4.4104031766956324E-5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effMJM'!$B$2:$B$188,Auswertung!$K$2+Auswertung!A109,1),E110)</f>
        <v>1.0954180221697999E-2</v>
      </c>
      <c r="F109" s="15">
        <f>INDEX('Daten MJM'!$D$2:$D$191,Auswertung!$J$2+Auswertung!A109,1)--1.8181818182</f>
        <v>5409.1818181816998</v>
      </c>
      <c r="G109" s="15">
        <f>INDEX('Daten effMJM'!$C$2:$C$188,Auswertung!$K$2+Auswertung!A109,1)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8.2173174696291984E-3</v>
      </c>
      <c r="P109" s="4">
        <f t="shared" si="40"/>
        <v>1.7517421918960326E-2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6.1200789477780225E-5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effMJM'!$B$2:$B$188,Auswertung!$K$2+Auswertung!A110,1),E111)</f>
        <v>1.1024647975179E-2</v>
      </c>
      <c r="F110" s="15">
        <f>INDEX('Daten MJM'!$D$2:$D$191,Auswertung!$J$2+Auswertung!A110,1)--1.8181818182</f>
        <v>5410.1818181816998</v>
      </c>
      <c r="G110" s="15">
        <f>INDEX('Daten effMJM'!$C$2:$C$188,Auswertung!$K$2+Auswertung!A110,1)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8.2791301221182001E-3</v>
      </c>
      <c r="P110" s="4">
        <f t="shared" si="40"/>
        <v>1.7299662282050491E-2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7.9627678923359523E-5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effMJM'!$B$2:$B$188,Auswertung!$K$2+Auswertung!A111,1),E112)</f>
        <v>1.1090887548586999E-2</v>
      </c>
      <c r="F111" s="15">
        <f>INDEX('Daten MJM'!$D$2:$D$191,Auswertung!$J$2+Auswertung!A111,1)--1.8181818182</f>
        <v>5411.1818181816998</v>
      </c>
      <c r="G111" s="15">
        <f>INDEX('Daten effMJM'!$C$2:$C$188,Auswertung!$K$2+Auswertung!A111,1)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8.3363598681862015E-3</v>
      </c>
      <c r="P111" s="4">
        <f t="shared" si="40"/>
        <v>1.7099724376797527E-2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9.8029148395408367E-5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effMJM'!$B$2:$B$188,Auswertung!$K$2+Auswertung!A112,1),E113)</f>
        <v>1.1152700201075999E-2</v>
      </c>
      <c r="F112" s="15">
        <f>INDEX('Daten MJM'!$D$2:$D$191,Auswertung!$J$2+Auswertung!A112,1)--1.8181818182</f>
        <v>5412.1818181816998</v>
      </c>
      <c r="G112" s="15">
        <f>INDEX('Daten effMJM'!$C$2:$C$188,Auswertung!$K$2+Auswertung!A112,1)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8.3888960693641983E-3</v>
      </c>
      <c r="P112" s="4">
        <f t="shared" si="40"/>
        <v>1.6917071762870509E-2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1.1506176414913802E-4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effMJM'!$B$2:$B$188,Auswertung!$K$2+Auswertung!A113,1),E114)</f>
        <v>1.1209929947144001E-2</v>
      </c>
      <c r="F113" s="15">
        <f>INDEX('Daten MJM'!$D$2:$D$191,Auswertung!$J$2+Auswertung!A113,1)--1.8181818182</f>
        <v>5413.1818181816998</v>
      </c>
      <c r="G113" s="15">
        <f>INDEX('Daten effMJM'!$C$2:$C$188,Auswertung!$K$2+Auswertung!A113,1)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8.4366730307981995E-3</v>
      </c>
      <c r="P113" s="4">
        <f t="shared" si="40"/>
        <v>1.6751191981177565E-2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1.2995746819419052E-4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effMJM'!$B$2:$B$188,Auswertung!$K$2+Auswertung!A114,1),E115)</f>
        <v>1.1262466148321999E-2</v>
      </c>
      <c r="F114" s="15">
        <f>INDEX('Daten MJM'!$D$2:$D$191,Auswertung!$J$2+Auswertung!A114,1)--1.8181818182</f>
        <v>5414.1818181816998</v>
      </c>
      <c r="G114" s="15">
        <f>INDEX('Daten effMJM'!$C$2:$C$188,Auswertung!$K$2+Auswertung!A114,1)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8.4796722603421998E-3</v>
      </c>
      <c r="P114" s="4">
        <f t="shared" si="40"/>
        <v>1.6601613756150845E-2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1.425736577184597E-4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effMJM'!$B$2:$B$188,Auswertung!$K$2+Auswertung!A115,1),E116)</f>
        <v>1.1310243109756001E-2</v>
      </c>
      <c r="F115" s="15">
        <f>INDEX('Daten MJM'!$D$2:$D$191,Auswertung!$J$2+Auswertung!A115,1)--1.8181818182</f>
        <v>5415.1818181816998</v>
      </c>
      <c r="G115" s="15">
        <f>INDEX('Daten effMJM'!$C$2:$C$188,Auswertung!$K$2+Auswertung!A115,1)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8.5179254028131986E-3</v>
      </c>
      <c r="P115" s="4">
        <f t="shared" si="40"/>
        <v>1.6467822978969506E-2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1.5261812884735871E-4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effMJM'!$B$2:$B$188,Auswertung!$K$2+Auswertung!A116,1),E117)</f>
        <v>1.1353242339300001E-2</v>
      </c>
      <c r="F116" s="15">
        <f>INDEX('Daten MJM'!$D$2:$D$191,Auswertung!$J$2+Auswertung!A116,1)--1.8181818182</f>
        <v>5416.1818181816998</v>
      </c>
      <c r="G116" s="15">
        <f>INDEX('Daten effMJM'!$C$2:$C$188,Auswertung!$K$2+Auswertung!A116,1)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8.5515162016761986E-3</v>
      </c>
      <c r="P116" s="4">
        <f t="shared" si="40"/>
        <v>1.634917423239983E-2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1.6018107803888426E-4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effMJM'!$B$2:$B$188,Auswertung!$K$2+Auswertung!A117,1),E118)</f>
        <v>1.1391495481771E-2</v>
      </c>
      <c r="F117" s="15">
        <f>INDEX('Daten MJM'!$D$2:$D$191,Auswertung!$J$2+Auswertung!A117,1)--1.8181818182</f>
        <v>5417.1818181816998</v>
      </c>
      <c r="G117" s="15">
        <f>INDEX('Daten effMJM'!$C$2:$C$188,Auswertung!$K$2+Auswertung!A117,1)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9.8712747760111991E-3</v>
      </c>
      <c r="P117" s="4">
        <f t="shared" si="40"/>
        <v>1.540658278339071E-2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1.6633155580411956E-4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effMJM'!$B$2:$B$188,Auswertung!$K$2+Auswertung!A118,1),E119)</f>
        <v>1.1425086280634E-2</v>
      </c>
      <c r="F118" s="15">
        <f>INDEX('Daten MJM'!$D$2:$D$191,Auswertung!$J$2+Auswertung!A118,1)--1.8181818182</f>
        <v>5418.1818181816998</v>
      </c>
      <c r="G118" s="15">
        <f>INDEX('Daten effMJM'!$C$2:$C$188,Auswertung!$K$2+Auswertung!A118,1)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9.8714380811072006E-3</v>
      </c>
      <c r="P118" s="4">
        <f t="shared" si="40"/>
        <v>1.5406920303163041E-2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1.7190498625236427E-4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effMJM'!$B$2:$B$188,Auswertung!$K$2+Auswertung!A119,1),E120)</f>
        <v>1.2744844854969E-2</v>
      </c>
      <c r="F119" s="15">
        <f>INDEX('Daten MJM'!$D$2:$D$191,Auswertung!$J$2+Auswertung!A119,1)--1.8181818182</f>
        <v>7188.1818181816998</v>
      </c>
      <c r="G119" s="15">
        <f>INDEX('Daten effMJM'!$C$2:$C$188,Auswertung!$K$2+Auswertung!A119,1)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9.8715618173291983E-3</v>
      </c>
      <c r="P119" s="4">
        <f t="shared" si="40"/>
        <v>1.5407437441773759E-2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1.7622879928652326E-4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effMJM'!$B$2:$B$188,Auswertung!$K$2+Auswertung!A120,1),E121)</f>
        <v>1.2745008160065E-2</v>
      </c>
      <c r="F120" s="15">
        <f>INDEX('Daten MJM'!$D$2:$D$191,Auswertung!$J$2+Auswertung!A120,1)--1.8181818182</f>
        <v>7189.3636363635005</v>
      </c>
      <c r="G120" s="15">
        <f>INDEX('Daten effMJM'!$C$2:$C$188,Auswertung!$K$2+Auswertung!A120,1)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9.8716480064422012E-3</v>
      </c>
      <c r="P120" s="4">
        <f t="shared" si="40"/>
        <v>1.5408040803532638E-2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1.7946468913928557E-4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effMJM'!$B$2:$B$188,Auswertung!$K$2+Auswertung!A121,1),E122)</f>
        <v>1.2745131896286999E-2</v>
      </c>
      <c r="F121" s="15">
        <f>INDEX('Daten MJM'!$D$2:$D$191,Auswertung!$J$2+Auswertung!A121,1)--1.8181818182</f>
        <v>7190.5454545453003</v>
      </c>
      <c r="G121" s="15">
        <f>INDEX('Daten effMJM'!$C$2:$C$188,Auswertung!$K$2+Auswertung!A121,1)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9.8717037485211989E-3</v>
      </c>
      <c r="P121" s="4">
        <f t="shared" si="40"/>
        <v>1.5408631630285146E-2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1.8524010867321491E-4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effMJM'!$B$2:$B$188,Auswertung!$K$2+Auswertung!A122,1),E123)</f>
        <v>1.27452180854E-2</v>
      </c>
      <c r="F122" s="15">
        <f>INDEX('Daten MJM'!$D$2:$D$191,Auswertung!$J$2+Auswertung!A122,1)--1.8181818182</f>
        <v>7191.7272727272002</v>
      </c>
      <c r="G122" s="15">
        <f>INDEX('Daten effMJM'!$C$2:$C$188,Auswertung!$K$2+Auswertung!A122,1)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9.8717382717381993E-3</v>
      </c>
      <c r="P122" s="4">
        <f t="shared" si="40"/>
        <v>1.5409154083993588E-2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1.8827128779518851E-4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effMJM'!$B$2:$B$188,Auswertung!$K$2+Auswertung!A123,1),E124)</f>
        <v>1.2745273827479E-2</v>
      </c>
      <c r="F123" s="15">
        <f>INDEX('Daten MJM'!$D$2:$D$191,Auswertung!$J$2+Auswertung!A123,1)--1.8181818182</f>
        <v>7192.909090909</v>
      </c>
      <c r="G123" s="15">
        <f>INDEX('Daten effMJM'!$C$2:$C$188,Auswertung!$K$2+Auswertung!A123,1)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9.8717608520772007E-3</v>
      </c>
      <c r="P123" s="4">
        <f t="shared" si="40"/>
        <v>1.5409593598524793E-2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5.1172816202542337E-7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effMJM'!$B$2:$B$188,Auswertung!$K$2+Auswertung!A124,1),E125)</f>
        <v>1.2745308350696E-2</v>
      </c>
      <c r="F124" s="15">
        <f>INDEX('Daten MJM'!$D$2:$D$191,Auswertung!$J$2+Auswertung!A124,1)--1.8181818182</f>
        <v>7194.0909090907999</v>
      </c>
      <c r="G124" s="15">
        <f>INDEX('Daten effMJM'!$C$2:$C$188,Auswertung!$K$2+Auswertung!A124,1)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9.8717821334801982E-3</v>
      </c>
      <c r="P124" s="4">
        <f t="shared" si="40"/>
        <v>1.5409979793572136E-2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3.4158170007791977E-9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effMJM'!$B$2:$B$188,Auswertung!$K$2+Auswertung!A125,1),E126)</f>
        <v>1.2745330931035E-2</v>
      </c>
      <c r="F125" s="15">
        <f>INDEX('Daten MJM'!$D$2:$D$191,Auswertung!$J$2+Auswertung!A125,1)--1.8181818182</f>
        <v>7195.2727272726006</v>
      </c>
      <c r="G125" s="15">
        <f>INDEX('Daten effMJM'!$C$2:$C$188,Auswertung!$K$2+Auswertung!A125,1)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9.8718272000401994E-3</v>
      </c>
      <c r="P125" s="4">
        <f t="shared" si="40"/>
        <v>1.5410339644717783E-2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1.69944600024452E-8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effMJM'!$B$2:$B$188,Auswertung!$K$2+Auswertung!A126,1),E127)</f>
        <v>1.2745352212437999E-2</v>
      </c>
      <c r="F126" s="15">
        <f>INDEX('Daten MJM'!$D$2:$D$191,Auswertung!$J$2+Auswertung!A126,1)--1.8181818182</f>
        <v>7196.4545454544004</v>
      </c>
      <c r="G126" s="15">
        <f>INDEX('Daten effMJM'!$C$2:$C$188,Auswertung!$K$2+Auswertung!A126,1)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9.8719948764201988E-3</v>
      </c>
      <c r="P126" s="4">
        <f t="shared" si="40"/>
        <v>1.5410538102355438E-2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1.7455028799781558E-7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effMJM'!$B$2:$B$188,Auswertung!$K$2+Auswertung!A127,1),E128)</f>
        <v>1.2745397278998E-2</v>
      </c>
      <c r="F127" s="15">
        <f>INDEX('Daten MJM'!$D$2:$D$191,Auswertung!$J$2+Auswertung!A127,1)--1.8181818182</f>
        <v>7197.6363636362003</v>
      </c>
      <c r="G127" s="15">
        <f>INDEX('Daten effMJM'!$C$2:$C$188,Auswertung!$K$2+Auswertung!A127,1)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9.8726802319341993E-3</v>
      </c>
      <c r="P127" s="4">
        <f t="shared" si="40"/>
        <v>1.5409523497030403E-2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1.0836073619999165E-6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effMJM'!$B$2:$B$188,Auswertung!$K$2+Auswertung!A128,1),E129)</f>
        <v>1.2745564955378E-2</v>
      </c>
      <c r="F128" s="15">
        <f>INDEX('Daten MJM'!$D$2:$D$191,Auswertung!$J$2+Auswertung!A128,1)--1.8181818182</f>
        <v>7198.8181818180001</v>
      </c>
      <c r="G128" s="15">
        <f>INDEX('Daten effMJM'!$C$2:$C$188,Auswertung!$K$2+Auswertung!A128,1)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9.8741429573512007E-3</v>
      </c>
      <c r="P128" s="4">
        <f t="shared" si="40"/>
        <v>1.5405949700349818E-2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4.0785804569995476E-6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effMJM'!$B$2:$B$188,Auswertung!$K$2+Auswertung!A129,1),E130)</f>
        <v>1.2746250310892E-2</v>
      </c>
      <c r="F129" s="15">
        <f>INDEX('Daten MJM'!$D$2:$D$191,Auswertung!$J$2+Auswertung!A129,1)--1.8181818182</f>
        <v>7199.9999999997999</v>
      </c>
      <c r="G129" s="15">
        <f>INDEX('Daten effMJM'!$C$2:$C$188,Auswertung!$K$2+Auswertung!A129,1)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9.8778166679532008E-3</v>
      </c>
      <c r="P129" s="4">
        <f t="shared" si="40"/>
        <v>1.5395314700258822E-2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1.0483585604001422E-5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effMJM'!$B$2:$B$188,Auswertung!$K$2+Auswertung!A130,1),E131)</f>
        <v>1.2747713036309E-2</v>
      </c>
      <c r="F130" s="15">
        <f>INDEX('Daten MJM'!$D$2:$D$191,Auswertung!$J$2+Auswertung!A130,1)--1.8181818182</f>
        <v>7200.9090909089</v>
      </c>
      <c r="G130" s="15">
        <f>INDEX('Daten effMJM'!$C$2:$C$188,Auswertung!$K$2+Auswertung!A130,1)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9.8859754513591983E-3</v>
      </c>
      <c r="P130" s="4">
        <f t="shared" si="40"/>
        <v>1.536857450246803E-2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2.0409767656999478E-5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effMJM'!$B$2:$B$188,Auswertung!$K$2+Auswertung!A131,1),E132)</f>
        <v>1.2751386746911E-2</v>
      </c>
      <c r="F131" s="15">
        <f>INDEX('Daten MJM'!$D$2:$D$191,Auswertung!$J$2+Auswertung!A131,1)--1.8181818182</f>
        <v>7201.8181818180001</v>
      </c>
      <c r="G131" s="15">
        <f>INDEX('Daten effMJM'!$C$2:$C$188,Auswertung!$K$2+Auswertung!A131,1)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9.9017439835552001E-3</v>
      </c>
      <c r="P131" s="4">
        <f t="shared" si="40"/>
        <v>1.531035453805555E-2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3.2605947484998232E-5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effMJM'!$B$2:$B$188,Auswertung!$K$2+Auswertung!A132,1),E133)</f>
        <v>1.2759545530316999E-2</v>
      </c>
      <c r="F132" s="15">
        <f>INDEX('Daten MJM'!$D$2:$D$191,Auswertung!$J$2+Auswertung!A132,1)--1.8181818182</f>
        <v>7202.7272727271002</v>
      </c>
      <c r="G132" s="15">
        <f>INDEX('Daten effMJM'!$C$2:$C$188,Auswertung!$K$2+Auswertung!A132,1)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9.9283356092721986E-3</v>
      </c>
      <c r="P132" s="4">
        <f t="shared" ref="P132:P186" si="70">ABS((O132-N132)/N132)</f>
        <v>1.5202177663289282E-2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4.5338448877000476E-5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effMJM'!$B$2:$B$188,Auswertung!$K$2+Auswertung!A133,1),E134)</f>
        <v>1.2775314062512999E-2</v>
      </c>
      <c r="F133" s="15">
        <f>INDEX('Daten MJM'!$D$2:$D$191,Auswertung!$J$2+Auswertung!A133,1)--1.8181818182</f>
        <v>7203.6363636362003</v>
      </c>
      <c r="G133" s="15">
        <f>INDEX('Daten effMJM'!$C$2:$C$188,Auswertung!$K$2+Auswertung!A133,1)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9.9684301836062E-3</v>
      </c>
      <c r="P133" s="4">
        <f t="shared" si="70"/>
        <v>1.5027137431073463E-2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5.6920335631999858E-5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effMJM'!$B$2:$B$188,Auswertung!$K$2+Auswertung!A134,1),E135)</f>
        <v>1.280190568823E-2</v>
      </c>
      <c r="F134" s="15">
        <f>INDEX('Daten MJM'!$D$2:$D$191,Auswertung!$J$2+Auswertung!A134,1)--1.8181818182</f>
        <v>7204.5454545453003</v>
      </c>
      <c r="G134" s="15">
        <f>INDEX('Daten effMJM'!$C$2:$C$188,Auswertung!$K$2+Auswertung!A134,1)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1.0024067264950198E-2</v>
      </c>
      <c r="P134" s="4">
        <f t="shared" si="70"/>
        <v>1.4772176666971995E-2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6.6617617873999946E-5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effMJM'!$B$2:$B$188,Auswertung!$K$2+Auswertung!A135,1),E136)</f>
        <v>1.2842000262563999E-2</v>
      </c>
      <c r="F135" s="15">
        <f>INDEX('Daten MJM'!$D$2:$D$191,Auswertung!$J$2+Auswertung!A135,1)--1.8181818182</f>
        <v>7205.4545454544004</v>
      </c>
      <c r="G135" s="15">
        <f>INDEX('Daten effMJM'!$C$2:$C$188,Auswertung!$K$2+Auswertung!A135,1)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1.0096456063964199E-2</v>
      </c>
      <c r="P135" s="4">
        <f t="shared" si="70"/>
        <v>1.4432487035316029E-2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7.4136543687999823E-5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effMJM'!$B$2:$B$188,Auswertung!$K$2+Auswertung!A136,1),E137)</f>
        <v>1.2897637343907999E-2</v>
      </c>
      <c r="F136" s="15">
        <f>INDEX('Daten MJM'!$D$2:$D$191,Auswertung!$J$2+Auswertung!A136,1)--1.8181818182</f>
        <v>7206.3636363635005</v>
      </c>
      <c r="G136" s="15">
        <f>INDEX('Daten effMJM'!$C$2:$C$188,Auswertung!$K$2+Auswertung!A136,1)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1.0185573471597199E-2</v>
      </c>
      <c r="P136" s="4">
        <f t="shared" si="70"/>
        <v>1.4016817715903081E-2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7.953302858799971E-5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effMJM'!$B$2:$B$188,Auswertung!$K$2+Auswertung!A137,1),E138)</f>
        <v>1.2970026142922E-2</v>
      </c>
      <c r="F137" s="15">
        <f>INDEX('Daten MJM'!$D$2:$D$191,Auswertung!$J$2+Auswertung!A137,1)--1.8181818182</f>
        <v>7207.2727272725006</v>
      </c>
      <c r="G137" s="15">
        <f>INDEX('Daten effMJM'!$C$2:$C$188,Auswertung!$K$2+Auswertung!A137,1)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1.0290175075370198E-2</v>
      </c>
      <c r="P137" s="4">
        <f t="shared" si="70"/>
        <v>1.3545304594439176E-2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8.3048593565001466E-5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effMJM'!$B$2:$B$188,Auswertung!$K$2+Auswertung!A138,1),E139)</f>
        <v>1.3059143550555E-2</v>
      </c>
      <c r="F138" s="15">
        <f>INDEX('Daten MJM'!$D$2:$D$191,Auswertung!$J$2+Auswertung!A138,1)--1.8181818182</f>
        <v>7208.1818181815997</v>
      </c>
      <c r="G138" s="15">
        <f>INDEX('Daten effMJM'!$C$2:$C$188,Auswertung!$K$2+Auswertung!A138,1)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1.0408318228275201E-2</v>
      </c>
      <c r="P138" s="4">
        <f t="shared" si="70"/>
        <v>1.3071686495997556E-2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8.4976299408998091E-5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effMJM'!$B$2:$B$188,Auswertung!$K$2+Auswertung!A139,1),E140)</f>
        <v>1.3163745154327999E-2</v>
      </c>
      <c r="F139" s="15">
        <f>INDEX('Daten MJM'!$D$2:$D$191,Auswertung!$J$2+Auswertung!A139,1)--1.8181818182</f>
        <v>7209.0909090906998</v>
      </c>
      <c r="G139" s="15">
        <f>INDEX('Daten effMJM'!$C$2:$C$188,Auswertung!$K$2+Auswertung!A139,1)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1.05379306443842E-2</v>
      </c>
      <c r="P139" s="4">
        <f t="shared" si="70"/>
        <v>1.2581996346489939E-2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8.5595409645002757E-5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effMJM'!$B$2:$B$188,Auswertung!$K$2+Auswertung!A140,1),E141)</f>
        <v>1.3281888307233E-2</v>
      </c>
      <c r="F140" s="15">
        <f>INDEX('Daten MJM'!$D$2:$D$191,Auswertung!$J$2+Auswertung!A140,1)--1.8181818182</f>
        <v>7209.9999999997999</v>
      </c>
      <c r="G140" s="15">
        <f>INDEX('Daten effMJM'!$C$2:$C$188,Auswertung!$K$2+Auswertung!A140,1)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1.0676674397883199E-2</v>
      </c>
      <c r="P140" s="4">
        <f t="shared" si="70"/>
        <v>1.2092918476054927E-2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8.5149794288998798E-5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effMJM'!$B$2:$B$188,Auswertung!$K$2+Auswertung!A141,1),E142)</f>
        <v>1.3411500723342001E-2</v>
      </c>
      <c r="F141" s="15">
        <f>INDEX('Daten MJM'!$D$2:$D$191,Auswertung!$J$2+Auswertung!A141,1)--1.8181818182</f>
        <v>7210.9090909089</v>
      </c>
      <c r="G141" s="15">
        <f>INDEX('Daten effMJM'!$C$2:$C$188,Auswertung!$K$2+Auswertung!A141,1)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1.08222935597382E-2</v>
      </c>
      <c r="P141" s="4">
        <f t="shared" si="70"/>
        <v>1.161397454065958E-2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8.383777395000111E-5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effMJM'!$B$2:$B$188,Auswertung!$K$2+Auswertung!A142,1),E143)</f>
        <v>1.3550244476841E-2</v>
      </c>
      <c r="F142" s="15">
        <f>INDEX('Daten MJM'!$D$2:$D$191,Auswertung!$J$2+Auswertung!A142,1)--1.8181818182</f>
        <v>7211.8181818180001</v>
      </c>
      <c r="G142" s="15">
        <f>INDEX('Daten effMJM'!$C$2:$C$188,Auswertung!$K$2+Auswertung!A142,1)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1.0973504065016199E-2</v>
      </c>
      <c r="P142" s="4">
        <f t="shared" si="70"/>
        <v>1.1160633119326404E-2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8.1073683602998076E-5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effMJM'!$B$2:$B$188,Auswertung!$K$2+Auswertung!A143,1),E144)</f>
        <v>1.3695863638696E-2</v>
      </c>
      <c r="F143" s="15">
        <f>INDEX('Daten MJM'!$D$2:$D$191,Auswertung!$J$2+Auswertung!A143,1)--1.8181818182</f>
        <v>7212.7272727271002</v>
      </c>
      <c r="G143" s="15">
        <f>INDEX('Daten effMJM'!$C$2:$C$188,Auswertung!$K$2+Auswertung!A143,1)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1.1129781325247199E-2</v>
      </c>
      <c r="P143" s="4">
        <f t="shared" si="70"/>
        <v>1.0747434190746391E-2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7.7740802808000387E-5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effMJM'!$B$2:$B$188,Auswertung!$K$2+Auswertung!A144,1),E145)</f>
        <v>1.3847074143974E-2</v>
      </c>
      <c r="F144" s="15">
        <f>INDEX('Daten MJM'!$D$2:$D$191,Auswertung!$J$2+Auswertung!A144,1)--1.8181818182</f>
        <v>7213.6363636362003</v>
      </c>
      <c r="G144" s="15">
        <f>INDEX('Daten effMJM'!$C$2:$C$188,Auswertung!$K$2+Auswertung!A144,1)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1.1289989324600201E-2</v>
      </c>
      <c r="P144" s="4">
        <f t="shared" si="70"/>
        <v>1.0365459170508932E-2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7.4088756200001854E-5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effMJM'!$B$2:$B$188,Auswertung!$K$2+Auswertung!A145,1),E146)</f>
        <v>1.4003351404205E-2</v>
      </c>
      <c r="F145" s="15">
        <f>INDEX('Daten MJM'!$D$2:$D$191,Auswertung!$J$2+Auswertung!A145,1)--1.8181818182</f>
        <v>7214.5454545453003</v>
      </c>
      <c r="G145" s="15">
        <f>INDEX('Daten effMJM'!$C$2:$C$188,Auswertung!$K$2+Auswertung!A145,1)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1.1453139042001199E-2</v>
      </c>
      <c r="P145" s="4">
        <f t="shared" si="70"/>
        <v>1.0003641973207529E-2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7.0153169942997057E-5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effMJM'!$B$2:$B$188,Auswertung!$K$2+Auswertung!A146,1),E147)</f>
        <v>1.4163559403558E-2</v>
      </c>
      <c r="F146" s="15">
        <f>INDEX('Daten MJM'!$D$2:$D$191,Auswertung!$J$2+Auswertung!A146,1)--1.8181818182</f>
        <v>7215.4545454544004</v>
      </c>
      <c r="G146" s="15">
        <f>INDEX('Daten effMJM'!$C$2:$C$188,Auswertung!$K$2+Auswertung!A146,1)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1.1621539140778198E-2</v>
      </c>
      <c r="P146" s="4">
        <f t="shared" si="70"/>
        <v>9.5358266607618713E-3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6.5972572313000022E-5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effMJM'!$B$2:$B$188,Auswertung!$K$2+Auswertung!A147,1),E148)</f>
        <v>1.4326709120959E-2</v>
      </c>
      <c r="F147" s="15">
        <f>INDEX('Daten MJM'!$D$2:$D$191,Auswertung!$J$2+Auswertung!A147,1)--1.8181818182</f>
        <v>7216.3636363635005</v>
      </c>
      <c r="G147" s="15">
        <f>INDEX('Daten effMJM'!$C$2:$C$188,Auswertung!$K$2+Auswertung!A147,1)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1.1792694856957199E-2</v>
      </c>
      <c r="P147" s="4">
        <f t="shared" si="70"/>
        <v>9.1745077273785447E-3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6.1587087240001781E-5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effMJM'!$B$2:$B$188,Auswertung!$K$2+Auswertung!A148,1),E149)</f>
        <v>1.4495109219735999E-2</v>
      </c>
      <c r="F148" s="15">
        <f>INDEX('Daten MJM'!$D$2:$D$191,Auswertung!$J$2+Auswertung!A148,1)--1.8181818182</f>
        <v>7217.2727272725006</v>
      </c>
      <c r="G148" s="15">
        <f>INDEX('Daten effMJM'!$C$2:$C$188,Auswertung!$K$2+Auswertung!A148,1)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1.2698453703742198E-2</v>
      </c>
      <c r="P148" s="4">
        <f t="shared" si="70"/>
        <v>8.7157142587478663E-3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5.7040179672000757E-5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effMJM'!$B$2:$B$188,Auswertung!$K$2+Auswertung!A149,1),E150)</f>
        <v>1.4666264935915E-2</v>
      </c>
      <c r="F149" s="15">
        <f>INDEX('Daten MJM'!$D$2:$D$191,Auswertung!$J$2+Auswertung!A149,1)--1.8181818182</f>
        <v>7218.1818181815997</v>
      </c>
      <c r="G149" s="15">
        <f>INDEX('Daten effMJM'!$C$2:$C$188,Auswertung!$K$2+Auswertung!A149,1)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1.2698457119559199E-2</v>
      </c>
      <c r="P149" s="4">
        <f t="shared" si="70"/>
        <v>8.7157223968036199E-3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5.2378074512998696E-5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effMJM'!$B$2:$B$188,Auswertung!$K$2+Auswertung!A150,1),E151)</f>
        <v>1.5572023782699999E-2</v>
      </c>
      <c r="F150" s="15">
        <f>INDEX('Daten MJM'!$D$2:$D$191,Auswertung!$J$2+Auswertung!A150,1)--1.8181818182</f>
        <v>8988.1818181815997</v>
      </c>
      <c r="G150" s="15">
        <f>INDEX('Daten effMJM'!$C$2:$C$188,Auswertung!$K$2+Auswertung!A150,1)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1.2698474114019202E-2</v>
      </c>
      <c r="P150" s="4">
        <f t="shared" si="70"/>
        <v>8.715577165804041E-3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4.7646118520001252E-5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effMJM'!$B$2:$B$188,Auswertung!$K$2+Auswertung!A151,1),E152)</f>
        <v>1.5572027198517E-2</v>
      </c>
      <c r="F151" s="15">
        <f>INDEX('Daten MJM'!$D$2:$D$191,Auswertung!$J$2+Auswertung!A151,1)--1.8181818182</f>
        <v>8989.1818181815997</v>
      </c>
      <c r="G151" s="15">
        <f>INDEX('Daten effMJM'!$C$2:$C$188,Auswertung!$K$2+Auswertung!A151,1)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1.2698648664307199E-2</v>
      </c>
      <c r="P151" s="4">
        <f t="shared" si="70"/>
        <v>8.7138064283221461E-3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4.2892062210000276E-5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effMJM'!$B$2:$B$188,Auswertung!$K$2+Auswertung!A152,1),E153)</f>
        <v>1.5572044192977001E-2</v>
      </c>
      <c r="F152" s="15">
        <f>INDEX('Daten MJM'!$D$2:$D$191,Auswertung!$J$2+Auswertung!A152,1)--1.8181818182</f>
        <v>8990.1818181815997</v>
      </c>
      <c r="G152" s="15">
        <f>INDEX('Daten effMJM'!$C$2:$C$188,Auswertung!$K$2+Auswertung!A152,1)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1.2699732271669199E-2</v>
      </c>
      <c r="P152" s="4">
        <f t="shared" si="70"/>
        <v>8.7035728192938772E-3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3.8166352407997817E-5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effMJM'!$B$2:$B$188,Auswertung!$K$2+Auswertung!A153,1),E154)</f>
        <v>1.5572218743265E-2</v>
      </c>
      <c r="F153" s="15">
        <f>INDEX('Daten MJM'!$D$2:$D$191,Auswertung!$J$2+Auswertung!A153,1)--1.8181818182</f>
        <v>8991.1818181815997</v>
      </c>
      <c r="G153" s="15">
        <f>INDEX('Daten effMJM'!$C$2:$C$188,Auswertung!$K$2+Auswertung!A153,1)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1.2703810852126199E-2</v>
      </c>
      <c r="P153" s="4">
        <f t="shared" si="70"/>
        <v>8.669431538036506E-3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3.3522041932000646E-5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effMJM'!$B$2:$B$188,Auswertung!$K$2+Auswertung!A154,1),E155)</f>
        <v>1.5573302350627E-2</v>
      </c>
      <c r="F154" s="15">
        <f>INDEX('Daten MJM'!$D$2:$D$191,Auswertung!$J$2+Auswertung!A154,1)--1.8181818182</f>
        <v>8992.1818181815997</v>
      </c>
      <c r="G154" s="15">
        <f>INDEX('Daten effMJM'!$C$2:$C$188,Auswertung!$K$2+Auswertung!A154,1)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1.27142944377302E-2</v>
      </c>
      <c r="P154" s="4">
        <f t="shared" si="70"/>
        <v>8.5925382653875022E-3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7.4297652406610181E-7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effMJM'!$B$2:$B$188,Auswertung!$K$2+Auswertung!A155,1),E156)</f>
        <v>1.5577380931084E-2</v>
      </c>
      <c r="F155" s="15">
        <f>INDEX('Daten MJM'!$D$2:$D$191,Auswertung!$J$2+Auswertung!A155,1)--1.8181818182</f>
        <v>8993.1818181815997</v>
      </c>
      <c r="G155" s="15">
        <f>INDEX('Daten effMJM'!$C$2:$C$188,Auswertung!$K$2+Auswertung!A155,1)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1.27347042053872E-2</v>
      </c>
      <c r="P155" s="4">
        <f t="shared" si="70"/>
        <v>8.4623044054897029E-3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1.3719633061810531E-7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effMJM'!$B$2:$B$188,Auswertung!$K$2+Auswertung!A156,1),E157)</f>
        <v>1.5587864516688E-2</v>
      </c>
      <c r="F156" s="15">
        <f>INDEX('Daten MJM'!$D$2:$D$191,Auswertung!$J$2+Auswertung!A156,1)--1.8181818182</f>
        <v>8994.1818181815997</v>
      </c>
      <c r="G156" s="15">
        <f>INDEX('Daten effMJM'!$C$2:$C$188,Auswertung!$K$2+Auswertung!A156,1)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1.2767310152872198E-2</v>
      </c>
      <c r="P156" s="4">
        <f t="shared" si="70"/>
        <v>8.2844866048021864E-3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1.03614461068304E-7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effMJM'!$B$2:$B$188,Auswertung!$K$2+Auswertung!A157,1),E158)</f>
        <v>1.5608274284345001E-2</v>
      </c>
      <c r="F157" s="15">
        <f>INDEX('Daten MJM'!$D$2:$D$191,Auswertung!$J$2+Auswertung!A157,1)--1.8181818182</f>
        <v>8995.1818181815997</v>
      </c>
      <c r="G157" s="15">
        <f>INDEX('Daten effMJM'!$C$2:$C$188,Auswertung!$K$2+Auswertung!A157,1)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1.2812648601749198E-2</v>
      </c>
      <c r="P157" s="4">
        <f t="shared" si="70"/>
        <v>8.0708609805123979E-3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7.1819784388005466E-8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effMJM'!$B$2:$B$188,Auswertung!$K$2+Auswertung!A158,1),E159)</f>
        <v>1.5640880231829999E-2</v>
      </c>
      <c r="F158" s="15">
        <f>INDEX('Daten MJM'!$D$2:$D$191,Auswertung!$J$2+Auswertung!A158,1)--1.8181818182</f>
        <v>8996.1818181815997</v>
      </c>
      <c r="G158" s="15">
        <f>INDEX('Daten effMJM'!$C$2:$C$188,Auswertung!$K$2+Auswertung!A158,1)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1.2869568937381198E-2</v>
      </c>
      <c r="P158" s="4">
        <f t="shared" si="70"/>
        <v>7.8382041032539276E-3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4.6083125000194632E-8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effMJM'!$B$2:$B$188,Auswertung!$K$2+Auswertung!A159,1),E160)</f>
        <v>1.5686218680706999E-2</v>
      </c>
      <c r="F159" s="15">
        <f>INDEX('Daten MJM'!$D$2:$D$191,Auswertung!$J$2+Auswertung!A159,1)--1.8181818182</f>
        <v>8997.1818181815997</v>
      </c>
      <c r="G159" s="15">
        <f>INDEX('Daten effMJM'!$C$2:$C$188,Auswertung!$K$2+Auswertung!A159,1)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1.2936186555255198E-2</v>
      </c>
      <c r="P159" s="4">
        <f t="shared" si="70"/>
        <v>7.6020904116538271E-3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2.8118989459955373E-8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effMJM'!$B$2:$B$188,Auswertung!$K$2+Auswertung!A160,1),E161)</f>
        <v>1.5743139016338999E-2</v>
      </c>
      <c r="F160" s="15">
        <f>INDEX('Daten MJM'!$D$2:$D$191,Auswertung!$J$2+Auswertung!A160,1)--1.8181818182</f>
        <v>8998.1818181815997</v>
      </c>
      <c r="G160" s="15">
        <f>INDEX('Daten effMJM'!$C$2:$C$188,Auswertung!$K$2+Auswertung!A160,1)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1.3010323098943198E-2</v>
      </c>
      <c r="P160" s="4">
        <f t="shared" si="70"/>
        <v>7.3739437348133863E-3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1.7915725387215495E-8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effMJM'!$B$2:$B$188,Auswertung!$K$2+Auswertung!A161,1),E162)</f>
        <v>1.5809756634212999E-2</v>
      </c>
      <c r="F161" s="15">
        <f>INDEX('Daten MJM'!$D$2:$D$191,Auswertung!$J$2+Auswertung!A161,1)--1.8181818182</f>
        <v>8999.1818181815997</v>
      </c>
      <c r="G161" s="15">
        <f>INDEX('Daten effMJM'!$C$2:$C$188,Auswertung!$K$2+Auswertung!A161,1)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1.3089856127531198E-2</v>
      </c>
      <c r="P161" s="4">
        <f t="shared" si="70"/>
        <v>7.160386125282376E-3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1.6309548538349273E-8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effMJM'!$B$2:$B$188,Auswertung!$K$2+Auswertung!A162,1),E163)</f>
        <v>1.5883893177900999E-2</v>
      </c>
      <c r="F162" s="15">
        <f>INDEX('Daten MJM'!$D$2:$D$191,Auswertung!$J$2+Auswertung!A162,1)--1.8181818182</f>
        <v>9000.1818181815997</v>
      </c>
      <c r="G162" s="15">
        <f>INDEX('Daten effMJM'!$C$2:$C$188,Auswertung!$K$2+Auswertung!A162,1)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1.3172904721096199E-2</v>
      </c>
      <c r="P162" s="4">
        <f t="shared" si="70"/>
        <v>6.9643113529184583E-3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3.4313864538243085E-8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effMJM'!$B$2:$B$188,Auswertung!$K$2+Auswertung!A163,1),E164)</f>
        <v>1.5963426206488999E-2</v>
      </c>
      <c r="F163" s="15">
        <f>INDEX('Daten MJM'!$D$2:$D$191,Auswertung!$J$2+Auswertung!A163,1)--1.8181818182</f>
        <v>9001.1818181815997</v>
      </c>
      <c r="G163" s="15">
        <f>INDEX('Daten effMJM'!$C$2:$C$188,Auswertung!$K$2+Auswertung!A163,1)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1.3257881020505197E-2</v>
      </c>
      <c r="P163" s="4">
        <f t="shared" si="70"/>
        <v>6.7863374752905655E-3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1.3130755000103162E-7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effMJM'!$B$2:$B$188,Auswertung!$K$2+Auswertung!A164,1),E165)</f>
        <v>1.6046474800054E-2</v>
      </c>
      <c r="F164" s="15">
        <f>INDEX('Daten MJM'!$D$2:$D$191,Auswertung!$J$2+Auswertung!A164,1)--1.8181818182</f>
        <v>9002.1818181815997</v>
      </c>
      <c r="G164" s="15">
        <f>INDEX('Daten effMJM'!$C$2:$C$188,Auswertung!$K$2+Auswertung!A164,1)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1.33434764301502E-2</v>
      </c>
      <c r="P164" s="4">
        <f t="shared" si="70"/>
        <v>6.6258562358515226E-3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effMJM'!$B$2:$B$188,Auswertung!$K$2+Auswertung!A165,1),E166)</f>
        <v>1.6131451099462998E-2</v>
      </c>
      <c r="F165" s="15">
        <f>INDEX('Daten MJM'!$D$2:$D$191,Auswertung!$J$2+Auswertung!A165,1)--1.8181818182</f>
        <v>9003.1818181815997</v>
      </c>
      <c r="G165" s="15">
        <f>INDEX('Daten effMJM'!$C$2:$C$188,Auswertung!$K$2+Auswertung!A165,1)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1.3428626224439199E-2</v>
      </c>
      <c r="P165" s="4">
        <f t="shared" si="70"/>
        <v>6.4816240973524274E-3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effMJM'!$B$2:$B$188,Auswertung!$K$2+Auswertung!A166,1),E167)</f>
        <v>1.6217046509108001E-2</v>
      </c>
      <c r="F166" s="15">
        <f>INDEX('Daten MJM'!$D$2:$D$191,Auswertung!$J$2+Auswertung!A166,1)--1.8181818182</f>
        <v>9004.1818181815997</v>
      </c>
      <c r="G166" s="15">
        <f>INDEX('Daten effMJM'!$C$2:$C$188,Auswertung!$K$2+Auswertung!A166,1)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1.35124639983892E-2</v>
      </c>
      <c r="P166" s="4">
        <f t="shared" si="70"/>
        <v>6.352104894193608E-3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effMJM'!$B$2:$B$188,Auswertung!$K$2+Auswertung!A167,1),E168)</f>
        <v>1.6302196303397E-2</v>
      </c>
      <c r="F167" s="15">
        <f>INDEX('Daten MJM'!$D$2:$D$191,Auswertung!$J$2+Auswertung!A167,1)--1.8181818182</f>
        <v>9005.1818181815997</v>
      </c>
      <c r="G167" s="15">
        <f>INDEX('Daten effMJM'!$C$2:$C$188,Auswertung!$K$2+Auswertung!A167,1)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1.3593537681992198E-2</v>
      </c>
      <c r="P167" s="4">
        <f t="shared" si="70"/>
        <v>6.2335394361584286E-3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effMJM'!$B$2:$B$188,Auswertung!$K$2+Auswertung!A168,1),E169)</f>
        <v>1.6386034077347001E-2</v>
      </c>
      <c r="F168" s="15">
        <f>INDEX('Daten MJM'!$D$2:$D$191,Auswertung!$J$2+Auswertung!A168,1)--1.8181818182</f>
        <v>9006.1818181815997</v>
      </c>
      <c r="G168" s="15">
        <f>INDEX('Daten effMJM'!$C$2:$C$188,Auswertung!$K$2+Auswertung!A168,1)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1.3671278484800198E-2</v>
      </c>
      <c r="P168" s="4">
        <f t="shared" si="70"/>
        <v>6.1239745312453827E-3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effMJM'!$B$2:$B$188,Auswertung!$K$2+Auswertung!A169,1),E170)</f>
        <v>1.6467107760949999E-2</v>
      </c>
      <c r="F169" s="15">
        <f>INDEX('Daten MJM'!$D$2:$D$191,Auswertung!$J$2+Auswertung!A169,1)--1.8181818182</f>
        <v>9007.1818181815997</v>
      </c>
      <c r="G169" s="15">
        <f>INDEX('Daten effMJM'!$C$2:$C$188,Auswertung!$K$2+Auswertung!A169,1)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1.37453672410002E-2</v>
      </c>
      <c r="P169" s="4">
        <f t="shared" si="70"/>
        <v>6.0224844772781934E-3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effMJM'!$B$2:$B$188,Auswertung!$K$2+Auswertung!A170,1),E171)</f>
        <v>1.6544848563758E-2</v>
      </c>
      <c r="F170" s="15">
        <f>INDEX('Daten MJM'!$D$2:$D$191,Auswertung!$J$2+Auswertung!A170,1)--1.8181818182</f>
        <v>9008.1818181815997</v>
      </c>
      <c r="G170" s="15">
        <f>INDEX('Daten effMJM'!$C$2:$C$188,Auswertung!$K$2+Auswertung!A170,1)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1.3815520410943197E-2</v>
      </c>
      <c r="P170" s="4">
        <f t="shared" si="70"/>
        <v>5.9283909780503902E-3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effMJM'!$B$2:$B$188,Auswertung!$K$2+Auswertung!A171,1),E172)</f>
        <v>1.6618937319958001E-2</v>
      </c>
      <c r="F171" s="15">
        <f>INDEX('Daten MJM'!$D$2:$D$191,Auswertung!$J$2+Auswertung!A171,1)--1.8181818182</f>
        <v>9009.1818181815997</v>
      </c>
      <c r="G171" s="15">
        <f>INDEX('Daten effMJM'!$C$2:$C$188,Auswertung!$K$2+Auswertung!A171,1)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1.3881492983256197E-2</v>
      </c>
      <c r="P171" s="4">
        <f t="shared" si="70"/>
        <v>5.8411178110118886E-3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effMJM'!$B$2:$B$188,Auswertung!$K$2+Auswertung!A172,1),E173)</f>
        <v>1.6689090489900998E-2</v>
      </c>
      <c r="F172" s="15">
        <f>INDEX('Daten MJM'!$D$2:$D$191,Auswertung!$J$2+Auswertung!A172,1)--1.8181818182</f>
        <v>9010.1818181815997</v>
      </c>
      <c r="G172" s="15">
        <f>INDEX('Daten effMJM'!$C$2:$C$188,Auswertung!$K$2+Auswertung!A172,1)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1.3943080070496199E-2</v>
      </c>
      <c r="P172" s="4">
        <f t="shared" si="70"/>
        <v>5.7602277815117734E-3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effMJM'!$B$2:$B$188,Auswertung!$K$2+Auswertung!A173,1),E174)</f>
        <v>1.6755063062213998E-2</v>
      </c>
      <c r="F173" s="15">
        <f>INDEX('Daten MJM'!$D$2:$D$191,Auswertung!$J$2+Auswertung!A173,1)--1.8181818182</f>
        <v>9011.1818181815997</v>
      </c>
      <c r="G173" s="15">
        <f>INDEX('Daten effMJM'!$C$2:$C$188,Auswertung!$K$2+Auswertung!A173,1)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1.40001202501682E-2</v>
      </c>
      <c r="P173" s="4">
        <f t="shared" si="70"/>
        <v>5.6854932334086837E-3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effMJM'!$B$2:$B$188,Auswertung!$K$2+Auswertung!A174,1),E175)</f>
        <v>1.6816650149454E-2</v>
      </c>
      <c r="F174" s="15">
        <f>INDEX('Daten MJM'!$D$2:$D$191,Auswertung!$J$2+Auswertung!A174,1)--1.8181818182</f>
        <v>9012.1818181815997</v>
      </c>
      <c r="G174" s="15">
        <f>INDEX('Daten effMJM'!$C$2:$C$188,Auswertung!$K$2+Auswertung!A174,1)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1.4052498324681199E-2</v>
      </c>
      <c r="P174" s="4">
        <f t="shared" si="70"/>
        <v>5.6167292854044388E-3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effMJM'!$B$2:$B$188,Auswertung!$K$2+Auswertung!A175,1),E176)</f>
        <v>1.6873690329126001E-2</v>
      </c>
      <c r="F175" s="15">
        <f>INDEX('Daten MJM'!$D$2:$D$191,Auswertung!$J$2+Auswertung!A175,1)--1.8181818182</f>
        <v>9013.1818181815997</v>
      </c>
      <c r="G175" s="15">
        <f>INDEX('Daten effMJM'!$C$2:$C$188,Auswertung!$K$2+Auswertung!A175,1)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1.41001444432012E-2</v>
      </c>
      <c r="P175" s="4">
        <f t="shared" si="70"/>
        <v>5.5537738740681648E-3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effMJM'!$B$2:$B$188,Auswertung!$K$2+Auswertung!A176,1),E177)</f>
        <v>1.6926068403639E-2</v>
      </c>
      <c r="F176" s="15">
        <f>INDEX('Daten MJM'!$D$2:$D$191,Auswertung!$J$2+Auswertung!A176,1)--1.8181818182</f>
        <v>9014.1818181815997</v>
      </c>
      <c r="G176" s="15">
        <f>INDEX('Daten effMJM'!$C$2:$C$188,Auswertung!$K$2+Auswertung!A176,1)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1.41430365054112E-2</v>
      </c>
      <c r="P176" s="4">
        <f t="shared" si="70"/>
        <v>5.4965059752225508E-3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effMJM'!$B$2:$B$188,Auswertung!$K$2+Auswertung!A177,1),E178)</f>
        <v>1.6973714522159001E-2</v>
      </c>
      <c r="F177" s="15">
        <f>INDEX('Daten MJM'!$D$2:$D$191,Auswertung!$J$2+Auswertung!A177,1)--1.8181818182</f>
        <v>9015.1818181815997</v>
      </c>
      <c r="G177" s="15">
        <f>INDEX('Daten effMJM'!$C$2:$C$188,Auswertung!$K$2+Auswertung!A177,1)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1.4181202857819198E-2</v>
      </c>
      <c r="P177" s="4">
        <f t="shared" si="70"/>
        <v>5.4447890225947327E-3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effMJM'!$B$2:$B$188,Auswertung!$K$2+Auswertung!A178,1),E179)</f>
        <v>1.7016606584369001E-2</v>
      </c>
      <c r="F178" s="15">
        <f>INDEX('Daten MJM'!$D$2:$D$191,Auswertung!$J$2+Auswertung!A178,1)--1.8181818182</f>
        <v>9016.1818181815997</v>
      </c>
      <c r="G178" s="15">
        <f>INDEX('Daten effMJM'!$C$2:$C$188,Auswertung!$K$2+Auswertung!A178,1)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1.4214724899751199E-2</v>
      </c>
      <c r="P178" s="4">
        <f t="shared" si="70"/>
        <v>5.3983947985047692E-3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effMJM'!$B$2:$B$188,Auswertung!$K$2+Auswertung!A179,1),E180)</f>
        <v>1.7054772936776999E-2</v>
      </c>
      <c r="F179" s="15">
        <f>INDEX('Daten MJM'!$D$2:$D$191,Auswertung!$J$2+Auswertung!A179,1)--1.8181818182</f>
        <v>9017.1818181815997</v>
      </c>
      <c r="G179" s="15">
        <f>INDEX('Daten effMJM'!$C$2:$C$188,Auswertung!$K$2+Auswertung!A179,1)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1.5529793347348199E-2</v>
      </c>
      <c r="P179" s="4">
        <f t="shared" si="70"/>
        <v>5.6369012894295295E-3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effMJM'!$B$2:$B$188,Auswertung!$K$2+Auswertung!A180,1),E181)</f>
        <v>1.7088294978709E-2</v>
      </c>
      <c r="F180" s="15">
        <f>INDEX('Daten MJM'!$D$2:$D$191,Auswertung!$J$2+Auswertung!A180,1)--1.8181818182</f>
        <v>9018.1818181815997</v>
      </c>
      <c r="G180" s="15">
        <f>INDEX('Daten effMJM'!$C$2:$C$188,Auswertung!$K$2+Auswertung!A180,1)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1.55299554884662E-2</v>
      </c>
      <c r="P180" s="4">
        <f t="shared" si="70"/>
        <v>5.6371930563167815E-3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effMJM'!$B$2:$B$188,Auswertung!$K$2+Auswertung!A181,1),E182)</f>
        <v>1.8403363426306E-2</v>
      </c>
      <c r="F181" s="15">
        <f>INDEX('Daten MJM'!$D$2:$D$191,Auswertung!$J$2+Auswertung!A181,1)--1.8181818182</f>
        <v>10788.1818181816</v>
      </c>
      <c r="G181" s="15">
        <f>INDEX('Daten effMJM'!$C$2:$C$188,Auswertung!$K$2+Auswertung!A181,1)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1.5530077941920198E-2</v>
      </c>
      <c r="P181" s="4">
        <f t="shared" si="70"/>
        <v>5.6375717433781222E-3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effMJM'!$B$2:$B$188,Auswertung!$K$2+Auswertung!A182,1),E183)</f>
        <v>1.8403525567424001E-2</v>
      </c>
      <c r="F182" s="15">
        <f>INDEX('Daten MJM'!$D$2:$D$191,Auswertung!$J$2+Auswertung!A182,1)--1.8181818182</f>
        <v>10789.3636363634</v>
      </c>
      <c r="G182" s="15">
        <f>INDEX('Daten effMJM'!$C$2:$C$188,Auswertung!$K$2+Auswertung!A182,1)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1.5530162819847201E-2</v>
      </c>
      <c r="P182" s="4">
        <f t="shared" si="70"/>
        <v>5.6379793079066104E-3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effMJM'!$B$2:$B$188,Auswertung!$K$2+Auswertung!A183,1),E184)</f>
        <v>1.8403648020877999E-2</v>
      </c>
      <c r="F183" s="15">
        <f>INDEX('Daten MJM'!$D$2:$D$191,Auswertung!$J$2+Auswertung!A183,1)--1.8181818182</f>
        <v>10790.545454545299</v>
      </c>
      <c r="G183" s="15">
        <f>INDEX('Daten effMJM'!$C$2:$C$188,Auswertung!$K$2+Auswertung!A183,1)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1.55302172817222E-2</v>
      </c>
      <c r="P183" s="4">
        <f t="shared" si="70"/>
        <v>5.6383583249807728E-3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effMJM'!$B$2:$B$188,Auswertung!$K$2+Auswertung!A184,1),E185)</f>
        <v>1.8403732898805002E-2</v>
      </c>
      <c r="F184" s="15">
        <f>INDEX('Daten MJM'!$D$2:$D$191,Auswertung!$J$2+Auswertung!A184,1)--1.8181818182</f>
        <v>10791.727272727101</v>
      </c>
      <c r="G184" s="15">
        <f>INDEX('Daten effMJM'!$C$2:$C$188,Auswertung!$K$2+Auswertung!A184,1)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1.5530250513255198E-2</v>
      </c>
      <c r="P184" s="4">
        <f t="shared" si="70"/>
        <v>5.6386809015731868E-3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effMJM'!$B$2:$B$188,Auswertung!$K$2+Auswertung!A185,1),E186)</f>
        <v>1.8403787360680001E-2</v>
      </c>
      <c r="F185" s="15">
        <f>INDEX('Daten MJM'!$D$2:$D$191,Auswertung!$J$2+Auswertung!A185,1)--1.8181818182</f>
        <v>10792.909090908901</v>
      </c>
      <c r="G185" s="15">
        <f>INDEX('Daten effMJM'!$C$2:$C$188,Auswertung!$K$2+Auswertung!A185,1)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1.55302716863852E-2</v>
      </c>
      <c r="P185" s="4">
        <f t="shared" si="70"/>
        <v>5.6389388076009458E-3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effMJM'!$B$2:$B$188,Auswertung!$K$2+Auswertung!A186,1),E187)</f>
        <v>1.8403820592212999E-2</v>
      </c>
      <c r="F186" s="15">
        <f>INDEX('Daten MJM'!$D$2:$D$191,Auswertung!$J$2+Auswertung!A186,1)--1.8181818182</f>
        <v>10794.090909090701</v>
      </c>
      <c r="G186" s="15">
        <f>INDEX('Daten effMJM'!$C$2:$C$188,Auswertung!$K$2+Auswertung!A186,1)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1.55302909613062E-2</v>
      </c>
      <c r="P186" s="4">
        <f t="shared" si="70"/>
        <v>5.639158426154426E-3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effMJM'!$B$2:$B$188,Auswertung!$K$2+Auswertung!A187,1),E188)</f>
        <v>1.8403841765343001E-2</v>
      </c>
      <c r="F187" s="15">
        <f>INDEX('Daten MJM'!$D$2:$D$191,Auswertung!$J$2+Auswertung!A187,1)--1.8181818182</f>
        <v>10795.272727272501</v>
      </c>
      <c r="G187" s="15">
        <f>INDEX('Daten effMJM'!$C$2:$C$188,Auswertung!$K$2+Auswertung!A187,1)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1.5530331514055199E-2</v>
      </c>
      <c r="P187" s="4">
        <f>ABS((O187-N187)/N187)</f>
        <v>5.6393448318234991E-3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effMJM'!$B$2:$B$188,Auswertung!$K$2+Auswertung!A188,1),E189)</f>
        <v>1.8403861040264001E-2</v>
      </c>
      <c r="F188" s="15">
        <f>INDEX('Daten MJM'!$D$2:$D$191,Auswertung!$J$2+Auswertung!A188,1)--1.8181818182</f>
        <v>10796.4545454543</v>
      </c>
      <c r="G188" s="15">
        <f>INDEX('Daten effMJM'!$C$2:$C$188,Auswertung!$K$2+Auswertung!A188,1)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1.5530486695705198E-2</v>
      </c>
      <c r="P188" s="4">
        <f t="shared" ref="P188:P189" si="75">ABS((O188-N188)/N188)</f>
        <v>5.6393796388558804E-3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effMJM'!$B$2:$B$188,Auswertung!$K$2+Auswertung!A189,1),E190)</f>
        <v>1.8403901593013E-2</v>
      </c>
      <c r="F189" s="15">
        <f>INDEX('Daten MJM'!$D$2:$D$191,Auswertung!$J$2+Auswertung!A189,1)--1.8181818182</f>
        <v>10797.6363636361</v>
      </c>
      <c r="G189" s="15">
        <f>INDEX('Daten effMJM'!$C$2:$C$188,Auswertung!$K$2+Auswertung!A189,1)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1.5531138599340199E-2</v>
      </c>
      <c r="P189" s="4">
        <f t="shared" si="75"/>
        <v>5.6385306708754811E-3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effMJM'!$B$2:$B$188,Auswertung!$K$2+Auswertung!A190,1),E191)</f>
        <v>1.8404056774662999E-2</v>
      </c>
      <c r="F190" s="15">
        <f>INDEX('Daten MJM'!$D$2:$D$191,Auswertung!$J$2+Auswertung!A190,1)--1.8181818182</f>
        <v>10798.8181818179</v>
      </c>
      <c r="G190" s="15">
        <f>INDEX('Daten effMJM'!$C$2:$C$188,Auswertung!$K$2+Auswertung!A190,1)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effMJM'!$B$2:$B$188,Auswertung!$K$2+Auswertung!A191,1),E192)</f>
        <v>1.8404708678298E-2</v>
      </c>
      <c r="F191" s="15">
        <f>INDEX('Daten MJM'!$D$2:$D$191,Auswertung!$J$2+Auswertung!A191,1)--1.8181818182</f>
        <v>10799.9999999997</v>
      </c>
      <c r="G191" s="15">
        <f>INDEX('Daten effMJM'!$C$2:$C$188,Auswertung!$K$2+Auswertung!A191,1)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2022-01-13T18:00:23Z</dcterms:modified>
</cp:coreProperties>
</file>