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PTU\V4 125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effMJM'!$A$1:$D$190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PTU\Tv4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<sst xmlns="http://schemas.openxmlformats.org/spreadsheetml/2006/main" count="54" uniqueCount="26">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</sst>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7.8192573099971491E-8</c:v>
                </c:pt>
                <c:pt idx="2">
                  <c:v>1.0770989510022755E-7</c:v>
                </c:pt>
                <c:pt idx="3">
                  <c:v>1.2248797509996703E-7</c:v>
                </c:pt>
                <c:pt idx="4">
                  <c:v>1.4114519020008362E-7</c:v>
                </c:pt>
                <c:pt idx="5">
                  <c:v>1.9479541950003301E-7</c:v>
                </c:pt>
                <c:pt idx="6">
                  <c:v>3.9132571289998697E-7</c:v>
                </c:pt>
                <c:pt idx="7">
                  <c:v>1.1004021272000009E-6</c:v>
                </c:pt>
                <c:pt idx="8">
                  <c:v>3.4087502185000534E-6</c:v>
                </c:pt>
                <c:pt idx="9">
                  <c:v>9.8894235170000205E-6</c:v>
                </c:pt>
                <c:pt idx="10">
                  <c:v>2.5036090657200045E-5</c:v>
                </c:pt>
                <c:pt idx="11">
                  <c:v>5.4295440640699921E-5</c:v>
                </c:pt>
                <c:pt idx="12">
                  <c:v>1.0220479263070006E-4</c:v>
                </c:pt>
                <c:pt idx="13">
                  <c:v>1.7106991700089995E-4</c:v>
                </c:pt>
                <c:pt idx="14">
                  <c:v>2.6045409921980015E-4</c:v>
                </c:pt>
                <c:pt idx="15">
                  <c:v>3.6778696659159988E-4</c:v>
                </c:pt>
                <c:pt idx="16">
                  <c:v>4.8949354713140021E-4</c:v>
                </c:pt>
                <c:pt idx="17">
                  <c:v>6.2151338891760013E-4</c:v>
                </c:pt>
                <c:pt idx="18">
                  <c:v>7.6054145226270038E-4</c:v>
                </c:pt>
                <c:pt idx="19">
                  <c:v>9.0523763420609967E-4</c:v>
                </c:pt>
                <c:pt idx="20">
                  <c:v>1.0549152608854001E-3</c:v>
                </c:pt>
                <c:pt idx="21">
                  <c:v>1.6596517303263001E-3</c:v>
                </c:pt>
                <c:pt idx="22">
                  <c:v>1.6596519443505004E-3</c:v>
                </c:pt>
                <c:pt idx="23">
                  <c:v>1.6596532063527999E-3</c:v>
                </c:pt>
                <c:pt idx="24">
                  <c:v>1.6597202923105004E-3</c:v>
                </c:pt>
                <c:pt idx="25">
                  <c:v>1.6604760332647999E-3</c:v>
                </c:pt>
                <c:pt idx="26">
                  <c:v>1.6641512085500002E-3</c:v>
                </c:pt>
                <c:pt idx="27">
                  <c:v>1.6747893397941003E-3</c:v>
                </c:pt>
                <c:pt idx="28">
                  <c:v>1.6965893030911998E-3</c:v>
                </c:pt>
                <c:pt idx="29">
                  <c:v>1.7320362422239E-3</c:v>
                </c:pt>
                <c:pt idx="30">
                  <c:v>1.7814121748600002E-3</c:v>
                </c:pt>
                <c:pt idx="31">
                  <c:v>1.8430378741309001E-3</c:v>
                </c:pt>
                <c:pt idx="32">
                  <c:v>1.9145896566535002E-3</c:v>
                </c:pt>
                <c:pt idx="33">
                  <c:v>1.9935876738127996E-3</c:v>
                </c:pt>
                <c:pt idx="34">
                  <c:v>2.0777328797659004E-3</c:v>
                </c:pt>
                <c:pt idx="35">
                  <c:v>2.1650539379503E-3</c:v>
                </c:pt>
                <c:pt idx="36">
                  <c:v>2.2539252407203997E-3</c:v>
                </c:pt>
                <c:pt idx="37">
                  <c:v>2.3430340633716004E-3</c:v>
                </c:pt>
                <c:pt idx="38">
                  <c:v>2.4313334110983003E-3</c:v>
                </c:pt>
                <c:pt idx="39">
                  <c:v>2.5179817209568999E-3</c:v>
                </c:pt>
                <c:pt idx="40">
                  <c:v>2.6014633194556998E-3</c:v>
                </c:pt>
                <c:pt idx="41">
                  <c:v>2.6812511559048003E-3</c:v>
                </c:pt>
                <c:pt idx="42">
                  <c:v>2.7570845119937997E-3</c:v>
                </c:pt>
                <c:pt idx="43">
                  <c:v>2.8287217634594001E-3</c:v>
                </c:pt>
                <c:pt idx="44">
                  <c:v>2.8959506401535001E-3</c:v>
                </c:pt>
                <c:pt idx="45">
                  <c:v>2.9585930054888002E-3</c:v>
                </c:pt>
                <c:pt idx="46">
                  <c:v>3.0165141961521003E-3</c:v>
                </c:pt>
                <c:pt idx="47">
                  <c:v>3.0696218278325003E-3</c:v>
                </c:pt>
                <c:pt idx="48">
                  <c:v>3.1178668380896996E-3</c:v>
                </c:pt>
                <c:pt idx="49">
                  <c:v>3.1612444441248997E-3</c:v>
                </c:pt>
                <c:pt idx="50">
                  <c:v>3.1997966427195004E-3</c:v>
                </c:pt>
                <c:pt idx="51">
                  <c:v>3.2336228039909999E-3</c:v>
                </c:pt>
                <c:pt idx="52">
                  <c:v>4.5705235291512002E-3</c:v>
                </c:pt>
                <c:pt idx="53">
                  <c:v>4.5706908884241004E-3</c:v>
                </c:pt>
                <c:pt idx="54">
                  <c:v>4.5708190101408997E-3</c:v>
                </c:pt>
                <c:pt idx="55">
                  <c:v>4.5709096645160999E-3</c:v>
                </c:pt>
                <c:pt idx="56">
                  <c:v>4.5709697699324002E-3</c:v>
                </c:pt>
                <c:pt idx="57">
                  <c:v>4.5710085431758E-3</c:v>
                </c:pt>
                <c:pt idx="58">
                  <c:v>4.5710358292673997E-3</c:v>
                </c:pt>
                <c:pt idx="59">
                  <c:v>4.5710642513062004E-3</c:v>
                </c:pt>
                <c:pt idx="60">
                  <c:v>4.5711255281572997E-3</c:v>
                </c:pt>
                <c:pt idx="61">
                  <c:v>4.5713381624037999E-3</c:v>
                </c:pt>
                <c:pt idx="62">
                  <c:v>4.5721401716074996E-3</c:v>
                </c:pt>
                <c:pt idx="63">
                  <c:v>4.5737644706092002E-3</c:v>
                </c:pt>
                <c:pt idx="64">
                  <c:v>4.5776826905290996E-3</c:v>
                </c:pt>
                <c:pt idx="65">
                  <c:v>4.5861411675694993E-3</c:v>
                </c:pt>
                <c:pt idx="66">
                  <c:v>4.6021953091388004E-3</c:v>
                </c:pt>
                <c:pt idx="67">
                  <c:v>4.6289933997980997E-3</c:v>
                </c:pt>
                <c:pt idx="68">
                  <c:v>4.6691843803882008E-3</c:v>
                </c:pt>
                <c:pt idx="69">
                  <c:v>4.7247798416694001E-3</c:v>
                </c:pt>
                <c:pt idx="70">
                  <c:v>4.7969506717976994E-3</c:v>
                </c:pt>
                <c:pt idx="71">
                  <c:v>4.8856656033034003E-3</c:v>
                </c:pt>
                <c:pt idx="72">
                  <c:v>4.9897302556908005E-3</c:v>
                </c:pt>
                <c:pt idx="73">
                  <c:v>5.1072670981619E-3</c:v>
                </c:pt>
                <c:pt idx="74">
                  <c:v>5.2361820917821997E-3</c:v>
                </c:pt>
                <c:pt idx="75">
                  <c:v>5.3740641442827997E-3</c:v>
                </c:pt>
                <c:pt idx="76">
                  <c:v>5.5186778293506008E-3</c:v>
                </c:pt>
                <c:pt idx="77">
                  <c:v>5.6688906147443008E-3</c:v>
                </c:pt>
                <c:pt idx="78">
                  <c:v>5.8242395686871002E-3</c:v>
                </c:pt>
                <c:pt idx="79">
                  <c:v>5.9833761637005005E-3</c:v>
                </c:pt>
                <c:pt idx="80">
                  <c:v>6.1451802311917004E-3</c:v>
                </c:pt>
                <c:pt idx="81">
                  <c:v>6.3104042523781994E-3</c:v>
                </c:pt>
                <c:pt idx="82">
                  <c:v>6.4808167958159994E-3</c:v>
                </c:pt>
                <c:pt idx="83">
                  <c:v>7.3304897651646E-3</c:v>
                </c:pt>
                <c:pt idx="84">
                  <c:v>7.3304916278216009E-3</c:v>
                </c:pt>
                <c:pt idx="85">
                  <c:v>7.3305016397625994E-3</c:v>
                </c:pt>
                <c:pt idx="86">
                  <c:v>7.3306399584486008E-3</c:v>
                </c:pt>
                <c:pt idx="87">
                  <c:v>7.3316357011185994E-3</c:v>
                </c:pt>
                <c:pt idx="88">
                  <c:v>7.3356363399615992E-3</c:v>
                </c:pt>
                <c:pt idx="89">
                  <c:v>7.3461992482215998E-3</c:v>
                </c:pt>
                <c:pt idx="90">
                  <c:v>7.3669511876446004E-3</c:v>
                </c:pt>
                <c:pt idx="91">
                  <c:v>7.4001568948515997E-3</c:v>
                </c:pt>
                <c:pt idx="92">
                  <c:v>7.4462724029126003E-3</c:v>
                </c:pt>
                <c:pt idx="93">
                  <c:v>7.5040373812556007E-3</c:v>
                </c:pt>
                <c:pt idx="94">
                  <c:v>7.5714918466296003E-3</c:v>
                </c:pt>
                <c:pt idx="95">
                  <c:v>7.6464182219465994E-3</c:v>
                </c:pt>
                <c:pt idx="96">
                  <c:v>7.7266798019986005E-3</c:v>
                </c:pt>
                <c:pt idx="97">
                  <c:v>7.8103919129395996E-3</c:v>
                </c:pt>
                <c:pt idx="98">
                  <c:v>7.8959662226536012E-3</c:v>
                </c:pt>
                <c:pt idx="99">
                  <c:v>7.9820973295216015E-3</c:v>
                </c:pt>
                <c:pt idx="100">
                  <c:v>8.0677279422095988E-3</c:v>
                </c:pt>
                <c:pt idx="101">
                  <c:v>8.1519977036865997E-3</c:v>
                </c:pt>
                <c:pt idx="102">
                  <c:v>8.2334396907145987E-3</c:v>
                </c:pt>
                <c:pt idx="103">
                  <c:v>8.3114892697266005E-3</c:v>
                </c:pt>
                <c:pt idx="104">
                  <c:v>8.3858368711355984E-3</c:v>
                </c:pt>
                <c:pt idx="105">
                  <c:v>8.4562062853126008E-3</c:v>
                </c:pt>
                <c:pt idx="106">
                  <c:v>8.5223563455706017E-3</c:v>
                </c:pt>
                <c:pt idx="107">
                  <c:v>8.5840843258455993E-3</c:v>
                </c:pt>
                <c:pt idx="108">
                  <c:v>8.6412330511616009E-3</c:v>
                </c:pt>
                <c:pt idx="109">
                  <c:v>8.6936928799506014E-3</c:v>
                </c:pt>
                <c:pt idx="110">
                  <c:v>8.7413987742405996E-3</c:v>
                </c:pt>
                <c:pt idx="111">
                  <c:v>8.7843323562856006E-3</c:v>
                </c:pt>
                <c:pt idx="112">
                  <c:v>8.8225257164506014E-3</c:v>
                </c:pt>
                <c:pt idx="113">
                  <c:v>8.8560632768075985E-3</c:v>
                </c:pt>
                <c:pt idx="114">
                  <c:v>1.01748806925776E-2</c:v>
                </c:pt>
                <c:pt idx="115">
                  <c:v>1.0175043943691599E-2</c:v>
                </c:pt>
                <c:pt idx="116">
                  <c:v>1.01751676581186E-2</c:v>
                </c:pt>
                <c:pt idx="117">
                  <c:v>1.01752538450776E-2</c:v>
                </c:pt>
                <c:pt idx="118">
                  <c:v>1.01753095227426E-2</c:v>
                </c:pt>
                <c:pt idx="119">
                  <c:v>1.0175343932203599E-2</c:v>
                </c:pt>
                <c:pt idx="120">
                  <c:v>1.0175366364409601E-2</c:v>
                </c:pt>
                <c:pt idx="121">
                  <c:v>1.0175387375951601E-2</c:v>
                </c:pt>
                <c:pt idx="122">
                  <c:v>1.0175431758344601E-2</c:v>
                </c:pt>
                <c:pt idx="123">
                  <c:v>1.0175597841910598E-2</c:v>
                </c:pt>
                <c:pt idx="124">
                  <c:v>1.01762796258206E-2</c:v>
                </c:pt>
                <c:pt idx="125">
                  <c:v>1.01777384077456E-2</c:v>
                </c:pt>
                <c:pt idx="126">
                  <c:v>1.0181408345641602E-2</c:v>
                </c:pt>
                <c:pt idx="127">
                  <c:v>1.0189561513298601E-2</c:v>
                </c:pt>
                <c:pt idx="128">
                  <c:v>1.02053119172726E-2</c:v>
                </c:pt>
                <c:pt idx="129">
                  <c:v>1.0231865451586601E-2</c:v>
                </c:pt>
                <c:pt idx="130">
                  <c:v>1.0271906267934599E-2</c:v>
                </c:pt>
                <c:pt idx="131">
                  <c:v>1.03274657393666E-2</c:v>
                </c:pt>
                <c:pt idx="132">
                  <c:v>1.0399727841941601E-2</c:v>
                </c:pt>
                <c:pt idx="133">
                  <c:v>1.0488674977945599E-2</c:v>
                </c:pt>
                <c:pt idx="134">
                  <c:v>1.0593126735526599E-2</c:v>
                </c:pt>
                <c:pt idx="135">
                  <c:v>1.07111995053546E-2</c:v>
                </c:pt>
                <c:pt idx="136">
                  <c:v>1.08408076269506E-2</c:v>
                </c:pt>
                <c:pt idx="137">
                  <c:v>1.0979556677027599E-2</c:v>
                </c:pt>
                <c:pt idx="138">
                  <c:v>1.1125228095321599E-2</c:v>
                </c:pt>
                <c:pt idx="139">
                  <c:v>1.12766854101446E-2</c:v>
                </c:pt>
                <c:pt idx="140">
                  <c:v>1.1433450904473601E-2</c:v>
                </c:pt>
                <c:pt idx="141">
                  <c:v>1.1594202924939599E-2</c:v>
                </c:pt>
                <c:pt idx="142">
                  <c:v>1.1757860293880599E-2</c:v>
                </c:pt>
                <c:pt idx="143">
                  <c:v>1.1925141398237599E-2</c:v>
                </c:pt>
                <c:pt idx="144">
                  <c:v>1.2097933654874601E-2</c:v>
                </c:pt>
                <c:pt idx="145">
                  <c:v>1.3006700983585598E-2</c:v>
                </c:pt>
                <c:pt idx="146">
                  <c:v>1.3006704485864599E-2</c:v>
                </c:pt>
                <c:pt idx="147">
                  <c:v>1.30067221569986E-2</c:v>
                </c:pt>
                <c:pt idx="148">
                  <c:v>1.3006900640678599E-2</c:v>
                </c:pt>
                <c:pt idx="149">
                  <c:v>1.3007996658474599E-2</c:v>
                </c:pt>
                <c:pt idx="150">
                  <c:v>1.3012098542687599E-2</c:v>
                </c:pt>
                <c:pt idx="151">
                  <c:v>1.30226108118436E-2</c:v>
                </c:pt>
                <c:pt idx="152">
                  <c:v>1.30430426839366E-2</c:v>
                </c:pt>
                <c:pt idx="153">
                  <c:v>1.30756542712826E-2</c:v>
                </c:pt>
                <c:pt idx="154">
                  <c:v>1.3120976197049598E-2</c:v>
                </c:pt>
                <c:pt idx="155">
                  <c:v>1.3177854540517599E-2</c:v>
                </c:pt>
                <c:pt idx="156">
                  <c:v>1.3244405717192598E-2</c:v>
                </c:pt>
                <c:pt idx="157">
                  <c:v>1.33184587041736E-2</c:v>
                </c:pt>
                <c:pt idx="158">
                  <c:v>1.3397901132409597E-2</c:v>
                </c:pt>
                <c:pt idx="159">
                  <c:v>1.34808588662036E-2</c:v>
                </c:pt>
                <c:pt idx="160">
                  <c:v>1.35657465144506E-2</c:v>
                </c:pt>
                <c:pt idx="161">
                  <c:v>1.3651257474425599E-2</c:v>
                </c:pt>
                <c:pt idx="162">
                  <c:v>1.3736331009214599E-2</c:v>
                </c:pt>
                <c:pt idx="163">
                  <c:v>1.38201023590536E-2</c:v>
                </c:pt>
                <c:pt idx="164">
                  <c:v>1.3901118492731599E-2</c:v>
                </c:pt>
                <c:pt idx="165">
                  <c:v>1.3978807271619598E-2</c:v>
                </c:pt>
                <c:pt idx="166">
                  <c:v>1.4052848997706598E-2</c:v>
                </c:pt>
                <c:pt idx="167">
                  <c:v>1.4122959364928599E-2</c:v>
                </c:pt>
                <c:pt idx="168">
                  <c:v>1.4188890776479599E-2</c:v>
                </c:pt>
                <c:pt idx="169">
                  <c:v>1.42504351897496E-2</c:v>
                </c:pt>
                <c:pt idx="170">
                  <c:v>1.4307430786715598E-2</c:v>
                </c:pt>
                <c:pt idx="171">
                  <c:v>1.4359763931288599E-2</c:v>
                </c:pt>
                <c:pt idx="172">
                  <c:v>1.4407366039569599E-2</c:v>
                </c:pt>
                <c:pt idx="173">
                  <c:v>1.4450215570363599E-2</c:v>
                </c:pt>
                <c:pt idx="174">
                  <c:v>1.4488341775497598E-2</c:v>
                </c:pt>
                <c:pt idx="175">
                  <c:v>1.4521826603555599E-2</c:v>
                </c:pt>
                <c:pt idx="176">
                  <c:v>1.58365242303256E-2</c:v>
                </c:pt>
                <c:pt idx="177">
                  <c:v>1.5836686407961598E-2</c:v>
                </c:pt>
                <c:pt idx="178">
                  <c:v>1.5836808952502598E-2</c:v>
                </c:pt>
                <c:pt idx="179">
                  <c:v>1.5836893946505601E-2</c:v>
                </c:pt>
                <c:pt idx="180">
                  <c:v>1.5836948463739599E-2</c:v>
                </c:pt>
                <c:pt idx="181">
                  <c:v>1.5836981705818598E-2</c:v>
                </c:pt>
                <c:pt idx="182">
                  <c:v>1.5837002860043598E-2</c:v>
                </c:pt>
                <c:pt idx="183">
                  <c:v>1.5837022040784601E-2</c:v>
                </c:pt>
                <c:pt idx="184">
                  <c:v>1.58370624067256E-2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3.4937067547414297E-2</c:v>
                </c:pt>
                <c:pt idx="1">
                  <c:v>3.4356546247832291E-2</c:v>
                </c:pt>
                <c:pt idx="2">
                  <c:v>3.3638685091211887E-2</c:v>
                </c:pt>
                <c:pt idx="3">
                  <c:v>3.2841986386777301E-2</c:v>
                </c:pt>
                <c:pt idx="4">
                  <c:v>3.2012542455969038E-2</c:v>
                </c:pt>
                <c:pt idx="5">
                  <c:v>3.1185120006439606E-2</c:v>
                </c:pt>
                <c:pt idx="6">
                  <c:v>3.0383376116256643E-2</c:v>
                </c:pt>
                <c:pt idx="7">
                  <c:v>2.964882485839581E-2</c:v>
                </c:pt>
                <c:pt idx="8">
                  <c:v>2.8988523966479916E-2</c:v>
                </c:pt>
                <c:pt idx="9">
                  <c:v>2.8399785994749807E-2</c:v>
                </c:pt>
                <c:pt idx="10">
                  <c:v>2.787859946499489E-2</c:v>
                </c:pt>
                <c:pt idx="11">
                  <c:v>2.7420044046420834E-2</c:v>
                </c:pt>
                <c:pt idx="12">
                  <c:v>2.7018895870249547E-2</c:v>
                </c:pt>
                <c:pt idx="13">
                  <c:v>2.6669983221659001E-2</c:v>
                </c:pt>
                <c:pt idx="14">
                  <c:v>2.6369320205118191E-2</c:v>
                </c:pt>
                <c:pt idx="15">
                  <c:v>2.6112898431014817E-2</c:v>
                </c:pt>
                <c:pt idx="16">
                  <c:v>2.5896654483180199E-2</c:v>
                </c:pt>
                <c:pt idx="17">
                  <c:v>2.5716901162594147E-2</c:v>
                </c:pt>
                <c:pt idx="18">
                  <c:v>2.5570447815085738E-2</c:v>
                </c:pt>
                <c:pt idx="19">
                  <c:v>1.3940507865649336E-2</c:v>
                </c:pt>
                <c:pt idx="20">
                  <c:v>1.3938344623428111E-2</c:v>
                </c:pt>
                <c:pt idx="21">
                  <c:v>1.393599413431203E-2</c:v>
                </c:pt>
                <c:pt idx="22">
                  <c:v>1.3933666581474666E-2</c:v>
                </c:pt>
                <c:pt idx="23">
                  <c:v>1.3931547491554432E-2</c:v>
                </c:pt>
                <c:pt idx="24">
                  <c:v>1.3929698156913544E-2</c:v>
                </c:pt>
                <c:pt idx="25">
                  <c:v>1.3928059465949437E-2</c:v>
                </c:pt>
                <c:pt idx="26">
                  <c:v>1.3926367933956506E-2</c:v>
                </c:pt>
                <c:pt idx="27">
                  <c:v>1.392397639968259E-2</c:v>
                </c:pt>
                <c:pt idx="28">
                  <c:v>1.3919350896642155E-2</c:v>
                </c:pt>
                <c:pt idx="29">
                  <c:v>1.3909232973123492E-2</c:v>
                </c:pt>
                <c:pt idx="30">
                  <c:v>1.3895852218132472E-2</c:v>
                </c:pt>
                <c:pt idx="31">
                  <c:v>1.3874963259809562E-2</c:v>
                </c:pt>
                <c:pt idx="32">
                  <c:v>1.3849066802212059E-2</c:v>
                </c:pt>
                <c:pt idx="33">
                  <c:v>1.3830730535600516E-2</c:v>
                </c:pt>
                <c:pt idx="34">
                  <c:v>1.3843255754082935E-2</c:v>
                </c:pt>
                <c:pt idx="35">
                  <c:v>1.3914519693984139E-2</c:v>
                </c:pt>
                <c:pt idx="36">
                  <c:v>1.4066789473577073E-2</c:v>
                </c:pt>
                <c:pt idx="37">
                  <c:v>1.4306969461964931E-2</c:v>
                </c:pt>
                <c:pt idx="38">
                  <c:v>1.4625708610120372E-2</c:v>
                </c:pt>
                <c:pt idx="39">
                  <c:v>1.5005069973784375E-2</c:v>
                </c:pt>
                <c:pt idx="40">
                  <c:v>1.5356010538790064E-2</c:v>
                </c:pt>
                <c:pt idx="41">
                  <c:v>1.5718008836489172E-2</c:v>
                </c:pt>
                <c:pt idx="42">
                  <c:v>1.6057215446353017E-2</c:v>
                </c:pt>
                <c:pt idx="43">
                  <c:v>1.6374129895405119E-2</c:v>
                </c:pt>
                <c:pt idx="44">
                  <c:v>1.6671169840628001E-2</c:v>
                </c:pt>
                <c:pt idx="45">
                  <c:v>1.6928753317714658E-2</c:v>
                </c:pt>
                <c:pt idx="46">
                  <c:v>1.7139162447280441E-2</c:v>
                </c:pt>
                <c:pt idx="47">
                  <c:v>1.7317349660223257E-2</c:v>
                </c:pt>
                <c:pt idx="48">
                  <c:v>1.7443072499574209E-2</c:v>
                </c:pt>
                <c:pt idx="49">
                  <c:v>1.7803202736669594E-2</c:v>
                </c:pt>
                <c:pt idx="50">
                  <c:v>1.8095018814303122E-2</c:v>
                </c:pt>
                <c:pt idx="51">
                  <c:v>1.8095032751380132E-2</c:v>
                </c:pt>
                <c:pt idx="52">
                  <c:v>1.8095281399008185E-2</c:v>
                </c:pt>
                <c:pt idx="53">
                  <c:v>1.8098322868749683E-2</c:v>
                </c:pt>
                <c:pt idx="54">
                  <c:v>1.8115909655126654E-2</c:v>
                </c:pt>
                <c:pt idx="55">
                  <c:v>1.8172157636089599E-2</c:v>
                </c:pt>
                <c:pt idx="56">
                  <c:v>1.8289117929072635E-2</c:v>
                </c:pt>
                <c:pt idx="57">
                  <c:v>1.8467375078731148E-2</c:v>
                </c:pt>
                <c:pt idx="58">
                  <c:v>1.8681030696594644E-2</c:v>
                </c:pt>
                <c:pt idx="59">
                  <c:v>1.8902653243915504E-2</c:v>
                </c:pt>
                <c:pt idx="60">
                  <c:v>1.9105248718211319E-2</c:v>
                </c:pt>
                <c:pt idx="61">
                  <c:v>1.9269379896556436E-2</c:v>
                </c:pt>
                <c:pt idx="62">
                  <c:v>1.9386115096562569E-2</c:v>
                </c:pt>
                <c:pt idx="63">
                  <c:v>1.9455453934932514E-2</c:v>
                </c:pt>
                <c:pt idx="64">
                  <c:v>1.9482374810542359E-2</c:v>
                </c:pt>
                <c:pt idx="65">
                  <c:v>1.9473705194861739E-2</c:v>
                </c:pt>
                <c:pt idx="66">
                  <c:v>1.943674832338111E-2</c:v>
                </c:pt>
                <c:pt idx="67">
                  <c:v>1.9378731368823249E-2</c:v>
                </c:pt>
                <c:pt idx="68">
                  <c:v>1.9305875768744919E-2</c:v>
                </c:pt>
                <c:pt idx="69">
                  <c:v>1.9229797000046737E-2</c:v>
                </c:pt>
                <c:pt idx="70">
                  <c:v>1.9154920519228326E-2</c:v>
                </c:pt>
                <c:pt idx="71">
                  <c:v>1.9083177421428212E-2</c:v>
                </c:pt>
                <c:pt idx="72">
                  <c:v>1.9015874179719852E-2</c:v>
                </c:pt>
                <c:pt idx="73">
                  <c:v>1.895377228249431E-2</c:v>
                </c:pt>
                <c:pt idx="74">
                  <c:v>1.8897207989478873E-2</c:v>
                </c:pt>
                <c:pt idx="75">
                  <c:v>1.8846412823951955E-2</c:v>
                </c:pt>
                <c:pt idx="76">
                  <c:v>1.8801637658609888E-2</c:v>
                </c:pt>
                <c:pt idx="77">
                  <c:v>1.876295238812746E-2</c:v>
                </c:pt>
                <c:pt idx="78">
                  <c:v>1.8730205387947306E-2</c:v>
                </c:pt>
                <c:pt idx="79">
                  <c:v>1.8703206987334312E-2</c:v>
                </c:pt>
                <c:pt idx="80">
                  <c:v>1.8681804470463408E-2</c:v>
                </c:pt>
                <c:pt idx="81">
                  <c:v>1.4876070031191877E-2</c:v>
                </c:pt>
                <c:pt idx="82">
                  <c:v>1.4875215774669593E-2</c:v>
                </c:pt>
                <c:pt idx="83">
                  <c:v>1.4874300982405863E-2</c:v>
                </c:pt>
                <c:pt idx="84">
                  <c:v>1.4873414460110774E-2</c:v>
                </c:pt>
                <c:pt idx="85">
                  <c:v>1.487262804896481E-2</c:v>
                </c:pt>
                <c:pt idx="86">
                  <c:v>1.4871972282404795E-2</c:v>
                </c:pt>
                <c:pt idx="87">
                  <c:v>1.487143521207354E-2</c:v>
                </c:pt>
                <c:pt idx="88">
                  <c:v>1.487094494502033E-2</c:v>
                </c:pt>
                <c:pt idx="89">
                  <c:v>1.4870367552226373E-2</c:v>
                </c:pt>
                <c:pt idx="90">
                  <c:v>1.4869489811427076E-2</c:v>
                </c:pt>
                <c:pt idx="91">
                  <c:v>1.4868077404671365E-2</c:v>
                </c:pt>
                <c:pt idx="92">
                  <c:v>1.4866882630260331E-2</c:v>
                </c:pt>
                <c:pt idx="93">
                  <c:v>1.486620951285938E-2</c:v>
                </c:pt>
                <c:pt idx="94">
                  <c:v>1.4868237069573517E-2</c:v>
                </c:pt>
                <c:pt idx="95">
                  <c:v>1.487828713176014E-2</c:v>
                </c:pt>
                <c:pt idx="96">
                  <c:v>1.4905137347926478E-2</c:v>
                </c:pt>
                <c:pt idx="97">
                  <c:v>1.4959099317992639E-2</c:v>
                </c:pt>
                <c:pt idx="98">
                  <c:v>1.5047716860380355E-2</c:v>
                </c:pt>
                <c:pt idx="99">
                  <c:v>1.517144627355731E-2</c:v>
                </c:pt>
                <c:pt idx="100">
                  <c:v>1.532399344390651E-2</c:v>
                </c:pt>
                <c:pt idx="101">
                  <c:v>1.5496775394801453E-2</c:v>
                </c:pt>
                <c:pt idx="102">
                  <c:v>1.5647853147578959E-2</c:v>
                </c:pt>
                <c:pt idx="103">
                  <c:v>1.5797976493594202E-2</c:v>
                </c:pt>
                <c:pt idx="104">
                  <c:v>1.5932619934500045E-2</c:v>
                </c:pt>
                <c:pt idx="105">
                  <c:v>1.6052643440722297E-2</c:v>
                </c:pt>
                <c:pt idx="106">
                  <c:v>1.6159505242180332E-2</c:v>
                </c:pt>
                <c:pt idx="107">
                  <c:v>1.62437439491586E-2</c:v>
                </c:pt>
                <c:pt idx="108">
                  <c:v>1.6300667610494635E-2</c:v>
                </c:pt>
                <c:pt idx="109">
                  <c:v>1.633611767414064E-2</c:v>
                </c:pt>
                <c:pt idx="110">
                  <c:v>1.6339159028811459E-2</c:v>
                </c:pt>
                <c:pt idx="111">
                  <c:v>1.6471740723524655E-2</c:v>
                </c:pt>
                <c:pt idx="112">
                  <c:v>1.5347111953013672E-2</c:v>
                </c:pt>
                <c:pt idx="113">
                  <c:v>1.5347103894154749E-2</c:v>
                </c:pt>
                <c:pt idx="114">
                  <c:v>1.5347273270474866E-2</c:v>
                </c:pt>
                <c:pt idx="115">
                  <c:v>1.5349063282926931E-2</c:v>
                </c:pt>
                <c:pt idx="116">
                  <c:v>1.5358460830733549E-2</c:v>
                </c:pt>
                <c:pt idx="117">
                  <c:v>1.5387523897734111E-2</c:v>
                </c:pt>
                <c:pt idx="118">
                  <c:v>1.5448682060917391E-2</c:v>
                </c:pt>
                <c:pt idx="119">
                  <c:v>1.5545259457254407E-2</c:v>
                </c:pt>
                <c:pt idx="120">
                  <c:v>1.5666497747447539E-2</c:v>
                </c:pt>
                <c:pt idx="121">
                  <c:v>1.579923299057498E-2</c:v>
                </c:pt>
                <c:pt idx="122">
                  <c:v>1.5928652358308582E-2</c:v>
                </c:pt>
                <c:pt idx="123">
                  <c:v>1.6042903473927395E-2</c:v>
                </c:pt>
                <c:pt idx="124">
                  <c:v>1.6135344104439783E-2</c:v>
                </c:pt>
                <c:pt idx="125">
                  <c:v>1.6204216259937908E-2</c:v>
                </c:pt>
                <c:pt idx="126">
                  <c:v>1.6250724588904013E-2</c:v>
                </c:pt>
                <c:pt idx="127">
                  <c:v>1.6277394529361305E-2</c:v>
                </c:pt>
                <c:pt idx="128">
                  <c:v>1.628734280372356E-2</c:v>
                </c:pt>
                <c:pt idx="129">
                  <c:v>1.6283947966240841E-2</c:v>
                </c:pt>
                <c:pt idx="130">
                  <c:v>1.6270283558750445E-2</c:v>
                </c:pt>
                <c:pt idx="131">
                  <c:v>1.6252402102869615E-2</c:v>
                </c:pt>
                <c:pt idx="132">
                  <c:v>1.6232785204218326E-2</c:v>
                </c:pt>
                <c:pt idx="133">
                  <c:v>1.6212640073482602E-2</c:v>
                </c:pt>
                <c:pt idx="134">
                  <c:v>1.6192841271891925E-2</c:v>
                </c:pt>
                <c:pt idx="135">
                  <c:v>1.6173967084175851E-2</c:v>
                </c:pt>
                <c:pt idx="136">
                  <c:v>1.6156356087450599E-2</c:v>
                </c:pt>
                <c:pt idx="137">
                  <c:v>1.614027105369677E-2</c:v>
                </c:pt>
                <c:pt idx="138">
                  <c:v>1.6126007971481376E-2</c:v>
                </c:pt>
                <c:pt idx="139">
                  <c:v>1.6113759981604633E-2</c:v>
                </c:pt>
                <c:pt idx="140">
                  <c:v>1.6103569317628623E-2</c:v>
                </c:pt>
                <c:pt idx="141">
                  <c:v>1.6095457889717509E-2</c:v>
                </c:pt>
                <c:pt idx="142">
                  <c:v>1.6089453170281272E-2</c:v>
                </c:pt>
                <c:pt idx="143">
                  <c:v>1.4002888142779417E-2</c:v>
                </c:pt>
                <c:pt idx="144">
                  <c:v>1.4002387901425174E-2</c:v>
                </c:pt>
                <c:pt idx="145">
                  <c:v>1.400185271057358E-2</c:v>
                </c:pt>
                <c:pt idx="146">
                  <c:v>1.4001337191945129E-2</c:v>
                </c:pt>
                <c:pt idx="147">
                  <c:v>1.400088536175772E-2</c:v>
                </c:pt>
                <c:pt idx="148">
                  <c:v>1.4000515065398169E-2</c:v>
                </c:pt>
                <c:pt idx="149">
                  <c:v>1.4000224080137695E-2</c:v>
                </c:pt>
                <c:pt idx="150">
                  <c:v>1.3999969719410203E-2</c:v>
                </c:pt>
                <c:pt idx="151">
                  <c:v>1.39997163897627E-2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1.4587819249997636E-6</c:v>
                </c:pt>
                <c:pt idx="2">
                  <c:v>5.1287198210014928E-6</c:v>
                </c:pt>
                <c:pt idx="3">
                  <c:v>1.3281887478001214E-5</c:v>
                </c:pt>
                <c:pt idx="4">
                  <c:v>2.9032291451999703E-5</c:v>
                </c:pt>
                <c:pt idx="5">
                  <c:v>5.5585825766001074E-5</c:v>
                </c:pt>
                <c:pt idx="6">
                  <c:v>9.5626642113998822E-5</c:v>
                </c:pt>
                <c:pt idx="7">
                  <c:v>1.5118611354600006E-4</c:v>
                </c:pt>
                <c:pt idx="8">
                  <c:v>2.2344821612100066E-4</c:v>
                </c:pt>
                <c:pt idx="9">
                  <c:v>3.1239535212499933E-4</c:v>
                </c:pt>
                <c:pt idx="10">
                  <c:v>4.168471097059992E-4</c:v>
                </c:pt>
                <c:pt idx="11">
                  <c:v>5.3491987953399947E-4</c:v>
                </c:pt>
                <c:pt idx="12">
                  <c:v>6.6452800112999991E-4</c:v>
                </c:pt>
                <c:pt idx="13">
                  <c:v>8.0327705120699852E-4</c:v>
                </c:pt>
                <c:pt idx="14">
                  <c:v>9.4894846950099865E-4</c:v>
                </c:pt>
                <c:pt idx="15">
                  <c:v>1.1004057843240003E-3</c:v>
                </c:pt>
                <c:pt idx="16">
                  <c:v>1.2571712786530014E-3</c:v>
                </c:pt>
                <c:pt idx="17">
                  <c:v>1.4179232991189984E-3</c:v>
                </c:pt>
                <c:pt idx="18">
                  <c:v>1.5815806680599988E-3</c:v>
                </c:pt>
                <c:pt idx="19">
                  <c:v>1.7488617724169993E-3</c:v>
                </c:pt>
                <c:pt idx="20">
                  <c:v>1.9216540290540006E-3</c:v>
                </c:pt>
                <c:pt idx="21">
                  <c:v>2.8304213577649978E-3</c:v>
                </c:pt>
                <c:pt idx="22">
                  <c:v>2.8304248600439993E-3</c:v>
                </c:pt>
                <c:pt idx="23">
                  <c:v>2.8304425311779999E-3</c:v>
                </c:pt>
                <c:pt idx="24">
                  <c:v>2.8306210148579987E-3</c:v>
                </c:pt>
                <c:pt idx="25">
                  <c:v>2.8317170326539985E-3</c:v>
                </c:pt>
                <c:pt idx="26">
                  <c:v>2.8358189168669994E-3</c:v>
                </c:pt>
                <c:pt idx="27">
                  <c:v>2.8463311860229996E-3</c:v>
                </c:pt>
                <c:pt idx="28">
                  <c:v>2.8667630581159995E-3</c:v>
                </c:pt>
                <c:pt idx="29">
                  <c:v>2.8993746454619995E-3</c:v>
                </c:pt>
                <c:pt idx="30">
                  <c:v>2.9446965712289982E-3</c:v>
                </c:pt>
                <c:pt idx="31">
                  <c:v>3.0015749146969986E-3</c:v>
                </c:pt>
                <c:pt idx="32">
                  <c:v>3.0681260913719977E-3</c:v>
                </c:pt>
                <c:pt idx="33">
                  <c:v>3.1421790783529996E-3</c:v>
                </c:pt>
                <c:pt idx="34">
                  <c:v>3.2216215065889973E-3</c:v>
                </c:pt>
                <c:pt idx="35">
                  <c:v>3.3045792403830002E-3</c:v>
                </c:pt>
                <c:pt idx="36">
                  <c:v>3.3894668886300001E-3</c:v>
                </c:pt>
                <c:pt idx="37">
                  <c:v>3.4749778486049994E-3</c:v>
                </c:pt>
                <c:pt idx="38">
                  <c:v>3.5600513833939987E-3</c:v>
                </c:pt>
                <c:pt idx="39">
                  <c:v>3.643822733233E-3</c:v>
                </c:pt>
                <c:pt idx="40">
                  <c:v>3.724838866910999E-3</c:v>
                </c:pt>
                <c:pt idx="41">
                  <c:v>3.8025276457989976E-3</c:v>
                </c:pt>
                <c:pt idx="42">
                  <c:v>3.8765693718859975E-3</c:v>
                </c:pt>
                <c:pt idx="43">
                  <c:v>3.9466797391079986E-3</c:v>
                </c:pt>
                <c:pt idx="44">
                  <c:v>4.0126111506589984E-3</c:v>
                </c:pt>
                <c:pt idx="45">
                  <c:v>4.0741555639290002E-3</c:v>
                </c:pt>
                <c:pt idx="46">
                  <c:v>4.1311511608949983E-3</c:v>
                </c:pt>
                <c:pt idx="47">
                  <c:v>4.1834843054679993E-3</c:v>
                </c:pt>
                <c:pt idx="48">
                  <c:v>4.2310864137489988E-3</c:v>
                </c:pt>
                <c:pt idx="49">
                  <c:v>4.2739359445429989E-3</c:v>
                </c:pt>
                <c:pt idx="50">
                  <c:v>4.3120621496769984E-3</c:v>
                </c:pt>
                <c:pt idx="51">
                  <c:v>4.3455469777349993E-3</c:v>
                </c:pt>
                <c:pt idx="52">
                  <c:v>5.6602446045049999E-3</c:v>
                </c:pt>
                <c:pt idx="53">
                  <c:v>5.6604067821409976E-3</c:v>
                </c:pt>
                <c:pt idx="54">
                  <c:v>5.6605293266819984E-3</c:v>
                </c:pt>
                <c:pt idx="55">
                  <c:v>5.6606143206850007E-3</c:v>
                </c:pt>
                <c:pt idx="56">
                  <c:v>5.6606688379189987E-3</c:v>
                </c:pt>
                <c:pt idx="57">
                  <c:v>5.6607020799979979E-3</c:v>
                </c:pt>
                <c:pt idx="58">
                  <c:v>5.6607232342229981E-3</c:v>
                </c:pt>
                <c:pt idx="59">
                  <c:v>5.6607424149640005E-3</c:v>
                </c:pt>
                <c:pt idx="60" formatCode="0.0000E+00">
                  <c:v>5.660782780905E-3</c:v>
                </c:pt>
                <c:pt idx="61" formatCode="0.0000E+00">
                  <c:v>5.6609375073029995E-3</c:v>
                </c:pt>
                <c:pt idx="62" formatCode="0.0000E+00">
                  <c:v>5.6615881314910008E-3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1.6046601174835403E-6</c:v>
                </c:pt>
                <c:pt idx="1">
                  <c:v>4.0369316855611474E-6</c:v>
                </c:pt>
                <c:pt idx="2">
                  <c:v>8.9684844226091524E-6</c:v>
                </c:pt>
                <c:pt idx="3">
                  <c:v>1.732544437122343E-5</c:v>
                </c:pt>
                <c:pt idx="4">
                  <c:v>2.9208887745106632E-5</c:v>
                </c:pt>
                <c:pt idx="5">
                  <c:v>4.4044897982352872E-5</c:v>
                </c:pt>
                <c:pt idx="6">
                  <c:v>6.1115418574584377E-5</c:v>
                </c:pt>
                <c:pt idx="7">
                  <c:v>7.9488312840445791E-5</c:v>
                </c:pt>
                <c:pt idx="8">
                  <c:v>9.7841849603508667E-5</c:v>
                </c:pt>
                <c:pt idx="9">
                  <c:v>1.1489693333793993E-4</c:v>
                </c:pt>
                <c:pt idx="10">
                  <c:v>1.2988004680948912E-4</c:v>
                </c:pt>
                <c:pt idx="11">
                  <c:v>1.4256893375416119E-4</c:v>
                </c:pt>
                <c:pt idx="12">
                  <c:v>1.5262395508315767E-4</c:v>
                </c:pt>
                <c:pt idx="13">
                  <c:v>1.6023856012178247E-4</c:v>
                </c:pt>
                <c:pt idx="14">
                  <c:v>1.6660304630361993E-4</c:v>
                </c:pt>
                <c:pt idx="15">
                  <c:v>1.7244204376016026E-4</c:v>
                </c:pt>
                <c:pt idx="16">
                  <c:v>1.7682722251081165E-4</c:v>
                </c:pt>
                <c:pt idx="17">
                  <c:v>1.80023105833283E-4</c:v>
                </c:pt>
                <c:pt idx="18">
                  <c:v>1.8400921481109291E-4</c:v>
                </c:pt>
                <c:pt idx="19">
                  <c:v>1.9007148229897275E-4</c:v>
                </c:pt>
                <c:pt idx="20">
                  <c:v>5.1342786932824698E-7</c:v>
                </c:pt>
                <c:pt idx="21">
                  <c:v>3.5022790015326599E-9</c:v>
                </c:pt>
                <c:pt idx="22">
                  <c:v>1.7671134000529776E-8</c:v>
                </c:pt>
                <c:pt idx="23">
                  <c:v>1.7848367999881432E-7</c:v>
                </c:pt>
                <c:pt idx="24">
                  <c:v>1.0960177959998263E-6</c:v>
                </c:pt>
                <c:pt idx="25">
                  <c:v>4.1018842130008393E-6</c:v>
                </c:pt>
                <c:pt idx="26">
                  <c:v>1.0512269156000287E-5</c:v>
                </c:pt>
                <c:pt idx="27">
                  <c:v>2.043187209299982E-5</c:v>
                </c:pt>
                <c:pt idx="28">
                  <c:v>3.2611587346000059E-5</c:v>
                </c:pt>
                <c:pt idx="29">
                  <c:v>4.5321925766998727E-5</c:v>
                </c:pt>
                <c:pt idx="30">
                  <c:v>5.6878343468000359E-5</c:v>
                </c:pt>
                <c:pt idx="31">
                  <c:v>6.6551176674999046E-5</c:v>
                </c:pt>
                <c:pt idx="32">
                  <c:v>7.4052986981001934E-5</c:v>
                </c:pt>
                <c:pt idx="33">
                  <c:v>7.9442428235997758E-5</c:v>
                </c:pt>
                <c:pt idx="34">
                  <c:v>8.2957733794002814E-5</c:v>
                </c:pt>
                <c:pt idx="35">
                  <c:v>8.4887648246999986E-5</c:v>
                </c:pt>
                <c:pt idx="36">
                  <c:v>8.5510959974999246E-5</c:v>
                </c:pt>
                <c:pt idx="37">
                  <c:v>8.5073534788999289E-5</c:v>
                </c:pt>
                <c:pt idx="38">
                  <c:v>8.3771349839001363E-5</c:v>
                </c:pt>
                <c:pt idx="39">
                  <c:v>8.1016133677998953E-5</c:v>
                </c:pt>
                <c:pt idx="40">
                  <c:v>7.7688778887998605E-5</c:v>
                </c:pt>
                <c:pt idx="41">
                  <c:v>7.4041726086999937E-5</c:v>
                </c:pt>
                <c:pt idx="42">
                  <c:v>7.0110367222001035E-5</c:v>
                </c:pt>
                <c:pt idx="43">
                  <c:v>6.5931411550999852E-5</c:v>
                </c:pt>
                <c:pt idx="44">
                  <c:v>6.1544413270001735E-5</c:v>
                </c:pt>
                <c:pt idx="45">
                  <c:v>5.6995596965998124E-5</c:v>
                </c:pt>
                <c:pt idx="46">
                  <c:v>5.2333144573001034E-5</c:v>
                </c:pt>
                <c:pt idx="47">
                  <c:v>4.7602108280999506E-5</c:v>
                </c:pt>
                <c:pt idx="48">
                  <c:v>4.2849530794000085E-5</c:v>
                </c:pt>
                <c:pt idx="49">
                  <c:v>3.8126205133999502E-5</c:v>
                </c:pt>
                <c:pt idx="50">
                  <c:v>3.3484828058000932E-5</c:v>
                </c:pt>
                <c:pt idx="51">
                  <c:v>7.4276702077401163E-7</c:v>
                </c:pt>
                <c:pt idx="52">
                  <c:v>1.3722723046168706E-7</c:v>
                </c:pt>
                <c:pt idx="53">
                  <c:v>1.0369153468581892E-7</c:v>
                </c:pt>
                <c:pt idx="54">
                  <c:v>7.1918002541435573E-8</c:v>
                </c:pt>
                <c:pt idx="55">
                  <c:v>4.6129967229809743E-8</c:v>
                </c:pt>
                <c:pt idx="56">
                  <c:v>2.8127912999747221E-8</c:v>
                </c:pt>
                <c:pt idx="57">
                  <c:v>1.7899728846584672E-8</c:v>
                </c:pt>
                <c:pt idx="58">
                  <c:v>1.622985777154205E-8</c:v>
                </c:pt>
                <c:pt idx="59">
                  <c:v>3.4155796230865811E-8</c:v>
                </c:pt>
                <c:pt idx="60">
                  <c:v>1.3092233677085476E-7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7.8605418561800003E-4</v>
      </c>
      <c r="C2">
        <v>96</v>
      </c>
      <c r="D2">
        <v>-1173.1272727272999</v>
      </c>
    </row>
    <row r="3" spans="1:4" x14ac:dyDescent="0.25">
      <c r="A3">
        <v>2</v>
      </c>
      <c r="B3" s="1">
        <v>2.5266319076215002E-3</v>
      </c>
      <c r="C3">
        <v>25</v>
      </c>
      <c r="D3">
        <v>-1002.7272727273</v>
      </c>
    </row>
    <row r="4" spans="1:4" x14ac:dyDescent="0.25">
      <c r="A4">
        <v>3</v>
      </c>
      <c r="B4" s="1">
        <v>3.2309451504724E-3</v>
      </c>
      <c r="C4">
        <v>25</v>
      </c>
      <c r="D4">
        <v>-2.7272727272999999</v>
      </c>
    </row>
    <row r="5" spans="1:4" x14ac:dyDescent="0.25">
      <c r="A5">
        <v>4</v>
      </c>
      <c r="B5" s="1">
        <v>3.2310233430455E-3</v>
      </c>
      <c r="C5">
        <v>30</v>
      </c>
      <c r="D5">
        <v>-1.8181818182</v>
      </c>
    </row>
    <row r="6" spans="1:4" x14ac:dyDescent="0.25">
      <c r="A6">
        <v>5</v>
      </c>
      <c r="B6" s="1">
        <v>3.2310528603675002E-3</v>
      </c>
      <c r="C6">
        <v>35</v>
      </c>
      <c r="D6">
        <v>-0.90909090910000001</v>
      </c>
    </row>
    <row r="7" spans="1:4" x14ac:dyDescent="0.25">
      <c r="A7">
        <v>6</v>
      </c>
      <c r="B7" s="1">
        <v>3.2310676384475E-3</v>
      </c>
      <c r="C7">
        <v>40</v>
      </c>
      <c r="D7">
        <v>0</v>
      </c>
    </row>
    <row r="8" spans="1:4" x14ac:dyDescent="0.25">
      <c r="A8">
        <v>7</v>
      </c>
      <c r="B8" s="1">
        <v>3.2310862956626001E-3</v>
      </c>
      <c r="C8">
        <v>45</v>
      </c>
      <c r="D8">
        <v>0.90909090910000001</v>
      </c>
    </row>
    <row r="9" spans="1:4" x14ac:dyDescent="0.25">
      <c r="A9">
        <v>8</v>
      </c>
      <c r="B9" s="1">
        <v>3.2311399458919E-3</v>
      </c>
      <c r="C9">
        <v>50</v>
      </c>
      <c r="D9">
        <v>1.8181818182</v>
      </c>
    </row>
    <row r="10" spans="1:4" x14ac:dyDescent="0.25">
      <c r="A10">
        <v>9</v>
      </c>
      <c r="B10" s="1">
        <v>3.2313364761853E-3</v>
      </c>
      <c r="C10">
        <v>55</v>
      </c>
      <c r="D10">
        <v>2.7272727272999999</v>
      </c>
    </row>
    <row r="11" spans="1:4" x14ac:dyDescent="0.25">
      <c r="A11">
        <v>10</v>
      </c>
      <c r="B11" s="1">
        <v>3.2320455525996E-3</v>
      </c>
      <c r="C11">
        <v>60</v>
      </c>
      <c r="D11">
        <v>3.6363636364</v>
      </c>
    </row>
    <row r="12" spans="1:4" x14ac:dyDescent="0.25">
      <c r="A12">
        <v>11</v>
      </c>
      <c r="B12" s="1">
        <v>3.2343539006909E-3</v>
      </c>
      <c r="C12">
        <v>65</v>
      </c>
      <c r="D12">
        <v>4.5454545455000002</v>
      </c>
    </row>
    <row r="13" spans="1:4" x14ac:dyDescent="0.25">
      <c r="A13">
        <v>12</v>
      </c>
      <c r="B13" s="1">
        <v>3.2408345739894E-3</v>
      </c>
      <c r="C13">
        <v>70</v>
      </c>
      <c r="D13">
        <v>5.4545454544999998</v>
      </c>
    </row>
    <row r="14" spans="1:4" x14ac:dyDescent="0.25">
      <c r="A14">
        <v>13</v>
      </c>
      <c r="B14" s="1">
        <v>3.2559812411296E-3</v>
      </c>
      <c r="C14">
        <v>75</v>
      </c>
      <c r="D14">
        <v>6.3636363636000004</v>
      </c>
    </row>
    <row r="15" spans="1:4" x14ac:dyDescent="0.25">
      <c r="A15">
        <v>14</v>
      </c>
      <c r="B15" s="1">
        <v>3.2852405911130999E-3</v>
      </c>
      <c r="C15">
        <v>80</v>
      </c>
      <c r="D15">
        <v>7.2727272727000001</v>
      </c>
    </row>
    <row r="16" spans="1:4" x14ac:dyDescent="0.25">
      <c r="A16">
        <v>15</v>
      </c>
      <c r="B16" s="1">
        <v>3.3331499431031E-3</v>
      </c>
      <c r="C16">
        <v>85</v>
      </c>
      <c r="D16">
        <v>8.1818181818000006</v>
      </c>
    </row>
    <row r="17" spans="1:4" x14ac:dyDescent="0.25">
      <c r="A17">
        <v>16</v>
      </c>
      <c r="B17" s="1">
        <v>3.4020150674732999E-3</v>
      </c>
      <c r="C17">
        <v>90</v>
      </c>
      <c r="D17">
        <v>9.0909090909000003</v>
      </c>
    </row>
    <row r="18" spans="1:4" x14ac:dyDescent="0.25">
      <c r="A18">
        <v>17</v>
      </c>
      <c r="B18" s="1">
        <v>3.4913992496922001E-3</v>
      </c>
      <c r="C18">
        <v>95</v>
      </c>
      <c r="D18">
        <v>10</v>
      </c>
    </row>
    <row r="19" spans="1:4" x14ac:dyDescent="0.25">
      <c r="A19">
        <v>18</v>
      </c>
      <c r="B19" s="1">
        <v>3.5987321170639999E-3</v>
      </c>
      <c r="C19">
        <v>100</v>
      </c>
      <c r="D19">
        <v>10.9090909091</v>
      </c>
    </row>
    <row r="20" spans="1:4" x14ac:dyDescent="0.25">
      <c r="A20">
        <v>19</v>
      </c>
      <c r="B20" s="1">
        <v>3.7204386976038002E-3</v>
      </c>
      <c r="C20">
        <v>105</v>
      </c>
      <c r="D20">
        <v>11.818181818199999</v>
      </c>
    </row>
    <row r="21" spans="1:4" x14ac:dyDescent="0.25">
      <c r="A21">
        <v>20</v>
      </c>
      <c r="B21" s="1">
        <v>3.8524585393900001E-3</v>
      </c>
      <c r="C21">
        <v>110</v>
      </c>
      <c r="D21">
        <v>12.727272727300001</v>
      </c>
    </row>
    <row r="22" spans="1:4" x14ac:dyDescent="0.25">
      <c r="A22">
        <v>21</v>
      </c>
      <c r="B22" s="1">
        <v>3.9914866027351004E-3</v>
      </c>
      <c r="C22">
        <v>115</v>
      </c>
      <c r="D22">
        <v>13.6363636364</v>
      </c>
    </row>
    <row r="23" spans="1:4" x14ac:dyDescent="0.25">
      <c r="A23">
        <v>22</v>
      </c>
      <c r="B23" s="1">
        <v>4.1361827846784997E-3</v>
      </c>
      <c r="C23">
        <v>120</v>
      </c>
      <c r="D23">
        <v>14.5454545454</v>
      </c>
    </row>
    <row r="24" spans="1:4" x14ac:dyDescent="0.25">
      <c r="A24">
        <v>23</v>
      </c>
      <c r="B24" s="1">
        <v>4.2858604113578001E-3</v>
      </c>
      <c r="C24">
        <v>125</v>
      </c>
      <c r="D24">
        <v>15.4545454545</v>
      </c>
    </row>
    <row r="25" spans="1:4" x14ac:dyDescent="0.25">
      <c r="A25">
        <v>24</v>
      </c>
      <c r="B25" s="1">
        <v>4.8905968807987001E-3</v>
      </c>
      <c r="C25">
        <v>125</v>
      </c>
      <c r="D25">
        <v>1785.4545454545</v>
      </c>
    </row>
    <row r="26" spans="1:4" x14ac:dyDescent="0.25">
      <c r="A26">
        <v>25</v>
      </c>
      <c r="B26" s="1">
        <v>4.8905970948229004E-3</v>
      </c>
      <c r="C26">
        <v>119.5</v>
      </c>
      <c r="D26">
        <v>1786.4545454545</v>
      </c>
    </row>
    <row r="27" spans="1:4" x14ac:dyDescent="0.25">
      <c r="A27">
        <v>26</v>
      </c>
      <c r="B27" s="1">
        <v>4.8905983568251999E-3</v>
      </c>
      <c r="C27">
        <v>114</v>
      </c>
      <c r="D27">
        <v>1787.4545454545</v>
      </c>
    </row>
    <row r="28" spans="1:4" x14ac:dyDescent="0.25">
      <c r="A28">
        <v>27</v>
      </c>
      <c r="B28" s="1">
        <v>4.8906654427829004E-3</v>
      </c>
      <c r="C28">
        <v>108.5</v>
      </c>
      <c r="D28">
        <v>1788.4545454545</v>
      </c>
    </row>
    <row r="29" spans="1:4" x14ac:dyDescent="0.25">
      <c r="A29">
        <v>28</v>
      </c>
      <c r="B29" s="1">
        <v>4.8914211837371999E-3</v>
      </c>
      <c r="C29">
        <v>103</v>
      </c>
      <c r="D29">
        <v>1789.4545454545</v>
      </c>
    </row>
    <row r="30" spans="1:4" x14ac:dyDescent="0.25">
      <c r="A30">
        <v>29</v>
      </c>
      <c r="B30" s="1">
        <v>4.8950963590224002E-3</v>
      </c>
      <c r="C30">
        <v>97.5</v>
      </c>
      <c r="D30">
        <v>1790.4545454545</v>
      </c>
    </row>
    <row r="31" spans="1:4" x14ac:dyDescent="0.25">
      <c r="A31">
        <v>30</v>
      </c>
      <c r="B31" s="1">
        <v>4.9057344902665003E-3</v>
      </c>
      <c r="C31">
        <v>92</v>
      </c>
      <c r="D31">
        <v>1791.4545454545</v>
      </c>
    </row>
    <row r="32" spans="1:4" x14ac:dyDescent="0.25">
      <c r="A32">
        <v>31</v>
      </c>
      <c r="B32" s="1">
        <v>4.9275344535635998E-3</v>
      </c>
      <c r="C32">
        <v>86.5</v>
      </c>
      <c r="D32">
        <v>1792.4545454545</v>
      </c>
    </row>
    <row r="33" spans="1:4" x14ac:dyDescent="0.25">
      <c r="A33">
        <v>32</v>
      </c>
      <c r="B33" s="1">
        <v>4.9629813926962999E-3</v>
      </c>
      <c r="C33">
        <v>81</v>
      </c>
      <c r="D33">
        <v>1793.4545454545</v>
      </c>
    </row>
    <row r="34" spans="1:4" x14ac:dyDescent="0.25">
      <c r="A34">
        <v>33</v>
      </c>
      <c r="B34" s="1">
        <v>5.0123573253324002E-3</v>
      </c>
      <c r="C34">
        <v>75.5</v>
      </c>
      <c r="D34">
        <v>1794.4545454545</v>
      </c>
    </row>
    <row r="35" spans="1:4" x14ac:dyDescent="0.25">
      <c r="A35">
        <v>34</v>
      </c>
      <c r="B35" s="1">
        <v>5.0739830246033001E-3</v>
      </c>
      <c r="C35">
        <v>70</v>
      </c>
      <c r="D35">
        <v>1795.4545454545</v>
      </c>
    </row>
    <row r="36" spans="1:4" x14ac:dyDescent="0.25">
      <c r="A36">
        <v>35</v>
      </c>
      <c r="B36" s="1">
        <v>5.1455348071259002E-3</v>
      </c>
      <c r="C36">
        <v>64.5</v>
      </c>
      <c r="D36">
        <v>1796.4545454545</v>
      </c>
    </row>
    <row r="37" spans="1:4" x14ac:dyDescent="0.25">
      <c r="A37">
        <v>36</v>
      </c>
      <c r="B37" s="1">
        <v>5.2245328242851996E-3</v>
      </c>
      <c r="C37">
        <v>59</v>
      </c>
      <c r="D37">
        <v>1797.4545454545</v>
      </c>
    </row>
    <row r="38" spans="1:4" x14ac:dyDescent="0.25">
      <c r="A38">
        <v>37</v>
      </c>
      <c r="B38" s="1">
        <v>5.3086780302383004E-3</v>
      </c>
      <c r="C38">
        <v>53.5</v>
      </c>
      <c r="D38">
        <v>1798.4545454545</v>
      </c>
    </row>
    <row r="39" spans="1:4" x14ac:dyDescent="0.25">
      <c r="A39">
        <v>38</v>
      </c>
      <c r="B39" s="1">
        <v>5.3959990884227E-3</v>
      </c>
      <c r="C39">
        <v>48</v>
      </c>
      <c r="D39">
        <v>1799.4545454545</v>
      </c>
    </row>
    <row r="40" spans="1:4" x14ac:dyDescent="0.25">
      <c r="A40">
        <v>39</v>
      </c>
      <c r="B40" s="1">
        <v>5.4848703911927997E-3</v>
      </c>
      <c r="C40">
        <v>42.5</v>
      </c>
      <c r="D40">
        <v>1800.4545454545</v>
      </c>
    </row>
    <row r="41" spans="1:4" x14ac:dyDescent="0.25">
      <c r="A41">
        <v>40</v>
      </c>
      <c r="B41" s="1">
        <v>5.5739792138440004E-3</v>
      </c>
      <c r="C41">
        <v>37</v>
      </c>
      <c r="D41">
        <v>1801.4545454545</v>
      </c>
    </row>
    <row r="42" spans="1:4" x14ac:dyDescent="0.25">
      <c r="A42">
        <v>41</v>
      </c>
      <c r="B42" s="1">
        <v>5.6622785615707003E-3</v>
      </c>
      <c r="C42">
        <v>31.5</v>
      </c>
      <c r="D42">
        <v>1802.4545454545</v>
      </c>
    </row>
    <row r="43" spans="1:4" x14ac:dyDescent="0.25">
      <c r="A43">
        <v>42</v>
      </c>
      <c r="B43" s="1">
        <v>5.7489268714292999E-3</v>
      </c>
      <c r="C43">
        <v>26</v>
      </c>
      <c r="D43">
        <v>1803.4545454545</v>
      </c>
    </row>
    <row r="44" spans="1:4" x14ac:dyDescent="0.25">
      <c r="A44">
        <v>43</v>
      </c>
      <c r="B44" s="1">
        <v>5.8324084699280998E-3</v>
      </c>
      <c r="C44">
        <v>20.5</v>
      </c>
      <c r="D44">
        <v>1804.4545454545</v>
      </c>
    </row>
    <row r="45" spans="1:4" x14ac:dyDescent="0.25">
      <c r="A45">
        <v>44</v>
      </c>
      <c r="B45" s="1">
        <v>5.9121963063772003E-3</v>
      </c>
      <c r="C45">
        <v>15</v>
      </c>
      <c r="D45">
        <v>1805.4545454545</v>
      </c>
    </row>
    <row r="46" spans="1:4" x14ac:dyDescent="0.25">
      <c r="A46">
        <v>45</v>
      </c>
      <c r="B46" s="1">
        <v>5.9880296624661997E-3</v>
      </c>
      <c r="C46">
        <v>9.5</v>
      </c>
      <c r="D46">
        <v>1806.4545454545</v>
      </c>
    </row>
    <row r="47" spans="1:4" x14ac:dyDescent="0.25">
      <c r="A47">
        <v>46</v>
      </c>
      <c r="B47" s="1">
        <v>6.0596669139318E-3</v>
      </c>
      <c r="C47">
        <v>4</v>
      </c>
      <c r="D47">
        <v>1807.4545454545</v>
      </c>
    </row>
    <row r="48" spans="1:4" x14ac:dyDescent="0.25">
      <c r="A48">
        <v>47</v>
      </c>
      <c r="B48" s="1">
        <v>6.1268957906259001E-3</v>
      </c>
      <c r="C48">
        <v>-1.5</v>
      </c>
      <c r="D48">
        <v>1808.4545454545</v>
      </c>
    </row>
    <row r="49" spans="1:4" x14ac:dyDescent="0.25">
      <c r="A49">
        <v>48</v>
      </c>
      <c r="B49" s="1">
        <v>6.1895381559612002E-3</v>
      </c>
      <c r="C49">
        <v>-7</v>
      </c>
      <c r="D49">
        <v>1809.4545454545</v>
      </c>
    </row>
    <row r="50" spans="1:4" x14ac:dyDescent="0.25">
      <c r="A50">
        <v>49</v>
      </c>
      <c r="B50" s="1">
        <v>6.2474593466245003E-3</v>
      </c>
      <c r="C50">
        <v>-12.5</v>
      </c>
      <c r="D50">
        <v>1810.4545454545</v>
      </c>
    </row>
    <row r="51" spans="1:4" x14ac:dyDescent="0.25">
      <c r="A51">
        <v>50</v>
      </c>
      <c r="B51" s="1">
        <v>6.3005669783049003E-3</v>
      </c>
      <c r="C51">
        <v>-18</v>
      </c>
      <c r="D51">
        <v>1811.4545454545</v>
      </c>
    </row>
    <row r="52" spans="1:4" x14ac:dyDescent="0.25">
      <c r="A52">
        <v>51</v>
      </c>
      <c r="B52" s="1">
        <v>6.3488119885620996E-3</v>
      </c>
      <c r="C52">
        <v>-23.5</v>
      </c>
      <c r="D52">
        <v>1812.4545454545</v>
      </c>
    </row>
    <row r="53" spans="1:4" x14ac:dyDescent="0.25">
      <c r="A53">
        <v>52</v>
      </c>
      <c r="B53" s="1">
        <v>6.3921895945972997E-3</v>
      </c>
      <c r="C53">
        <v>-29</v>
      </c>
      <c r="D53">
        <v>1813.4545454545</v>
      </c>
    </row>
    <row r="54" spans="1:4" x14ac:dyDescent="0.25">
      <c r="A54">
        <v>53</v>
      </c>
      <c r="B54" s="1">
        <v>6.4307417931919004E-3</v>
      </c>
      <c r="C54">
        <v>-34.5</v>
      </c>
      <c r="D54">
        <v>1814.4545454545</v>
      </c>
    </row>
    <row r="55" spans="1:4" x14ac:dyDescent="0.25">
      <c r="A55">
        <v>54</v>
      </c>
      <c r="B55" s="1">
        <v>6.4645679544633999E-3</v>
      </c>
      <c r="C55">
        <v>-40</v>
      </c>
      <c r="D55">
        <v>1815.4545454545</v>
      </c>
    </row>
    <row r="56" spans="1:4" x14ac:dyDescent="0.25">
      <c r="A56">
        <v>55</v>
      </c>
      <c r="B56" s="1">
        <v>7.8014686796236002E-3</v>
      </c>
      <c r="C56">
        <v>-40</v>
      </c>
      <c r="D56">
        <v>3585.4545454545</v>
      </c>
    </row>
    <row r="57" spans="1:4" x14ac:dyDescent="0.25">
      <c r="A57">
        <v>56</v>
      </c>
      <c r="B57" s="1">
        <v>7.8016360388965004E-3</v>
      </c>
      <c r="C57">
        <v>-33.5</v>
      </c>
      <c r="D57">
        <v>3586.6363636362998</v>
      </c>
    </row>
    <row r="58" spans="1:4" x14ac:dyDescent="0.25">
      <c r="A58">
        <v>57</v>
      </c>
      <c r="B58" s="1">
        <v>7.8017641606132997E-3</v>
      </c>
      <c r="C58">
        <v>-27</v>
      </c>
      <c r="D58">
        <v>3587.8181818182002</v>
      </c>
    </row>
    <row r="59" spans="1:4" x14ac:dyDescent="0.25">
      <c r="A59">
        <v>58</v>
      </c>
      <c r="B59" s="1">
        <v>7.8018548149884999E-3</v>
      </c>
      <c r="C59">
        <v>-20.5</v>
      </c>
      <c r="D59">
        <v>3589</v>
      </c>
    </row>
    <row r="60" spans="1:4" x14ac:dyDescent="0.25">
      <c r="A60">
        <v>59</v>
      </c>
      <c r="B60" s="1">
        <v>7.8019149204048002E-3</v>
      </c>
      <c r="C60">
        <v>-14</v>
      </c>
      <c r="D60">
        <v>3590.1818181817998</v>
      </c>
    </row>
    <row r="61" spans="1:4" x14ac:dyDescent="0.25">
      <c r="A61">
        <v>60</v>
      </c>
      <c r="B61" s="1">
        <v>7.8019536936482E-3</v>
      </c>
      <c r="C61">
        <v>-7.5</v>
      </c>
      <c r="D61">
        <v>3591.3636363636001</v>
      </c>
    </row>
    <row r="62" spans="1:4" x14ac:dyDescent="0.25">
      <c r="A62">
        <v>61</v>
      </c>
      <c r="B62" s="1">
        <v>7.8019809797397997E-3</v>
      </c>
      <c r="C62">
        <v>-1</v>
      </c>
      <c r="D62">
        <v>3592.5454545453999</v>
      </c>
    </row>
    <row r="63" spans="1:4" x14ac:dyDescent="0.25">
      <c r="A63">
        <v>62</v>
      </c>
      <c r="B63" s="1">
        <v>7.8020094017786003E-3</v>
      </c>
      <c r="C63">
        <v>5.5</v>
      </c>
      <c r="D63">
        <v>3593.7272727272002</v>
      </c>
    </row>
    <row r="64" spans="1:4" x14ac:dyDescent="0.25">
      <c r="A64">
        <v>63</v>
      </c>
      <c r="B64" s="1">
        <v>7.8020706786296997E-3</v>
      </c>
      <c r="C64">
        <v>12</v>
      </c>
      <c r="D64">
        <v>3594.909090909</v>
      </c>
    </row>
    <row r="65" spans="1:4" x14ac:dyDescent="0.25">
      <c r="A65">
        <v>64</v>
      </c>
      <c r="B65" s="1">
        <v>7.8022833128761999E-3</v>
      </c>
      <c r="C65">
        <v>18.5</v>
      </c>
      <c r="D65">
        <v>3596.0909090907999</v>
      </c>
    </row>
    <row r="66" spans="1:4" x14ac:dyDescent="0.25">
      <c r="A66">
        <v>65</v>
      </c>
      <c r="B66" s="1">
        <v>7.8030853220798996E-3</v>
      </c>
      <c r="C66">
        <v>25</v>
      </c>
      <c r="D66">
        <v>3597.2727272726002</v>
      </c>
    </row>
    <row r="67" spans="1:4" x14ac:dyDescent="0.25">
      <c r="A67">
        <v>66</v>
      </c>
      <c r="B67" s="1">
        <v>7.8047096210816002E-3</v>
      </c>
      <c r="C67">
        <v>30</v>
      </c>
      <c r="D67">
        <v>3598.1818181816998</v>
      </c>
    </row>
    <row r="68" spans="1:4" x14ac:dyDescent="0.25">
      <c r="A68">
        <v>67</v>
      </c>
      <c r="B68" s="1">
        <v>7.8086278410014996E-3</v>
      </c>
      <c r="C68">
        <v>35</v>
      </c>
      <c r="D68">
        <v>3599.0909090907999</v>
      </c>
    </row>
    <row r="69" spans="1:4" x14ac:dyDescent="0.25">
      <c r="A69">
        <v>68</v>
      </c>
      <c r="B69" s="1">
        <v>7.8170863180418992E-3</v>
      </c>
      <c r="C69">
        <v>40</v>
      </c>
      <c r="D69">
        <v>3599.9999999999</v>
      </c>
    </row>
    <row r="70" spans="1:4" x14ac:dyDescent="0.25">
      <c r="A70">
        <v>69</v>
      </c>
      <c r="B70" s="1">
        <v>7.8331404596112004E-3</v>
      </c>
      <c r="C70">
        <v>45</v>
      </c>
      <c r="D70">
        <v>3600.909090909</v>
      </c>
    </row>
    <row r="71" spans="1:4" x14ac:dyDescent="0.25">
      <c r="A71">
        <v>70</v>
      </c>
      <c r="B71" s="1">
        <v>7.8599385502704996E-3</v>
      </c>
      <c r="C71">
        <v>50</v>
      </c>
      <c r="D71">
        <v>3601.8181818181001</v>
      </c>
    </row>
    <row r="72" spans="1:4" x14ac:dyDescent="0.25">
      <c r="A72">
        <v>71</v>
      </c>
      <c r="B72" s="1">
        <v>7.9001295308606008E-3</v>
      </c>
      <c r="C72">
        <v>55</v>
      </c>
      <c r="D72">
        <v>3602.7272727272002</v>
      </c>
    </row>
    <row r="73" spans="1:4" x14ac:dyDescent="0.25">
      <c r="A73">
        <v>72</v>
      </c>
      <c r="B73" s="1">
        <v>7.9557249921418001E-3</v>
      </c>
      <c r="C73">
        <v>60</v>
      </c>
      <c r="D73">
        <v>3603.6363636362998</v>
      </c>
    </row>
    <row r="74" spans="1:4" x14ac:dyDescent="0.25">
      <c r="A74">
        <v>73</v>
      </c>
      <c r="B74" s="1">
        <v>8.0278958222700994E-3</v>
      </c>
      <c r="C74">
        <v>65</v>
      </c>
      <c r="D74">
        <v>3604.5454545453999</v>
      </c>
    </row>
    <row r="75" spans="1:4" x14ac:dyDescent="0.25">
      <c r="A75">
        <v>74</v>
      </c>
      <c r="B75" s="1">
        <v>8.1166107537758003E-3</v>
      </c>
      <c r="C75">
        <v>70</v>
      </c>
      <c r="D75">
        <v>3605.4545454544</v>
      </c>
    </row>
    <row r="76" spans="1:4" x14ac:dyDescent="0.25">
      <c r="A76">
        <v>75</v>
      </c>
      <c r="B76" s="1">
        <v>8.2206754061632005E-3</v>
      </c>
      <c r="C76">
        <v>75</v>
      </c>
      <c r="D76">
        <v>3606.3636363635001</v>
      </c>
    </row>
    <row r="77" spans="1:4" x14ac:dyDescent="0.25">
      <c r="A77">
        <v>76</v>
      </c>
      <c r="B77" s="1">
        <v>8.3382122486343E-3</v>
      </c>
      <c r="C77">
        <v>80</v>
      </c>
      <c r="D77">
        <v>3607.2727272726002</v>
      </c>
    </row>
    <row r="78" spans="1:4" x14ac:dyDescent="0.25">
      <c r="A78">
        <v>77</v>
      </c>
      <c r="B78" s="1">
        <v>8.4671272422545997E-3</v>
      </c>
      <c r="C78">
        <v>85</v>
      </c>
      <c r="D78">
        <v>3608.1818181816998</v>
      </c>
    </row>
    <row r="79" spans="1:4" x14ac:dyDescent="0.25">
      <c r="A79">
        <v>78</v>
      </c>
      <c r="B79" s="1">
        <v>8.6050092947551997E-3</v>
      </c>
      <c r="C79">
        <v>90</v>
      </c>
      <c r="D79">
        <v>3609.0909090907999</v>
      </c>
    </row>
    <row r="80" spans="1:4" x14ac:dyDescent="0.25">
      <c r="A80">
        <v>79</v>
      </c>
      <c r="B80" s="1">
        <v>8.7496229798230008E-3</v>
      </c>
      <c r="C80">
        <v>95</v>
      </c>
      <c r="D80">
        <v>3609.9999999999</v>
      </c>
    </row>
    <row r="81" spans="1:4" x14ac:dyDescent="0.25">
      <c r="A81">
        <v>80</v>
      </c>
      <c r="B81" s="1">
        <v>8.8998357652167008E-3</v>
      </c>
      <c r="C81">
        <v>100</v>
      </c>
      <c r="D81">
        <v>3610.909090909</v>
      </c>
    </row>
    <row r="82" spans="1:4" x14ac:dyDescent="0.25">
      <c r="A82">
        <v>81</v>
      </c>
      <c r="B82" s="1">
        <v>9.0551847191595002E-3</v>
      </c>
      <c r="C82">
        <v>105</v>
      </c>
      <c r="D82">
        <v>3611.8181818181001</v>
      </c>
    </row>
    <row r="83" spans="1:4" x14ac:dyDescent="0.25">
      <c r="A83">
        <v>82</v>
      </c>
      <c r="B83" s="1">
        <v>9.2143213141729005E-3</v>
      </c>
      <c r="C83">
        <v>110</v>
      </c>
      <c r="D83">
        <v>3612.7272727272002</v>
      </c>
    </row>
    <row r="84" spans="1:4" x14ac:dyDescent="0.25">
      <c r="A84">
        <v>83</v>
      </c>
      <c r="B84" s="1">
        <v>9.3761253816641004E-3</v>
      </c>
      <c r="C84">
        <v>115</v>
      </c>
      <c r="D84">
        <v>3613.6363636362998</v>
      </c>
    </row>
    <row r="85" spans="1:4" x14ac:dyDescent="0.25">
      <c r="A85">
        <v>84</v>
      </c>
      <c r="B85" s="1">
        <v>9.5413494028505994E-3</v>
      </c>
      <c r="C85">
        <v>120</v>
      </c>
      <c r="D85">
        <v>3614.5454545452999</v>
      </c>
    </row>
    <row r="86" spans="1:4" x14ac:dyDescent="0.25">
      <c r="A86">
        <v>85</v>
      </c>
      <c r="B86" s="1">
        <v>9.7117619462883994E-3</v>
      </c>
      <c r="C86">
        <v>125</v>
      </c>
      <c r="D86">
        <v>3615.4545454544</v>
      </c>
    </row>
    <row r="87" spans="1:4" x14ac:dyDescent="0.25">
      <c r="A87">
        <v>86</v>
      </c>
      <c r="B87" s="1">
        <v>1.0561434915637E-2</v>
      </c>
      <c r="C87">
        <v>125</v>
      </c>
      <c r="D87">
        <v>5385.4545454544004</v>
      </c>
    </row>
    <row r="88" spans="1:4" x14ac:dyDescent="0.25">
      <c r="A88">
        <v>87</v>
      </c>
      <c r="B88" s="1">
        <v>1.0561436778294001E-2</v>
      </c>
      <c r="C88">
        <v>119.5</v>
      </c>
      <c r="D88">
        <v>5386.4545454544004</v>
      </c>
    </row>
    <row r="89" spans="1:4" x14ac:dyDescent="0.25">
      <c r="A89">
        <v>88</v>
      </c>
      <c r="B89" s="1">
        <v>1.0561446790234999E-2</v>
      </c>
      <c r="C89">
        <v>114</v>
      </c>
      <c r="D89">
        <v>5387.4545454544004</v>
      </c>
    </row>
    <row r="90" spans="1:4" x14ac:dyDescent="0.25">
      <c r="A90">
        <v>89</v>
      </c>
      <c r="B90" s="1">
        <v>1.0561585108921001E-2</v>
      </c>
      <c r="C90">
        <v>108.5</v>
      </c>
      <c r="D90">
        <v>5388.4545454544004</v>
      </c>
    </row>
    <row r="91" spans="1:4" x14ac:dyDescent="0.25">
      <c r="A91">
        <v>90</v>
      </c>
      <c r="B91" s="1">
        <v>1.0562580851590999E-2</v>
      </c>
      <c r="C91">
        <v>103</v>
      </c>
      <c r="D91">
        <v>5389.4545454544004</v>
      </c>
    </row>
    <row r="92" spans="1:4" x14ac:dyDescent="0.25">
      <c r="A92">
        <v>91</v>
      </c>
      <c r="B92" s="1">
        <v>1.0566581490433999E-2</v>
      </c>
      <c r="C92">
        <v>97.5</v>
      </c>
      <c r="D92">
        <v>5390.4545454544004</v>
      </c>
    </row>
    <row r="93" spans="1:4" x14ac:dyDescent="0.25">
      <c r="A93">
        <v>92</v>
      </c>
      <c r="B93" s="1">
        <v>1.0577144398694E-2</v>
      </c>
      <c r="C93">
        <v>92</v>
      </c>
      <c r="D93">
        <v>5391.4545454544004</v>
      </c>
    </row>
    <row r="94" spans="1:4" x14ac:dyDescent="0.25">
      <c r="A94">
        <v>93</v>
      </c>
      <c r="B94" s="1">
        <v>1.0597896338117E-2</v>
      </c>
      <c r="C94">
        <v>86.5</v>
      </c>
      <c r="D94">
        <v>5392.4545454544004</v>
      </c>
    </row>
    <row r="95" spans="1:4" x14ac:dyDescent="0.25">
      <c r="A95">
        <v>94</v>
      </c>
      <c r="B95" s="1">
        <v>1.0631102045324E-2</v>
      </c>
      <c r="C95">
        <v>81</v>
      </c>
      <c r="D95">
        <v>5393.4545454544004</v>
      </c>
    </row>
    <row r="96" spans="1:4" x14ac:dyDescent="0.25">
      <c r="A96">
        <v>95</v>
      </c>
      <c r="B96" s="1">
        <v>1.0677217553385E-2</v>
      </c>
      <c r="C96">
        <v>75.5</v>
      </c>
      <c r="D96">
        <v>5394.4545454544004</v>
      </c>
    </row>
    <row r="97" spans="1:4" x14ac:dyDescent="0.25">
      <c r="A97">
        <v>96</v>
      </c>
      <c r="B97" s="1">
        <v>1.0734982531728001E-2</v>
      </c>
      <c r="C97">
        <v>70</v>
      </c>
      <c r="D97">
        <v>5395.4545454544004</v>
      </c>
    </row>
    <row r="98" spans="1:4" x14ac:dyDescent="0.25">
      <c r="A98">
        <v>97</v>
      </c>
      <c r="B98" s="1">
        <v>1.0802436997102E-2</v>
      </c>
      <c r="C98">
        <v>64.5</v>
      </c>
      <c r="D98">
        <v>5396.4545454544004</v>
      </c>
    </row>
    <row r="99" spans="1:4" x14ac:dyDescent="0.25">
      <c r="A99">
        <v>98</v>
      </c>
      <c r="B99" s="1">
        <v>1.0877363372418999E-2</v>
      </c>
      <c r="C99">
        <v>59</v>
      </c>
      <c r="D99">
        <v>5397.4545454544004</v>
      </c>
    </row>
    <row r="100" spans="1:4" x14ac:dyDescent="0.25">
      <c r="A100">
        <v>99</v>
      </c>
      <c r="B100" s="1">
        <v>1.0957624952471001E-2</v>
      </c>
      <c r="C100">
        <v>53.5</v>
      </c>
      <c r="D100">
        <v>5398.4545454544004</v>
      </c>
    </row>
    <row r="101" spans="1:4" x14ac:dyDescent="0.25">
      <c r="A101">
        <v>100</v>
      </c>
      <c r="B101" s="1">
        <v>1.1041337063412E-2</v>
      </c>
      <c r="C101">
        <v>48</v>
      </c>
      <c r="D101">
        <v>5399.4545454544004</v>
      </c>
    </row>
    <row r="102" spans="1:4" x14ac:dyDescent="0.25">
      <c r="A102">
        <v>101</v>
      </c>
      <c r="B102" s="1">
        <v>1.1126911373126E-2</v>
      </c>
      <c r="C102">
        <v>42.5</v>
      </c>
      <c r="D102">
        <v>5400.4545454544004</v>
      </c>
    </row>
    <row r="103" spans="1:4" x14ac:dyDescent="0.25">
      <c r="A103">
        <v>102</v>
      </c>
      <c r="B103" s="1">
        <v>1.1213042479994001E-2</v>
      </c>
      <c r="C103">
        <v>37</v>
      </c>
      <c r="D103">
        <v>5401.4545454544004</v>
      </c>
    </row>
    <row r="104" spans="1:4" x14ac:dyDescent="0.25">
      <c r="A104">
        <v>103</v>
      </c>
      <c r="B104" s="1">
        <v>1.1298673092682E-2</v>
      </c>
      <c r="C104">
        <v>31.5</v>
      </c>
      <c r="D104">
        <v>5402.4545454544004</v>
      </c>
    </row>
    <row r="105" spans="1:4" x14ac:dyDescent="0.25">
      <c r="A105">
        <v>104</v>
      </c>
      <c r="B105" s="1">
        <v>1.1382942854159001E-2</v>
      </c>
      <c r="C105">
        <v>26</v>
      </c>
      <c r="D105">
        <v>5403.4545454544004</v>
      </c>
    </row>
    <row r="106" spans="1:4" x14ac:dyDescent="0.25">
      <c r="A106">
        <v>105</v>
      </c>
      <c r="B106" s="1">
        <v>1.1464384841187E-2</v>
      </c>
      <c r="C106">
        <v>20.5</v>
      </c>
      <c r="D106">
        <v>5404.4545454544004</v>
      </c>
    </row>
    <row r="107" spans="1:4" x14ac:dyDescent="0.25">
      <c r="A107">
        <v>106</v>
      </c>
      <c r="B107" s="1">
        <v>1.1542434420199E-2</v>
      </c>
      <c r="C107">
        <v>15</v>
      </c>
      <c r="D107">
        <v>5405.4545454544004</v>
      </c>
    </row>
    <row r="108" spans="1:4" x14ac:dyDescent="0.25">
      <c r="A108">
        <v>107</v>
      </c>
      <c r="B108" s="1">
        <v>1.1616782021607999E-2</v>
      </c>
      <c r="C108">
        <v>9.5</v>
      </c>
      <c r="D108">
        <v>5406.4545454544004</v>
      </c>
    </row>
    <row r="109" spans="1:4" x14ac:dyDescent="0.25">
      <c r="A109">
        <v>108</v>
      </c>
      <c r="B109" s="1">
        <v>1.1687151435785E-2</v>
      </c>
      <c r="C109">
        <v>4</v>
      </c>
      <c r="D109">
        <v>5407.4545454544004</v>
      </c>
    </row>
    <row r="110" spans="1:4" x14ac:dyDescent="0.25">
      <c r="A110">
        <v>109</v>
      </c>
      <c r="B110" s="1">
        <v>1.1753301496043001E-2</v>
      </c>
      <c r="C110">
        <v>-1.5</v>
      </c>
      <c r="D110">
        <v>5408.4545454544004</v>
      </c>
    </row>
    <row r="111" spans="1:4" x14ac:dyDescent="0.25">
      <c r="A111">
        <v>110</v>
      </c>
      <c r="B111" s="1">
        <v>1.1815029476318E-2</v>
      </c>
      <c r="C111">
        <v>-7</v>
      </c>
      <c r="D111">
        <v>5409.4545454544004</v>
      </c>
    </row>
    <row r="112" spans="1:4" x14ac:dyDescent="0.25">
      <c r="A112">
        <v>111</v>
      </c>
      <c r="B112" s="1">
        <v>1.1872178201634E-2</v>
      </c>
      <c r="C112">
        <v>-12.5</v>
      </c>
      <c r="D112">
        <v>5410.4545454544004</v>
      </c>
    </row>
    <row r="113" spans="1:4" x14ac:dyDescent="0.25">
      <c r="A113">
        <v>112</v>
      </c>
      <c r="B113" s="1">
        <v>1.1924638030423E-2</v>
      </c>
      <c r="C113">
        <v>-18</v>
      </c>
      <c r="D113">
        <v>5411.4545454544004</v>
      </c>
    </row>
    <row r="114" spans="1:4" x14ac:dyDescent="0.25">
      <c r="A114">
        <v>113</v>
      </c>
      <c r="B114" s="1">
        <v>1.1972343924713E-2</v>
      </c>
      <c r="C114">
        <v>-23.5</v>
      </c>
      <c r="D114">
        <v>5412.4545454544004</v>
      </c>
    </row>
    <row r="115" spans="1:4" x14ac:dyDescent="0.25">
      <c r="A115">
        <v>114</v>
      </c>
      <c r="B115" s="1">
        <v>1.2015277506758E-2</v>
      </c>
      <c r="C115">
        <v>-29</v>
      </c>
      <c r="D115">
        <v>5413.4545454544004</v>
      </c>
    </row>
    <row r="116" spans="1:4" x14ac:dyDescent="0.25">
      <c r="A116">
        <v>115</v>
      </c>
      <c r="B116" s="1">
        <v>1.2053470866923001E-2</v>
      </c>
      <c r="C116">
        <v>-34.5</v>
      </c>
      <c r="D116">
        <v>5414.4545454544004</v>
      </c>
    </row>
    <row r="117" spans="1:4" x14ac:dyDescent="0.25">
      <c r="A117">
        <v>116</v>
      </c>
      <c r="B117" s="1">
        <v>1.2087008427279999E-2</v>
      </c>
      <c r="C117">
        <v>-40</v>
      </c>
      <c r="D117">
        <v>5415.4545454544004</v>
      </c>
    </row>
    <row r="118" spans="1:4" x14ac:dyDescent="0.25">
      <c r="A118">
        <v>117</v>
      </c>
      <c r="B118" s="1">
        <v>1.3405825843049999E-2</v>
      </c>
      <c r="C118">
        <v>-40</v>
      </c>
      <c r="D118">
        <v>7185.4545454544004</v>
      </c>
    </row>
    <row r="119" spans="1:4" x14ac:dyDescent="0.25">
      <c r="A119">
        <v>118</v>
      </c>
      <c r="B119" s="1">
        <v>1.3405989094164E-2</v>
      </c>
      <c r="C119">
        <v>-33.5</v>
      </c>
      <c r="D119">
        <v>7186.6363636362003</v>
      </c>
    </row>
    <row r="120" spans="1:4" x14ac:dyDescent="0.25">
      <c r="A120">
        <v>119</v>
      </c>
      <c r="B120" s="1">
        <v>1.3406112808590999E-2</v>
      </c>
      <c r="C120">
        <v>-27</v>
      </c>
      <c r="D120">
        <v>7187.8181818181001</v>
      </c>
    </row>
    <row r="121" spans="1:4" x14ac:dyDescent="0.25">
      <c r="A121">
        <v>120</v>
      </c>
      <c r="B121" s="1">
        <v>1.3406198995549999E-2</v>
      </c>
      <c r="C121">
        <v>-20.5</v>
      </c>
      <c r="D121">
        <v>7188.9999999999</v>
      </c>
    </row>
    <row r="122" spans="1:4" x14ac:dyDescent="0.25">
      <c r="A122">
        <v>121</v>
      </c>
      <c r="B122" s="1">
        <v>1.3406254673215001E-2</v>
      </c>
      <c r="C122">
        <v>-14</v>
      </c>
      <c r="D122">
        <v>7190.1818181816998</v>
      </c>
    </row>
    <row r="123" spans="1:4" x14ac:dyDescent="0.25">
      <c r="A123">
        <v>122</v>
      </c>
      <c r="B123" s="1">
        <v>1.3406289082676E-2</v>
      </c>
      <c r="C123">
        <v>-7.5</v>
      </c>
      <c r="D123">
        <v>7191.3636363634996</v>
      </c>
    </row>
    <row r="124" spans="1:4" x14ac:dyDescent="0.25">
      <c r="A124">
        <v>123</v>
      </c>
      <c r="B124" s="1">
        <v>1.3406311514882E-2</v>
      </c>
      <c r="C124">
        <v>-1</v>
      </c>
      <c r="D124">
        <v>7192.5454545453003</v>
      </c>
    </row>
    <row r="125" spans="1:4" x14ac:dyDescent="0.25">
      <c r="A125">
        <v>124</v>
      </c>
      <c r="B125" s="1">
        <v>1.3406332526424E-2</v>
      </c>
      <c r="C125">
        <v>5.5</v>
      </c>
      <c r="D125">
        <v>7193.7272727271002</v>
      </c>
    </row>
    <row r="126" spans="1:4" x14ac:dyDescent="0.25">
      <c r="A126">
        <v>125</v>
      </c>
      <c r="B126" s="1">
        <v>1.3406376908817E-2</v>
      </c>
      <c r="C126">
        <v>12</v>
      </c>
      <c r="D126">
        <v>7194.9090909089</v>
      </c>
    </row>
    <row r="127" spans="1:4" x14ac:dyDescent="0.25">
      <c r="A127">
        <v>126</v>
      </c>
      <c r="B127" s="1">
        <v>1.3406542992382999E-2</v>
      </c>
      <c r="C127">
        <v>18.5</v>
      </c>
      <c r="D127">
        <v>7196.0909090906998</v>
      </c>
    </row>
    <row r="128" spans="1:4" x14ac:dyDescent="0.25">
      <c r="A128" s="17">
        <v>127</v>
      </c>
      <c r="B128" s="18">
        <v>1.3407224776292999E-2</v>
      </c>
      <c r="C128" s="17">
        <v>25</v>
      </c>
      <c r="D128">
        <v>7197.2727272724997</v>
      </c>
    </row>
    <row r="129" spans="1:4" x14ac:dyDescent="0.25">
      <c r="A129">
        <v>128</v>
      </c>
      <c r="B129" s="1">
        <v>1.3408683558218001E-2</v>
      </c>
      <c r="C129">
        <v>30</v>
      </c>
      <c r="D129">
        <v>7198.1818181815997</v>
      </c>
    </row>
    <row r="130" spans="1:4" x14ac:dyDescent="0.25">
      <c r="A130">
        <v>129</v>
      </c>
      <c r="B130" s="1">
        <v>1.3412353496114001E-2</v>
      </c>
      <c r="C130">
        <v>35</v>
      </c>
      <c r="D130">
        <v>7199.0909090906998</v>
      </c>
    </row>
    <row r="131" spans="1:4" x14ac:dyDescent="0.25">
      <c r="A131">
        <v>130</v>
      </c>
      <c r="B131" s="1">
        <v>1.3420506663771E-2</v>
      </c>
      <c r="C131">
        <v>40</v>
      </c>
      <c r="D131">
        <v>7199.9999999997999</v>
      </c>
    </row>
    <row r="132" spans="1:4" x14ac:dyDescent="0.25">
      <c r="A132">
        <v>131</v>
      </c>
      <c r="B132" s="1">
        <v>1.3436257067745001E-2</v>
      </c>
      <c r="C132">
        <v>45</v>
      </c>
      <c r="D132">
        <v>7200.9090909089</v>
      </c>
    </row>
    <row r="133" spans="1:4" x14ac:dyDescent="0.25">
      <c r="A133">
        <v>132</v>
      </c>
      <c r="B133" s="1">
        <v>1.3462810602059E-2</v>
      </c>
      <c r="C133">
        <v>50</v>
      </c>
      <c r="D133">
        <v>7201.8181818180001</v>
      </c>
    </row>
    <row r="134" spans="1:4" x14ac:dyDescent="0.25">
      <c r="A134">
        <v>133</v>
      </c>
      <c r="B134" s="1">
        <v>1.3502851418407E-2</v>
      </c>
      <c r="C134">
        <v>55</v>
      </c>
      <c r="D134">
        <v>7202.7272727271002</v>
      </c>
    </row>
    <row r="135" spans="1:4" x14ac:dyDescent="0.25">
      <c r="A135">
        <v>134</v>
      </c>
      <c r="B135" s="1">
        <v>1.3558410889838999E-2</v>
      </c>
      <c r="C135">
        <v>60</v>
      </c>
      <c r="D135">
        <v>7203.6363636362003</v>
      </c>
    </row>
    <row r="136" spans="1:4" x14ac:dyDescent="0.25">
      <c r="A136">
        <v>135</v>
      </c>
      <c r="B136" s="1">
        <v>1.3630672992414E-2</v>
      </c>
      <c r="C136">
        <v>65</v>
      </c>
      <c r="D136">
        <v>7204.5454545453003</v>
      </c>
    </row>
    <row r="137" spans="1:4" x14ac:dyDescent="0.25">
      <c r="A137">
        <v>136</v>
      </c>
      <c r="B137" s="1">
        <v>1.3719620128418E-2</v>
      </c>
      <c r="C137">
        <v>70</v>
      </c>
      <c r="D137">
        <v>7205.4545454543004</v>
      </c>
    </row>
    <row r="138" spans="1:4" x14ac:dyDescent="0.25">
      <c r="A138">
        <v>137</v>
      </c>
      <c r="B138" s="1">
        <v>1.3824071885999E-2</v>
      </c>
      <c r="C138">
        <v>75</v>
      </c>
      <c r="D138">
        <v>7206.3636363633996</v>
      </c>
    </row>
    <row r="139" spans="1:4" x14ac:dyDescent="0.25">
      <c r="A139">
        <v>138</v>
      </c>
      <c r="B139" s="1">
        <v>1.3942144655827E-2</v>
      </c>
      <c r="C139">
        <v>80</v>
      </c>
      <c r="D139">
        <v>7207.2727272724997</v>
      </c>
    </row>
    <row r="140" spans="1:4" x14ac:dyDescent="0.25">
      <c r="A140">
        <v>139</v>
      </c>
      <c r="B140" s="1">
        <v>1.4071752777423001E-2</v>
      </c>
      <c r="C140">
        <v>85</v>
      </c>
      <c r="D140">
        <v>7208.1818181815997</v>
      </c>
    </row>
    <row r="141" spans="1:4" x14ac:dyDescent="0.25">
      <c r="A141">
        <v>140</v>
      </c>
      <c r="B141" s="1">
        <v>1.4210501827499999E-2</v>
      </c>
      <c r="C141">
        <v>90</v>
      </c>
      <c r="D141">
        <v>7209.0909090906998</v>
      </c>
    </row>
    <row r="142" spans="1:4" x14ac:dyDescent="0.25">
      <c r="A142">
        <v>141</v>
      </c>
      <c r="B142" s="1">
        <v>1.4356173245794E-2</v>
      </c>
      <c r="C142">
        <v>95</v>
      </c>
      <c r="D142">
        <v>7209.9999999997999</v>
      </c>
    </row>
    <row r="143" spans="1:4" x14ac:dyDescent="0.25">
      <c r="A143">
        <v>142</v>
      </c>
      <c r="B143" s="1">
        <v>1.4507630560617E-2</v>
      </c>
      <c r="C143">
        <v>100</v>
      </c>
      <c r="D143">
        <v>7210.9090909089</v>
      </c>
    </row>
    <row r="144" spans="1:4" x14ac:dyDescent="0.25">
      <c r="A144">
        <v>143</v>
      </c>
      <c r="B144" s="1">
        <v>1.4664396054946001E-2</v>
      </c>
      <c r="C144">
        <v>105</v>
      </c>
      <c r="D144">
        <v>7211.8181818180001</v>
      </c>
    </row>
    <row r="145" spans="1:4" x14ac:dyDescent="0.25">
      <c r="A145">
        <v>144</v>
      </c>
      <c r="B145" s="1">
        <v>1.4825148075411999E-2</v>
      </c>
      <c r="C145">
        <v>110</v>
      </c>
      <c r="D145">
        <v>7212.7272727271002</v>
      </c>
    </row>
    <row r="146" spans="1:4" x14ac:dyDescent="0.25">
      <c r="A146">
        <v>145</v>
      </c>
      <c r="B146" s="1">
        <v>1.4988805444353E-2</v>
      </c>
      <c r="C146">
        <v>115</v>
      </c>
      <c r="D146">
        <v>7213.6363636362003</v>
      </c>
    </row>
    <row r="147" spans="1:4" x14ac:dyDescent="0.25">
      <c r="A147">
        <v>146</v>
      </c>
      <c r="B147" s="1">
        <v>1.515608654871E-2</v>
      </c>
      <c r="C147">
        <v>120</v>
      </c>
      <c r="D147">
        <v>7214.5454545453003</v>
      </c>
    </row>
    <row r="148" spans="1:4" x14ac:dyDescent="0.25">
      <c r="A148">
        <v>147</v>
      </c>
      <c r="B148" s="1">
        <v>1.5328878805347E-2</v>
      </c>
      <c r="C148">
        <v>125</v>
      </c>
      <c r="D148">
        <v>7215.4545454543004</v>
      </c>
    </row>
    <row r="149" spans="1:4" x14ac:dyDescent="0.25">
      <c r="A149">
        <v>148</v>
      </c>
      <c r="B149" s="1">
        <v>1.6237646134057999E-2</v>
      </c>
      <c r="C149">
        <v>125</v>
      </c>
      <c r="D149">
        <v>8985.4545454543004</v>
      </c>
    </row>
    <row r="150" spans="1:4" x14ac:dyDescent="0.25">
      <c r="A150">
        <v>149</v>
      </c>
      <c r="B150" s="1">
        <v>1.6237649636337E-2</v>
      </c>
      <c r="C150">
        <v>119.5</v>
      </c>
      <c r="D150">
        <v>8986.4545454543004</v>
      </c>
    </row>
    <row r="151" spans="1:4" x14ac:dyDescent="0.25">
      <c r="A151">
        <v>150</v>
      </c>
      <c r="B151" s="1">
        <v>1.6237667307471001E-2</v>
      </c>
      <c r="C151">
        <v>114</v>
      </c>
      <c r="D151">
        <v>8987.4545454543004</v>
      </c>
    </row>
    <row r="152" spans="1:4" x14ac:dyDescent="0.25">
      <c r="A152">
        <v>151</v>
      </c>
      <c r="B152" s="1">
        <v>1.6237845791151E-2</v>
      </c>
      <c r="C152">
        <v>108.5</v>
      </c>
      <c r="D152">
        <v>8988.4545454543004</v>
      </c>
    </row>
    <row r="153" spans="1:4" x14ac:dyDescent="0.25">
      <c r="A153">
        <v>152</v>
      </c>
      <c r="B153" s="1">
        <v>1.6238941808946999E-2</v>
      </c>
      <c r="C153">
        <v>103</v>
      </c>
      <c r="D153">
        <v>8989.4545454543004</v>
      </c>
    </row>
    <row r="154" spans="1:4" x14ac:dyDescent="0.25">
      <c r="A154">
        <v>153</v>
      </c>
      <c r="B154" s="1">
        <v>1.624304369316E-2</v>
      </c>
      <c r="C154">
        <v>97.5</v>
      </c>
      <c r="D154">
        <v>8990.4545454543004</v>
      </c>
    </row>
    <row r="155" spans="1:4" x14ac:dyDescent="0.25">
      <c r="A155">
        <v>154</v>
      </c>
      <c r="B155" s="1">
        <v>1.6253555962316001E-2</v>
      </c>
      <c r="C155">
        <v>92</v>
      </c>
      <c r="D155">
        <v>8991.4545454543004</v>
      </c>
    </row>
    <row r="156" spans="1:4" x14ac:dyDescent="0.25">
      <c r="A156">
        <v>155</v>
      </c>
      <c r="B156" s="1">
        <v>1.6273987834409E-2</v>
      </c>
      <c r="C156">
        <v>86.5</v>
      </c>
      <c r="D156">
        <v>8992.4545454543004</v>
      </c>
    </row>
    <row r="157" spans="1:4" x14ac:dyDescent="0.25">
      <c r="A157">
        <v>156</v>
      </c>
      <c r="B157" s="1">
        <v>1.6306599421755E-2</v>
      </c>
      <c r="C157">
        <v>81</v>
      </c>
      <c r="D157">
        <v>8993.4545454543004</v>
      </c>
    </row>
    <row r="158" spans="1:4" x14ac:dyDescent="0.25">
      <c r="A158">
        <v>157</v>
      </c>
      <c r="B158" s="1">
        <v>1.6351921347521999E-2</v>
      </c>
      <c r="C158">
        <v>75.5</v>
      </c>
      <c r="D158">
        <v>8994.4545454543004</v>
      </c>
    </row>
    <row r="159" spans="1:4" x14ac:dyDescent="0.25">
      <c r="A159">
        <v>158</v>
      </c>
      <c r="B159" s="1">
        <v>1.640879969099E-2</v>
      </c>
      <c r="C159">
        <v>70</v>
      </c>
      <c r="D159">
        <v>8995.4545454543004</v>
      </c>
    </row>
    <row r="160" spans="1:4" x14ac:dyDescent="0.25">
      <c r="A160">
        <v>159</v>
      </c>
      <c r="B160" s="1">
        <v>1.6475350867664999E-2</v>
      </c>
      <c r="C160">
        <v>64.5</v>
      </c>
      <c r="D160">
        <v>8996.4545454543004</v>
      </c>
    </row>
    <row r="161" spans="1:4" x14ac:dyDescent="0.25">
      <c r="A161">
        <v>160</v>
      </c>
      <c r="B161" s="1">
        <v>1.6549403854646001E-2</v>
      </c>
      <c r="C161">
        <v>59</v>
      </c>
      <c r="D161">
        <v>8997.4545454543004</v>
      </c>
    </row>
    <row r="162" spans="1:4" x14ac:dyDescent="0.25">
      <c r="A162">
        <v>161</v>
      </c>
      <c r="B162" s="1">
        <v>1.6628846282881998E-2</v>
      </c>
      <c r="C162">
        <v>53.5</v>
      </c>
      <c r="D162">
        <v>8998.4545454543004</v>
      </c>
    </row>
    <row r="163" spans="1:4" x14ac:dyDescent="0.25">
      <c r="A163">
        <v>162</v>
      </c>
      <c r="B163" s="1">
        <v>1.6711804016676001E-2</v>
      </c>
      <c r="C163">
        <v>48</v>
      </c>
      <c r="D163">
        <v>8999.4545454543004</v>
      </c>
    </row>
    <row r="164" spans="1:4" x14ac:dyDescent="0.25">
      <c r="A164">
        <v>163</v>
      </c>
      <c r="B164" s="1">
        <v>1.6796691664923001E-2</v>
      </c>
      <c r="C164">
        <v>42.5</v>
      </c>
      <c r="D164">
        <v>9000.4545454543004</v>
      </c>
    </row>
    <row r="165" spans="1:4" x14ac:dyDescent="0.25">
      <c r="A165">
        <v>164</v>
      </c>
      <c r="B165" s="1">
        <v>1.6882202624898E-2</v>
      </c>
      <c r="C165">
        <v>37</v>
      </c>
      <c r="D165">
        <v>9001.4545454543004</v>
      </c>
    </row>
    <row r="166" spans="1:4" x14ac:dyDescent="0.25">
      <c r="A166">
        <v>165</v>
      </c>
      <c r="B166" s="1">
        <v>1.6967276159687E-2</v>
      </c>
      <c r="C166">
        <v>31.5</v>
      </c>
      <c r="D166">
        <v>9002.4545454543004</v>
      </c>
    </row>
    <row r="167" spans="1:4" x14ac:dyDescent="0.25">
      <c r="A167">
        <v>166</v>
      </c>
      <c r="B167" s="1">
        <v>1.7051047509526001E-2</v>
      </c>
      <c r="C167">
        <v>26</v>
      </c>
      <c r="D167">
        <v>9003.4545454543004</v>
      </c>
    </row>
    <row r="168" spans="1:4" x14ac:dyDescent="0.25">
      <c r="A168">
        <v>167</v>
      </c>
      <c r="B168" s="1">
        <v>1.7132063643204E-2</v>
      </c>
      <c r="C168">
        <v>20.5</v>
      </c>
      <c r="D168">
        <v>9004.4545454543004</v>
      </c>
    </row>
    <row r="169" spans="1:4" x14ac:dyDescent="0.25">
      <c r="A169">
        <v>168</v>
      </c>
      <c r="B169" s="1">
        <v>1.7209752422091999E-2</v>
      </c>
      <c r="C169">
        <v>15</v>
      </c>
      <c r="D169">
        <v>9005.4545454543004</v>
      </c>
    </row>
    <row r="170" spans="1:4" x14ac:dyDescent="0.25">
      <c r="A170">
        <v>169</v>
      </c>
      <c r="B170" s="1">
        <v>1.7283794148178998E-2</v>
      </c>
      <c r="C170">
        <v>9.5</v>
      </c>
      <c r="D170">
        <v>9006.4545454543004</v>
      </c>
    </row>
    <row r="171" spans="1:4" x14ac:dyDescent="0.25">
      <c r="A171">
        <v>170</v>
      </c>
      <c r="B171" s="1">
        <v>1.7353904515401E-2</v>
      </c>
      <c r="C171">
        <v>4</v>
      </c>
      <c r="D171">
        <v>9007.4545454543004</v>
      </c>
    </row>
    <row r="172" spans="1:4" x14ac:dyDescent="0.25">
      <c r="A172">
        <v>171</v>
      </c>
      <c r="B172" s="1">
        <v>1.7419835926951999E-2</v>
      </c>
      <c r="C172">
        <v>-1.5</v>
      </c>
      <c r="D172">
        <v>9008.4545454543004</v>
      </c>
    </row>
    <row r="173" spans="1:4" x14ac:dyDescent="0.25">
      <c r="A173">
        <v>172</v>
      </c>
      <c r="B173" s="1">
        <v>1.7481380340222001E-2</v>
      </c>
      <c r="C173">
        <v>-7</v>
      </c>
      <c r="D173">
        <v>9009.4545454543004</v>
      </c>
    </row>
    <row r="174" spans="1:4" x14ac:dyDescent="0.25">
      <c r="A174">
        <v>173</v>
      </c>
      <c r="B174" s="1">
        <v>1.7538375937187999E-2</v>
      </c>
      <c r="C174">
        <v>-12.5</v>
      </c>
      <c r="D174">
        <v>9010.4545454543004</v>
      </c>
    </row>
    <row r="175" spans="1:4" x14ac:dyDescent="0.25">
      <c r="A175">
        <v>174</v>
      </c>
      <c r="B175" s="1">
        <v>1.7590709081761E-2</v>
      </c>
      <c r="C175">
        <v>-18</v>
      </c>
      <c r="D175">
        <v>9011.4545454543004</v>
      </c>
    </row>
    <row r="176" spans="1:4" x14ac:dyDescent="0.25">
      <c r="A176">
        <v>175</v>
      </c>
      <c r="B176" s="1">
        <v>1.7638311190042E-2</v>
      </c>
      <c r="C176">
        <v>-23.5</v>
      </c>
      <c r="D176">
        <v>9012.4545454543004</v>
      </c>
    </row>
    <row r="177" spans="1:5" x14ac:dyDescent="0.25">
      <c r="A177">
        <v>176</v>
      </c>
      <c r="B177" s="1">
        <v>1.7681160720836E-2</v>
      </c>
      <c r="C177">
        <v>-29</v>
      </c>
      <c r="D177">
        <v>9013.4545454543004</v>
      </c>
    </row>
    <row r="178" spans="1:5" x14ac:dyDescent="0.25">
      <c r="A178">
        <v>177</v>
      </c>
      <c r="B178" s="1">
        <v>1.7719286925969999E-2</v>
      </c>
      <c r="C178">
        <v>-34.5</v>
      </c>
      <c r="D178">
        <v>9014.4545454543004</v>
      </c>
    </row>
    <row r="179" spans="1:5" x14ac:dyDescent="0.25">
      <c r="A179">
        <v>178</v>
      </c>
      <c r="B179" s="1">
        <v>1.7752771754028E-2</v>
      </c>
      <c r="C179">
        <v>-40</v>
      </c>
      <c r="D179">
        <v>9015.4545454543004</v>
      </c>
    </row>
    <row r="180" spans="1:5" x14ac:dyDescent="0.25">
      <c r="A180">
        <v>179</v>
      </c>
      <c r="B180" s="1">
        <v>1.9067469380798001E-2</v>
      </c>
      <c r="C180">
        <v>-40</v>
      </c>
      <c r="D180">
        <v>10785.4545454543</v>
      </c>
    </row>
    <row r="181" spans="1:5" x14ac:dyDescent="0.25">
      <c r="A181">
        <v>180</v>
      </c>
      <c r="B181" s="1">
        <v>1.9067631558433999E-2</v>
      </c>
      <c r="C181">
        <v>-33.5</v>
      </c>
      <c r="D181">
        <v>10786.6363636362</v>
      </c>
    </row>
    <row r="182" spans="1:5" x14ac:dyDescent="0.25">
      <c r="A182">
        <v>181</v>
      </c>
      <c r="B182" s="1">
        <v>1.9067754102974999E-2</v>
      </c>
      <c r="C182">
        <v>-27</v>
      </c>
      <c r="D182">
        <v>10787.818181818</v>
      </c>
    </row>
    <row r="183" spans="1:5" x14ac:dyDescent="0.25">
      <c r="A183">
        <v>182</v>
      </c>
      <c r="B183" s="1">
        <v>1.9067839096978002E-2</v>
      </c>
      <c r="C183">
        <v>-20.5</v>
      </c>
      <c r="D183">
        <v>10788.9999999998</v>
      </c>
    </row>
    <row r="184" spans="1:5" x14ac:dyDescent="0.25">
      <c r="A184">
        <v>183</v>
      </c>
      <c r="B184" s="1">
        <v>1.9067893614212E-2</v>
      </c>
      <c r="C184">
        <v>-14</v>
      </c>
      <c r="D184">
        <v>10790.1818181816</v>
      </c>
    </row>
    <row r="185" spans="1:5" x14ac:dyDescent="0.25">
      <c r="A185">
        <v>184</v>
      </c>
      <c r="B185" s="1">
        <v>1.9067926856290999E-2</v>
      </c>
      <c r="C185">
        <v>-7.5</v>
      </c>
      <c r="D185">
        <v>10791.3636363634</v>
      </c>
    </row>
    <row r="186" spans="1:5" x14ac:dyDescent="0.25">
      <c r="A186">
        <v>185</v>
      </c>
      <c r="B186" s="1">
        <v>1.9067948010515999E-2</v>
      </c>
      <c r="C186">
        <v>-1</v>
      </c>
      <c r="D186">
        <v>10792.545454545199</v>
      </c>
    </row>
    <row r="187" spans="1:5" x14ac:dyDescent="0.25">
      <c r="A187">
        <v>186</v>
      </c>
      <c r="B187" s="1">
        <v>1.9067967191257001E-2</v>
      </c>
      <c r="C187">
        <v>5.5</v>
      </c>
      <c r="D187">
        <v>10793.727272726999</v>
      </c>
    </row>
    <row r="188" spans="1:5" x14ac:dyDescent="0.25">
      <c r="A188">
        <v>187</v>
      </c>
      <c r="B188" s="1">
        <v>1.9068007557198001E-2</v>
      </c>
      <c r="C188">
        <v>12</v>
      </c>
      <c r="D188">
        <v>10794.909090908801</v>
      </c>
    </row>
    <row r="189" spans="1:5" x14ac:dyDescent="0.25">
      <c r="A189">
        <v>188</v>
      </c>
      <c r="B189" s="1">
        <v>1.9068162283596E-2</v>
      </c>
      <c r="C189">
        <v>18.5</v>
      </c>
      <c r="D189">
        <v>10796.090909090601</v>
      </c>
    </row>
    <row r="190" spans="1:5" x14ac:dyDescent="0.25">
      <c r="A190">
        <v>189</v>
      </c>
      <c r="B190" s="1">
        <v>1.9068812907784002E-2</v>
      </c>
      <c r="C190">
        <v>25</v>
      </c>
      <c r="D190">
        <v>10797.272727272401</v>
      </c>
      <c r="E190" t="e">
        <f>D190-#REF!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1.0155235590751823E-2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effMJM'!$B$2:$B$190,Auswertung!$K$2+Auswertung!A2,1),E3)</f>
        <v>7.8605418561800003E-4</v>
      </c>
      <c r="F2" s="15">
        <f>INDEX('Daten MJM'!$D$2:$D$191,Auswertung!$J$2+Auswertung!A2,1)--1.8181818182</f>
        <v>-1299.9000000000001</v>
      </c>
      <c r="G2" s="15">
        <f>INDEX('Daten effMJM'!$C$2:$C$190,Auswertung!$K$2+Auswertung!A2,1)</f>
        <v>96</v>
      </c>
      <c r="H2" s="1" t="str">
        <f>IF(B2=F2,IF(C2=G2,"JA","NEIN"),"NEIN")</f>
        <v>NEIN</v>
      </c>
      <c r="I2" s="1"/>
      <c r="J2">
        <v>0</v>
      </c>
      <c r="K2">
        <f>MAX('Daten effMJM'!A2:A217)-190</f>
        <v>-1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effMJM'!$B$2:$B$190,Auswertung!$K$2+Auswertung!A3,1),E4)</f>
        <v>7.8605418561800003E-4</v>
      </c>
      <c r="F3" s="15">
        <f>INDEX('Daten MJM'!$D$2:$D$191,Auswertung!$J$2+Auswertung!A3,1)--1.8181818182</f>
        <v>-1170.4000000000001</v>
      </c>
      <c r="G3" s="15">
        <f>INDEX('Daten effMJM'!$C$2:$C$190,Auswertung!$K$2+Auswertung!A3,1)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effMJM'!$B$2:$B$190,Auswertung!$K$2+Auswertung!A4,1),E5)</f>
        <v>2.5266319076215002E-3</v>
      </c>
      <c r="F4" s="15">
        <f>INDEX('Daten MJM'!$D$2:$D$191,Auswertung!$J$2+Auswertung!A4,1)--1.8181818182</f>
        <v>-1000</v>
      </c>
      <c r="G4" s="15">
        <f>INDEX('Daten effMJM'!$C$2:$C$190,Auswertung!$K$2+Auswertung!A4,1)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7.8192573099971491E-8</v>
      </c>
      <c r="P4" s="4">
        <f t="shared" ref="P4:P67" si="5">ABS((O4-N4)/N4)</f>
        <v>0.11679517077281459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effMJM'!$B$2:$B$190,Auswertung!$K$2+Auswertung!A5,1),E6)</f>
        <v>3.2309451504724E-3</v>
      </c>
      <c r="F5" s="15">
        <f>INDEX('Daten MJM'!$D$2:$D$191,Auswertung!$J$2+Auswertung!A5,1)--1.8181818182</f>
        <v>0</v>
      </c>
      <c r="G5" s="15">
        <f>INDEX('Daten effMJM'!$C$2:$C$190,Auswertung!$K$2+Auswertung!A5,1)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1.0770989510022755E-7</v>
      </c>
      <c r="P5" s="4">
        <f t="shared" si="5"/>
        <v>0.13882904511334646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effMJM'!$B$2:$B$190,Auswertung!$K$2+Auswertung!A6,1),E7)</f>
        <v>3.2310233430455E-3</v>
      </c>
      <c r="F6" s="15">
        <f>INDEX('Daten MJM'!$D$2:$D$191,Auswertung!$J$2+Auswertung!A6,1)--1.8181818182</f>
        <v>0.90909090910000001</v>
      </c>
      <c r="G6" s="15">
        <f>INDEX('Daten effMJM'!$C$2:$C$190,Auswertung!$K$2+Auswertung!A6,1)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1.2248797509996703E-7</v>
      </c>
      <c r="P6" s="4">
        <f t="shared" si="5"/>
        <v>0.1551180566493279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effMJM'!$B$2:$B$190,Auswertung!$K$2+Auswertung!A7,1),E8)</f>
        <v>3.2310528603675002E-3</v>
      </c>
      <c r="F7" s="15">
        <f>INDEX('Daten MJM'!$D$2:$D$191,Auswertung!$J$2+Auswertung!A7,1)--1.8181818182</f>
        <v>1.8181818182</v>
      </c>
      <c r="G7" s="15">
        <f>INDEX('Daten effMJM'!$C$2:$C$190,Auswertung!$K$2+Auswertung!A7,1)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1.4114519020008362E-7</v>
      </c>
      <c r="P7" s="4">
        <f t="shared" si="5"/>
        <v>0.16653284609517524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effMJM'!$B$2:$B$190,Auswertung!$K$2+Auswertung!A8,1),E9)</f>
        <v>3.2310676384475E-3</v>
      </c>
      <c r="F8" s="15">
        <f>INDEX('Daten MJM'!$D$2:$D$191,Auswertung!$J$2+Auswertung!A8,1)--1.8181818182</f>
        <v>2.7272727272999999</v>
      </c>
      <c r="G8" s="15">
        <f>INDEX('Daten effMJM'!$C$2:$C$190,Auswertung!$K$2+Auswertung!A8,1)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1.9479541950003301E-7</v>
      </c>
      <c r="P8" s="4">
        <f t="shared" si="5"/>
        <v>0.16630623649957796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effMJM'!$B$2:$B$190,Auswertung!$K$2+Auswertung!A9,1),E10)</f>
        <v>3.2310862956626001E-3</v>
      </c>
      <c r="F9" s="15">
        <f>INDEX('Daten MJM'!$D$2:$D$191,Auswertung!$J$2+Auswertung!A9,1)--1.8181818182</f>
        <v>3.6363636364</v>
      </c>
      <c r="G9" s="15">
        <f>INDEX('Daten effMJM'!$C$2:$C$190,Auswertung!$K$2+Auswertung!A9,1)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3.9132571289998697E-7</v>
      </c>
      <c r="P9" s="4">
        <f t="shared" si="5"/>
        <v>0.13924258282633206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effMJM'!$B$2:$B$190,Auswertung!$K$2+Auswertung!A10,1),E11)</f>
        <v>3.2311399458919E-3</v>
      </c>
      <c r="F10" s="15">
        <f>INDEX('Daten MJM'!$D$2:$D$191,Auswertung!$J$2+Auswertung!A10,1)--1.8181818182</f>
        <v>4.5454545455000002</v>
      </c>
      <c r="G10" s="15">
        <f>INDEX('Daten effMJM'!$C$2:$C$190,Auswertung!$K$2+Auswertung!A10,1)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1.1004021272000009E-6</v>
      </c>
      <c r="P10" s="4">
        <f t="shared" si="5"/>
        <v>9.4964854085053868E-2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effMJM'!$B$2:$B$190,Auswertung!$K$2+Auswertung!A11,1),E12)</f>
        <v>3.2313364761853E-3</v>
      </c>
      <c r="F11" s="15">
        <f>INDEX('Daten MJM'!$D$2:$D$191,Auswertung!$J$2+Auswertung!A11,1)--1.8181818182</f>
        <v>5.4545454545999998</v>
      </c>
      <c r="G11" s="15">
        <f>INDEX('Daten effMJM'!$C$2:$C$190,Auswertung!$K$2+Auswertung!A11,1)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3.4087502185000534E-6</v>
      </c>
      <c r="P11" s="4">
        <f t="shared" si="5"/>
        <v>5.5645001012165796E-2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effMJM'!$B$2:$B$190,Auswertung!$K$2+Auswertung!A12,1),E13)</f>
        <v>3.2320455525996E-3</v>
      </c>
      <c r="F12" s="15">
        <f>INDEX('Daten MJM'!$D$2:$D$191,Auswertung!$J$2+Auswertung!A12,1)--1.8181818182</f>
        <v>6.3636363637000004</v>
      </c>
      <c r="G12" s="15">
        <f>INDEX('Daten effMJM'!$C$2:$C$190,Auswertung!$K$2+Auswertung!A12,1)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9.8894235170000205E-6</v>
      </c>
      <c r="P12" s="4">
        <f t="shared" si="5"/>
        <v>2.6348465861143592E-2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effMJM'!$B$2:$B$190,Auswertung!$K$2+Auswertung!A13,1),E14)</f>
        <v>3.2343539006909E-3</v>
      </c>
      <c r="F13" s="15">
        <f>INDEX('Daten MJM'!$D$2:$D$191,Auswertung!$J$2+Auswertung!A13,1)--1.8181818182</f>
        <v>7.2727272727000001</v>
      </c>
      <c r="G13" s="15">
        <f>INDEX('Daten effMJM'!$C$2:$C$190,Auswertung!$K$2+Auswertung!A13,1)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2.5036090657200045E-5</v>
      </c>
      <c r="P13" s="4">
        <f t="shared" si="5"/>
        <v>5.3978286720075264E-3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effMJM'!$B$2:$B$190,Auswertung!$K$2+Auswertung!A14,1),E15)</f>
        <v>3.2408345739894E-3</v>
      </c>
      <c r="F14" s="15">
        <f>INDEX('Daten MJM'!$D$2:$D$191,Auswertung!$J$2+Auswertung!A14,1)--1.8181818182</f>
        <v>8.1818181818000006</v>
      </c>
      <c r="G14" s="15">
        <f>INDEX('Daten effMJM'!$C$2:$C$190,Auswertung!$K$2+Auswertung!A14,1)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5.4295440640699921E-5</v>
      </c>
      <c r="P14" s="4">
        <f t="shared" si="5"/>
        <v>9.8279270153024349E-3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effMJM'!$B$2:$B$190,Auswertung!$K$2+Auswertung!A15,1),E16)</f>
        <v>3.2559812411296E-3</v>
      </c>
      <c r="F15" s="15">
        <f>INDEX('Daten MJM'!$D$2:$D$191,Auswertung!$J$2+Auswertung!A15,1)--1.8181818182</f>
        <v>9.0909090909000003</v>
      </c>
      <c r="G15" s="15">
        <f>INDEX('Daten effMJM'!$C$2:$C$190,Auswertung!$K$2+Auswertung!A15,1)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1.0220479263070006E-4</v>
      </c>
      <c r="P15" s="4">
        <f t="shared" si="5"/>
        <v>1.9382938977696752E-2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effMJM'!$B$2:$B$190,Auswertung!$K$2+Auswertung!A16,1),E17)</f>
        <v>3.2852405911130999E-3</v>
      </c>
      <c r="F16" s="15">
        <f>INDEX('Daten MJM'!$D$2:$D$191,Auswertung!$J$2+Auswertung!A16,1)--1.8181818182</f>
        <v>10</v>
      </c>
      <c r="G16" s="15">
        <f>INDEX('Daten effMJM'!$C$2:$C$190,Auswertung!$K$2+Auswertung!A16,1)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1.7106991700089995E-4</v>
      </c>
      <c r="P16" s="4">
        <f t="shared" si="5"/>
        <v>2.5026324345873163E-2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effMJM'!$B$2:$B$190,Auswertung!$K$2+Auswertung!A17,1),E18)</f>
        <v>3.3331499431031E-3</v>
      </c>
      <c r="F17" s="15">
        <f>INDEX('Daten MJM'!$D$2:$D$191,Auswertung!$J$2+Auswertung!A17,1)--1.8181818182</f>
        <v>10.9090909091</v>
      </c>
      <c r="G17" s="15">
        <f>INDEX('Daten effMJM'!$C$2:$C$190,Auswertung!$K$2+Auswertung!A17,1)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2.6045409921980015E-4</v>
      </c>
      <c r="P17" s="4">
        <f t="shared" si="5"/>
        <v>2.8301484937148028E-2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effMJM'!$B$2:$B$190,Auswertung!$K$2+Auswertung!A18,1),E19)</f>
        <v>3.4020150674732999E-3</v>
      </c>
      <c r="F18" s="15">
        <f>INDEX('Daten MJM'!$D$2:$D$191,Auswertung!$J$2+Auswertung!A18,1)--1.8181818182</f>
        <v>11.818181818199999</v>
      </c>
      <c r="G18" s="15">
        <f>INDEX('Daten effMJM'!$C$2:$C$190,Auswertung!$K$2+Auswertung!A18,1)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3.6778696659159988E-4</v>
      </c>
      <c r="P18" s="4">
        <f t="shared" si="5"/>
        <v>3.0148064578254939E-2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effMJM'!$B$2:$B$190,Auswertung!$K$2+Auswertung!A19,1),E20)</f>
        <v>3.4913992496922001E-3</v>
      </c>
      <c r="F19" s="15">
        <f>INDEX('Daten MJM'!$D$2:$D$191,Auswertung!$J$2+Auswertung!A19,1)--1.8181818182</f>
        <v>12.727272727299999</v>
      </c>
      <c r="G19" s="15">
        <f>INDEX('Daten effMJM'!$C$2:$C$190,Auswertung!$K$2+Auswertung!A19,1)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4.8949354713140021E-4</v>
      </c>
      <c r="P19" s="4">
        <f t="shared" si="5"/>
        <v>3.0974924731841533E-2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effMJM'!$B$2:$B$190,Auswertung!$K$2+Auswertung!A20,1),E21)</f>
        <v>3.5987321170639999E-3</v>
      </c>
      <c r="F20" s="15">
        <f>INDEX('Daten MJM'!$D$2:$D$191,Auswertung!$J$2+Auswertung!A20,1)--1.8181818182</f>
        <v>13.636363636399999</v>
      </c>
      <c r="G20" s="15">
        <f>INDEX('Daten effMJM'!$C$2:$C$190,Auswertung!$K$2+Auswertung!A20,1)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6.2151338891760013E-4</v>
      </c>
      <c r="P20" s="4">
        <f t="shared" si="5"/>
        <v>3.1229021782626369E-2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effMJM'!$B$2:$B$190,Auswertung!$K$2+Auswertung!A21,1),E22)</f>
        <v>3.7204386976038002E-3</v>
      </c>
      <c r="F21" s="15">
        <f>INDEX('Daten MJM'!$D$2:$D$191,Auswertung!$J$2+Auswertung!A21,1)--1.8181818182</f>
        <v>14.5454545455</v>
      </c>
      <c r="G21" s="15">
        <f>INDEX('Daten effMJM'!$C$2:$C$190,Auswertung!$K$2+Auswertung!A21,1)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7.6054145226270038E-4</v>
      </c>
      <c r="P21" s="4">
        <f t="shared" si="5"/>
        <v>3.1338325153312502E-2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effMJM'!$B$2:$B$190,Auswertung!$K$2+Auswertung!A22,1),E23)</f>
        <v>3.8524585393900001E-3</v>
      </c>
      <c r="F22" s="15">
        <f>INDEX('Daten MJM'!$D$2:$D$191,Auswertung!$J$2+Auswertung!A22,1)--1.8181818182</f>
        <v>15.4545454546</v>
      </c>
      <c r="G22" s="15">
        <f>INDEX('Daten effMJM'!$C$2:$C$190,Auswertung!$K$2+Auswertung!A22,1)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9.0523763420609967E-4</v>
      </c>
      <c r="P22" s="4">
        <f t="shared" si="5"/>
        <v>3.1212960790750265E-2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effMJM'!$B$2:$B$190,Auswertung!$K$2+Auswertung!A23,1),E24)</f>
        <v>3.9914866027351004E-3</v>
      </c>
      <c r="F23" s="15">
        <f>INDEX('Daten MJM'!$D$2:$D$191,Auswertung!$J$2+Auswertung!A23,1)--1.8181818182</f>
        <v>16.363636363600001</v>
      </c>
      <c r="G23" s="15">
        <f>INDEX('Daten effMJM'!$C$2:$C$190,Auswertung!$K$2+Auswertung!A23,1)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1.0549152608854001E-3</v>
      </c>
      <c r="P23" s="4">
        <f t="shared" si="5"/>
        <v>3.1935173476813197E-2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effMJM'!$B$2:$B$190,Auswertung!$K$2+Auswertung!A24,1),E25)</f>
        <v>4.1361827846784997E-3</v>
      </c>
      <c r="F24" s="15">
        <f>INDEX('Daten MJM'!$D$2:$D$191,Auswertung!$J$2+Auswertung!A24,1)--1.8181818182</f>
        <v>17.272727272699999</v>
      </c>
      <c r="G24" s="15">
        <f>INDEX('Daten effMJM'!$C$2:$C$190,Auswertung!$K$2+Auswertung!A24,1)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1.6596517303263001E-3</v>
      </c>
      <c r="P24" s="4">
        <f t="shared" si="5"/>
        <v>3.29179590479542E-2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effMJM'!$B$2:$B$190,Auswertung!$K$2+Auswertung!A25,1),E26)</f>
        <v>4.2858604113578001E-3</v>
      </c>
      <c r="F25" s="15">
        <f>INDEX('Daten MJM'!$D$2:$D$191,Auswertung!$J$2+Auswertung!A25,1)--1.8181818182</f>
        <v>18.181818181800001</v>
      </c>
      <c r="G25" s="15">
        <f>INDEX('Daten effMJM'!$C$2:$C$190,Auswertung!$K$2+Auswertung!A25,1)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1.6596519443505004E-3</v>
      </c>
      <c r="P25" s="4">
        <f t="shared" si="5"/>
        <v>3.2917949723169332E-2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effMJM'!$B$2:$B$190,Auswertung!$K$2+Auswertung!A26,1),E27)</f>
        <v>4.8905968807987001E-3</v>
      </c>
      <c r="F26" s="15">
        <f>INDEX('Daten MJM'!$D$2:$D$191,Auswertung!$J$2+Auswertung!A26,1)--1.8181818182</f>
        <v>1788.1818181818001</v>
      </c>
      <c r="G26" s="15">
        <f>INDEX('Daten effMJM'!$C$2:$C$190,Auswertung!$K$2+Auswertung!A26,1)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1.6596532063527999E-3</v>
      </c>
      <c r="P26" s="4">
        <f t="shared" si="5"/>
        <v>3.291812956761226E-2</v>
      </c>
      <c r="R26" t="s">
        <v>9</v>
      </c>
      <c r="U26" s="8">
        <f>U89</f>
        <v>1.244179236928016E-2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effMJM'!$B$2:$B$190,Auswertung!$K$2+Auswertung!A27,1),E28)</f>
        <v>4.8905970948229004E-3</v>
      </c>
      <c r="F27" s="15">
        <f>INDEX('Daten MJM'!$D$2:$D$191,Auswertung!$J$2+Auswertung!A27,1)--1.8181818182</f>
        <v>1789.1818181818001</v>
      </c>
      <c r="G27" s="15">
        <f>INDEX('Daten effMJM'!$C$2:$C$190,Auswertung!$K$2+Auswertung!A27,1)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1.6597202923105004E-3</v>
      </c>
      <c r="P27" s="4">
        <f t="shared" si="5"/>
        <v>3.2923934948028671E-2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effMJM'!$B$2:$B$190,Auswertung!$K$2+Auswertung!A28,1),E29)</f>
        <v>4.8905983568251999E-3</v>
      </c>
      <c r="F28" s="15">
        <f>INDEX('Daten MJM'!$D$2:$D$191,Auswertung!$J$2+Auswertung!A28,1)--1.8181818182</f>
        <v>1790.1818181818001</v>
      </c>
      <c r="G28" s="15">
        <f>INDEX('Daten effMJM'!$C$2:$C$190,Auswertung!$K$2+Auswertung!A28,1)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1.6604760332647999E-3</v>
      </c>
      <c r="P28" s="4">
        <f t="shared" si="5"/>
        <v>3.2973908914499035E-2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1.4587819249997636E-6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effMJM'!$B$2:$B$190,Auswertung!$K$2+Auswertung!A29,1),E30)</f>
        <v>4.8906654427829004E-3</v>
      </c>
      <c r="F29" s="15">
        <f>INDEX('Daten MJM'!$D$2:$D$191,Auswertung!$J$2+Auswertung!A29,1)--1.8181818182</f>
        <v>1791.1818181818001</v>
      </c>
      <c r="G29" s="15">
        <f>INDEX('Daten effMJM'!$C$2:$C$190,Auswertung!$K$2+Auswertung!A29,1)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1.6641512085500002E-3</v>
      </c>
      <c r="P29" s="4">
        <f t="shared" si="5"/>
        <v>3.3167817012463033E-2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5.1287198210014928E-6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effMJM'!$B$2:$B$190,Auswertung!$K$2+Auswertung!A30,1),E31)</f>
        <v>4.8914211837371999E-3</v>
      </c>
      <c r="F30" s="15">
        <f>INDEX('Daten MJM'!$D$2:$D$191,Auswertung!$J$2+Auswertung!A30,1)--1.8181818182</f>
        <v>1792.1818181818001</v>
      </c>
      <c r="G30" s="15">
        <f>INDEX('Daten effMJM'!$C$2:$C$190,Auswertung!$K$2+Auswertung!A30,1)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1.6747893397941003E-3</v>
      </c>
      <c r="P30" s="4">
        <f t="shared" si="5"/>
        <v>3.3594542926312157E-2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1.3281887478001214E-5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effMJM'!$B$2:$B$190,Auswertung!$K$2+Auswertung!A31,1),E32)</f>
        <v>4.8950963590224002E-3</v>
      </c>
      <c r="F31" s="15">
        <f>INDEX('Daten MJM'!$D$2:$D$191,Auswertung!$J$2+Auswertung!A31,1)--1.8181818182</f>
        <v>1793.1818181818001</v>
      </c>
      <c r="G31" s="15">
        <f>INDEX('Daten effMJM'!$C$2:$C$190,Auswertung!$K$2+Auswertung!A31,1)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1.6965893030911998E-3</v>
      </c>
      <c r="P31" s="4">
        <f t="shared" si="5"/>
        <v>3.4184400685958898E-2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2.9032291451999703E-5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effMJM'!$B$2:$B$190,Auswertung!$K$2+Auswertung!A32,1),E33)</f>
        <v>4.9057344902665003E-3</v>
      </c>
      <c r="F32" s="15">
        <f>INDEX('Daten MJM'!$D$2:$D$191,Auswertung!$J$2+Auswertung!A32,1)--1.8181818182</f>
        <v>1794.1818181818001</v>
      </c>
      <c r="G32" s="15">
        <f>INDEX('Daten effMJM'!$C$2:$C$190,Auswertung!$K$2+Auswertung!A32,1)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1.7320362422239E-3</v>
      </c>
      <c r="P32" s="4">
        <f t="shared" si="5"/>
        <v>3.4788493390729945E-2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5.5585825766001074E-5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effMJM'!$B$2:$B$190,Auswertung!$K$2+Auswertung!A33,1),E34)</f>
        <v>4.9275344535635998E-3</v>
      </c>
      <c r="F33" s="15">
        <f>INDEX('Daten MJM'!$D$2:$D$191,Auswertung!$J$2+Auswertung!A33,1)--1.8181818182</f>
        <v>1795.1818181818001</v>
      </c>
      <c r="G33" s="15">
        <f>INDEX('Daten effMJM'!$C$2:$C$190,Auswertung!$K$2+Auswertung!A33,1)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1.7814121748600002E-3</v>
      </c>
      <c r="P33" s="4">
        <f t="shared" si="5"/>
        <v>3.5236394462813861E-2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9.5626642113998822E-5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effMJM'!$B$2:$B$190,Auswertung!$K$2+Auswertung!A34,1),E35)</f>
        <v>4.9629813926962999E-3</v>
      </c>
      <c r="F34" s="15">
        <f>INDEX('Daten MJM'!$D$2:$D$191,Auswertung!$J$2+Auswertung!A34,1)--1.8181818182</f>
        <v>1796.1818181818001</v>
      </c>
      <c r="G34" s="15">
        <f>INDEX('Daten effMJM'!$C$2:$C$190,Auswertung!$K$2+Auswertung!A34,1)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1.8430378741309001E-3</v>
      </c>
      <c r="P34" s="4">
        <f t="shared" si="5"/>
        <v>3.5422167259649313E-2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1.5118611354600006E-4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effMJM'!$B$2:$B$190,Auswertung!$K$2+Auswertung!A35,1),E36)</f>
        <v>5.0123573253324002E-3</v>
      </c>
      <c r="F35" s="15">
        <f>INDEX('Daten MJM'!$D$2:$D$191,Auswertung!$J$2+Auswertung!A35,1)--1.8181818182</f>
        <v>1797.1818181818001</v>
      </c>
      <c r="G35" s="15">
        <f>INDEX('Daten effMJM'!$C$2:$C$190,Auswertung!$K$2+Auswertung!A35,1)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1.9145896566535002E-3</v>
      </c>
      <c r="P35" s="4">
        <f t="shared" si="5"/>
        <v>3.5312855417092066E-2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2.2344821612100066E-4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effMJM'!$B$2:$B$190,Auswertung!$K$2+Auswertung!A36,1),E37)</f>
        <v>5.0739830246033001E-3</v>
      </c>
      <c r="F36" s="15">
        <f>INDEX('Daten MJM'!$D$2:$D$191,Auswertung!$J$2+Auswertung!A36,1)--1.8181818182</f>
        <v>1798.1818181818001</v>
      </c>
      <c r="G36" s="15">
        <f>INDEX('Daten effMJM'!$C$2:$C$190,Auswertung!$K$2+Auswertung!A36,1)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1.9935876738127996E-3</v>
      </c>
      <c r="P36" s="4">
        <f t="shared" si="5"/>
        <v>3.4937067547414297E-2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3.1239535212499933E-4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effMJM'!$B$2:$B$190,Auswertung!$K$2+Auswertung!A37,1),E38)</f>
        <v>5.1455348071259002E-3</v>
      </c>
      <c r="F37" s="15">
        <f>INDEX('Daten MJM'!$D$2:$D$191,Auswertung!$J$2+Auswertung!A37,1)--1.8181818182</f>
        <v>1799.1818181818001</v>
      </c>
      <c r="G37" s="15">
        <f>INDEX('Daten effMJM'!$C$2:$C$190,Auswertung!$K$2+Auswertung!A37,1)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2.0777328797659004E-3</v>
      </c>
      <c r="P37" s="4">
        <f t="shared" si="5"/>
        <v>3.4356546247832291E-2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4.168471097059992E-4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effMJM'!$B$2:$B$190,Auswertung!$K$2+Auswertung!A38,1),E39)</f>
        <v>5.2245328242851996E-3</v>
      </c>
      <c r="F38" s="15">
        <f>INDEX('Daten MJM'!$D$2:$D$191,Auswertung!$J$2+Auswertung!A38,1)--1.8181818182</f>
        <v>1800.1818181818001</v>
      </c>
      <c r="G38" s="15">
        <f>INDEX('Daten effMJM'!$C$2:$C$190,Auswertung!$K$2+Auswertung!A38,1)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2.1650539379503E-3</v>
      </c>
      <c r="P38" s="4">
        <f t="shared" si="5"/>
        <v>3.3638685091211887E-2</v>
      </c>
      <c r="R38">
        <f t="shared" si="6"/>
        <v>10</v>
      </c>
      <c r="S38" s="1">
        <f t="shared" si="7"/>
        <v>5.1897999374799983E-4</v>
      </c>
      <c r="T38" s="1">
        <f t="shared" si="8"/>
        <v>5.3491987953399947E-4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effMJM'!$B$2:$B$190,Auswertung!$K$2+Auswertung!A39,1),E40)</f>
        <v>5.3086780302383004E-3</v>
      </c>
      <c r="F39" s="15">
        <f>INDEX('Daten MJM'!$D$2:$D$191,Auswertung!$J$2+Auswertung!A39,1)--1.8181818182</f>
        <v>1801.1818181818001</v>
      </c>
      <c r="G39" s="15">
        <f>INDEX('Daten effMJM'!$C$2:$C$190,Auswertung!$K$2+Auswertung!A39,1)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2.2539252407203997E-3</v>
      </c>
      <c r="P39" s="4">
        <f t="shared" si="5"/>
        <v>3.2841986386777301E-2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6.6452800112999991E-4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effMJM'!$B$2:$B$190,Auswertung!$K$2+Auswertung!A40,1),E41)</f>
        <v>5.3959990884227E-3</v>
      </c>
      <c r="F40" s="15">
        <f>INDEX('Daten MJM'!$D$2:$D$191,Auswertung!$J$2+Auswertung!A40,1)--1.8181818182</f>
        <v>1802.1818181818001</v>
      </c>
      <c r="G40" s="15">
        <f>INDEX('Daten effMJM'!$C$2:$C$190,Auswertung!$K$2+Auswertung!A40,1)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2.3430340633716004E-3</v>
      </c>
      <c r="P40" s="4">
        <f t="shared" si="5"/>
        <v>3.2012542455969038E-2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8.0327705120699852E-4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effMJM'!$B$2:$B$190,Auswertung!$K$2+Auswertung!A41,1),E42)</f>
        <v>5.4848703911927997E-3</v>
      </c>
      <c r="F41" s="15">
        <f>INDEX('Daten MJM'!$D$2:$D$191,Auswertung!$J$2+Auswertung!A41,1)--1.8181818182</f>
        <v>1803.1818181818001</v>
      </c>
      <c r="G41" s="15">
        <f>INDEX('Daten effMJM'!$C$2:$C$190,Auswertung!$K$2+Auswertung!A41,1)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2.4313334110983003E-3</v>
      </c>
      <c r="P41" s="4">
        <f t="shared" si="5"/>
        <v>3.1185120006439606E-2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9.4894846950099865E-4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effMJM'!$B$2:$B$190,Auswertung!$K$2+Auswertung!A42,1),E43)</f>
        <v>5.5739792138440004E-3</v>
      </c>
      <c r="F42" s="15">
        <f>INDEX('Daten MJM'!$D$2:$D$191,Auswertung!$J$2+Auswertung!A42,1)--1.8181818182</f>
        <v>1804.1818181818001</v>
      </c>
      <c r="G42" s="15">
        <f>INDEX('Daten effMJM'!$C$2:$C$190,Auswertung!$K$2+Auswertung!A42,1)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2.5179817209568999E-3</v>
      </c>
      <c r="P42" s="4">
        <f t="shared" si="5"/>
        <v>3.0383376116256643E-2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1.1004057843240003E-3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effMJM'!$B$2:$B$190,Auswertung!$K$2+Auswertung!A43,1),E44)</f>
        <v>5.6622785615707003E-3</v>
      </c>
      <c r="F43" s="15">
        <f>INDEX('Daten MJM'!$D$2:$D$191,Auswertung!$J$2+Auswertung!A43,1)--1.8181818182</f>
        <v>1805.1818181818001</v>
      </c>
      <c r="G43" s="15">
        <f>INDEX('Daten effMJM'!$C$2:$C$190,Auswertung!$K$2+Auswertung!A43,1)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2.6014633194556998E-3</v>
      </c>
      <c r="P43" s="4">
        <f t="shared" si="5"/>
        <v>2.964882485839581E-2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1.2571712786530014E-3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effMJM'!$B$2:$B$190,Auswertung!$K$2+Auswertung!A44,1),E45)</f>
        <v>5.7489268714292999E-3</v>
      </c>
      <c r="F44" s="15">
        <f>INDEX('Daten MJM'!$D$2:$D$191,Auswertung!$J$2+Auswertung!A44,1)--1.8181818182</f>
        <v>1806.1818181818001</v>
      </c>
      <c r="G44" s="15">
        <f>INDEX('Daten effMJM'!$C$2:$C$190,Auswertung!$K$2+Auswertung!A44,1)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2.6812511559048003E-3</v>
      </c>
      <c r="P44" s="4">
        <f t="shared" si="5"/>
        <v>2.8988523966479916E-2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1.4179232991189984E-3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effMJM'!$B$2:$B$190,Auswertung!$K$2+Auswertung!A45,1),E46)</f>
        <v>5.8324084699280998E-3</v>
      </c>
      <c r="F45" s="15">
        <f>INDEX('Daten MJM'!$D$2:$D$191,Auswertung!$J$2+Auswertung!A45,1)--1.8181818182</f>
        <v>1807.1818181818001</v>
      </c>
      <c r="G45" s="15">
        <f>INDEX('Daten effMJM'!$C$2:$C$190,Auswertung!$K$2+Auswertung!A45,1)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2.7570845119937997E-3</v>
      </c>
      <c r="P45" s="4">
        <f t="shared" si="5"/>
        <v>2.8399785994749807E-2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1.5815806680599988E-3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effMJM'!$B$2:$B$190,Auswertung!$K$2+Auswertung!A46,1),E47)</f>
        <v>5.9121963063772003E-3</v>
      </c>
      <c r="F46" s="15">
        <f>INDEX('Daten MJM'!$D$2:$D$191,Auswertung!$J$2+Auswertung!A46,1)--1.8181818182</f>
        <v>1808.1818181818001</v>
      </c>
      <c r="G46" s="15">
        <f>INDEX('Daten effMJM'!$C$2:$C$190,Auswertung!$K$2+Auswertung!A46,1)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2.8287217634594001E-3</v>
      </c>
      <c r="P46" s="4">
        <f t="shared" si="5"/>
        <v>2.787859946499489E-2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1.7488617724169993E-3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effMJM'!$B$2:$B$190,Auswertung!$K$2+Auswertung!A47,1),E48)</f>
        <v>5.9880296624661997E-3</v>
      </c>
      <c r="F47" s="15">
        <f>INDEX('Daten MJM'!$D$2:$D$191,Auswertung!$J$2+Auswertung!A47,1)--1.8181818182</f>
        <v>1809.1818181818001</v>
      </c>
      <c r="G47" s="15">
        <f>INDEX('Daten effMJM'!$C$2:$C$190,Auswertung!$K$2+Auswertung!A47,1)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2.8959506401535001E-3</v>
      </c>
      <c r="P47" s="4">
        <f t="shared" si="5"/>
        <v>2.7420044046420834E-2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1.9216540290540006E-3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effMJM'!$B$2:$B$190,Auswertung!$K$2+Auswertung!A48,1),E49)</f>
        <v>6.0596669139318E-3</v>
      </c>
      <c r="F48" s="15">
        <f>INDEX('Daten MJM'!$D$2:$D$191,Auswertung!$J$2+Auswertung!A48,1)--1.8181818182</f>
        <v>1810.1818181818001</v>
      </c>
      <c r="G48" s="15">
        <f>INDEX('Daten effMJM'!$C$2:$C$190,Auswertung!$K$2+Auswertung!A48,1)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2.9585930054888002E-3</v>
      </c>
      <c r="P48" s="4">
        <f t="shared" si="5"/>
        <v>2.7018895870249547E-2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2.8304213577649978E-3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effMJM'!$B$2:$B$190,Auswertung!$K$2+Auswertung!A49,1),E50)</f>
        <v>6.1268957906259001E-3</v>
      </c>
      <c r="F49" s="15">
        <f>INDEX('Daten MJM'!$D$2:$D$191,Auswertung!$J$2+Auswertung!A49,1)--1.8181818182</f>
        <v>1811.1818181818001</v>
      </c>
      <c r="G49" s="15">
        <f>INDEX('Daten effMJM'!$C$2:$C$190,Auswertung!$K$2+Auswertung!A49,1)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3.0165141961521003E-3</v>
      </c>
      <c r="P49" s="4">
        <f t="shared" si="5"/>
        <v>2.6669983221659001E-2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2.8304248600439993E-3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effMJM'!$B$2:$B$190,Auswertung!$K$2+Auswertung!A50,1),E51)</f>
        <v>6.1895381559612002E-3</v>
      </c>
      <c r="F50" s="15">
        <f>INDEX('Daten MJM'!$D$2:$D$191,Auswertung!$J$2+Auswertung!A50,1)--1.8181818182</f>
        <v>1812.1818181818001</v>
      </c>
      <c r="G50" s="15">
        <f>INDEX('Daten effMJM'!$C$2:$C$190,Auswertung!$K$2+Auswertung!A50,1)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3.0696218278325003E-3</v>
      </c>
      <c r="P50" s="4">
        <f t="shared" si="5"/>
        <v>2.6369320205118191E-2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2.8304425311779999E-3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effMJM'!$B$2:$B$190,Auswertung!$K$2+Auswertung!A51,1),E52)</f>
        <v>6.2474593466245003E-3</v>
      </c>
      <c r="F51" s="15">
        <f>INDEX('Daten MJM'!$D$2:$D$191,Auswertung!$J$2+Auswertung!A51,1)--1.8181818182</f>
        <v>1813.1818181818001</v>
      </c>
      <c r="G51" s="15">
        <f>INDEX('Daten effMJM'!$C$2:$C$190,Auswertung!$K$2+Auswertung!A51,1)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3.1178668380896996E-3</v>
      </c>
      <c r="P51" s="4">
        <f t="shared" si="5"/>
        <v>2.6112898431014817E-2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2.8306210148579987E-3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effMJM'!$B$2:$B$190,Auswertung!$K$2+Auswertung!A52,1),E53)</f>
        <v>6.3005669783049003E-3</v>
      </c>
      <c r="F52" s="15">
        <f>INDEX('Daten MJM'!$D$2:$D$191,Auswertung!$J$2+Auswertung!A52,1)--1.8181818182</f>
        <v>1814.1818181818001</v>
      </c>
      <c r="G52" s="15">
        <f>INDEX('Daten effMJM'!$C$2:$C$190,Auswertung!$K$2+Auswertung!A52,1)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3.1612444441248997E-3</v>
      </c>
      <c r="P52" s="4">
        <f t="shared" si="5"/>
        <v>2.5896654483180199E-2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2.8317170326539985E-3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effMJM'!$B$2:$B$190,Auswertung!$K$2+Auswertung!A53,1),E54)</f>
        <v>6.3488119885620996E-3</v>
      </c>
      <c r="F53" s="15">
        <f>INDEX('Daten MJM'!$D$2:$D$191,Auswertung!$J$2+Auswertung!A53,1)--1.8181818182</f>
        <v>1815.1818181818001</v>
      </c>
      <c r="G53" s="15">
        <f>INDEX('Daten effMJM'!$C$2:$C$190,Auswertung!$K$2+Auswertung!A53,1)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3.1997966427195004E-3</v>
      </c>
      <c r="P53" s="4">
        <f t="shared" si="5"/>
        <v>2.5716901162594147E-2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2.8358189168669994E-3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effMJM'!$B$2:$B$190,Auswertung!$K$2+Auswertung!A54,1),E55)</f>
        <v>6.3921895945972997E-3</v>
      </c>
      <c r="F54" s="15">
        <f>INDEX('Daten MJM'!$D$2:$D$191,Auswertung!$J$2+Auswertung!A54,1)--1.8181818182</f>
        <v>1816.1818181818001</v>
      </c>
      <c r="G54" s="15">
        <f>INDEX('Daten effMJM'!$C$2:$C$190,Auswertung!$K$2+Auswertung!A54,1)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3.2336228039909999E-3</v>
      </c>
      <c r="P54" s="4">
        <f t="shared" si="5"/>
        <v>2.5570447815085738E-2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2.8463311860229996E-3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1.4587819249997636E-6</v>
      </c>
      <c r="Z54" s="16">
        <f>((Y54-Y53)-(X54-X53))/(X54-X53)</f>
        <v>6.6001862806458001E-3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1.6365736894100036E-4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effMJM'!$B$2:$B$190,Auswertung!$K$2+Auswertung!A55,1),E56)</f>
        <v>6.4307417931919004E-3</v>
      </c>
      <c r="F55" s="15">
        <f>INDEX('Daten MJM'!$D$2:$D$191,Auswertung!$J$2+Auswertung!A55,1)--1.8181818182</f>
        <v>1817.1818181818001</v>
      </c>
      <c r="G55" s="15">
        <f>INDEX('Daten effMJM'!$C$2:$C$190,Auswertung!$K$2+Auswertung!A55,1)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4.5705235291512002E-3</v>
      </c>
      <c r="P55" s="4">
        <f t="shared" si="5"/>
        <v>1.3940507865649336E-2</v>
      </c>
      <c r="R55">
        <f t="shared" si="6"/>
        <v>1795.1818181817998</v>
      </c>
      <c r="S55" s="1">
        <f t="shared" si="7"/>
        <v>2.816194350094E-3</v>
      </c>
      <c r="T55" s="1">
        <f t="shared" si="8"/>
        <v>2.8667630581159995E-3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5.1287198210014928E-6</v>
      </c>
      <c r="Z55" s="16">
        <f t="shared" ref="Z55:Z70" si="13">((Y55-Y54)-(X55-X54))/(X55-X54)</f>
        <v>1.3002900026863978E-2</v>
      </c>
      <c r="AA55" s="16"/>
      <c r="AB55" s="16"/>
      <c r="AC55" s="16"/>
      <c r="AD55" s="16"/>
      <c r="AG55" s="4">
        <f>(AG54-AF54)/AF54</f>
        <v>1.8853864387566536E-2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effMJM'!$B$2:$B$190,Auswertung!$K$2+Auswertung!A56,1),E57)</f>
        <v>6.4645679544633999E-3</v>
      </c>
      <c r="F56" s="15">
        <f>INDEX('Daten MJM'!$D$2:$D$191,Auswertung!$J$2+Auswertung!A56,1)--1.8181818182</f>
        <v>1818.1818181818001</v>
      </c>
      <c r="G56" s="15">
        <f>INDEX('Daten effMJM'!$C$2:$C$190,Auswertung!$K$2+Auswertung!A56,1)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4.5706908884241004E-3</v>
      </c>
      <c r="P56" s="4">
        <f t="shared" si="5"/>
        <v>1.3938344623428111E-2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2.8993746454619995E-3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1.3281887478001214E-5</v>
      </c>
      <c r="Z56" s="16">
        <f t="shared" si="13"/>
        <v>1.7406521104989296E-2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effMJM'!$B$2:$B$190,Auswertung!$K$2+Auswertung!A57,1),E58)</f>
        <v>7.8014686796236002E-3</v>
      </c>
      <c r="F57" s="15">
        <f>INDEX('Daten MJM'!$D$2:$D$191,Auswertung!$J$2+Auswertung!A57,1)--1.8181818182</f>
        <v>3588.1818181818003</v>
      </c>
      <c r="G57" s="15">
        <f>INDEX('Daten effMJM'!$C$2:$C$190,Auswertung!$K$2+Auswertung!A57,1)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4.5708190101408997E-3</v>
      </c>
      <c r="P57" s="4">
        <f t="shared" si="5"/>
        <v>1.393599413431203E-2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2.9446965712289982E-3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2.9032291451999703E-5</v>
      </c>
      <c r="Z57" s="16">
        <f t="shared" si="13"/>
        <v>2.1422058534536898E-2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effMJM'!$B$2:$B$190,Auswertung!$K$2+Auswertung!A58,1),E59)</f>
        <v>7.8016360388965004E-3</v>
      </c>
      <c r="F58" s="15">
        <f>INDEX('Daten MJM'!$D$2:$D$191,Auswertung!$J$2+Auswertung!A58,1)--1.8181818182</f>
        <v>3589.3636363636001</v>
      </c>
      <c r="G58" s="15">
        <f>INDEX('Daten effMJM'!$C$2:$C$190,Auswertung!$K$2+Auswertung!A58,1)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4.5709096645160999E-3</v>
      </c>
      <c r="P58" s="4">
        <f t="shared" si="5"/>
        <v>1.3933666581474666E-2</v>
      </c>
      <c r="R58">
        <f t="shared" si="6"/>
        <v>1798.1818181817998</v>
      </c>
      <c r="S58" s="1">
        <f t="shared" si="7"/>
        <v>2.9440456437460003E-3</v>
      </c>
      <c r="T58" s="1">
        <f t="shared" si="8"/>
        <v>3.0015749146969986E-3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5.5585825766001074E-5</v>
      </c>
      <c r="Z58" s="16">
        <f t="shared" si="13"/>
        <v>2.5330754144860662E-2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effMJM'!$B$2:$B$190,Auswertung!$K$2+Auswertung!A59,1),E60)</f>
        <v>7.8017641606132997E-3</v>
      </c>
      <c r="F59" s="15">
        <f>INDEX('Daten MJM'!$D$2:$D$191,Auswertung!$J$2+Auswertung!A59,1)--1.8181818182</f>
        <v>3590.5454545454004</v>
      </c>
      <c r="G59" s="15">
        <f>INDEX('Daten effMJM'!$C$2:$C$190,Auswertung!$K$2+Auswertung!A59,1)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4.5709697699324002E-3</v>
      </c>
      <c r="P59" s="4">
        <f t="shared" si="5"/>
        <v>1.3931547491554432E-2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3.0681260913719977E-3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9.5626642113998822E-5</v>
      </c>
      <c r="Z59" s="16">
        <f t="shared" si="13"/>
        <v>2.8938993008188658E-2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effMJM'!$B$2:$B$190,Auswertung!$K$2+Auswertung!A60,1),E61)</f>
        <v>7.8018548149884999E-3</v>
      </c>
      <c r="F60" s="15">
        <f>INDEX('Daten MJM'!$D$2:$D$191,Auswertung!$J$2+Auswertung!A60,1)--1.8181818182</f>
        <v>3591.7272727273003</v>
      </c>
      <c r="G60" s="15">
        <f>INDEX('Daten effMJM'!$C$2:$C$190,Auswertung!$K$2+Auswertung!A60,1)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4.5710085431758E-3</v>
      </c>
      <c r="P60" s="4">
        <f t="shared" si="5"/>
        <v>1.3929698156913544E-2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3.1421790783529996E-3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1.5118611354600006E-4</v>
      </c>
      <c r="Z60" s="16">
        <f t="shared" si="13"/>
        <v>3.1701704991928023E-2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1.672811043570005E-4</v>
      </c>
      <c r="AH60" s="16">
        <f>((AG60-AG59)-(AF60-AF59))/(AF60-AF59)</f>
        <v>1.6552975488304637E-2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effMJM'!$B$2:$B$190,Auswertung!$K$2+Auswertung!A61,1),E62)</f>
        <v>7.8019149204048002E-3</v>
      </c>
      <c r="F61" s="15">
        <f>INDEX('Daten MJM'!$D$2:$D$191,Auswertung!$J$2+Auswertung!A61,1)--1.8181818182</f>
        <v>3592.9090909091001</v>
      </c>
      <c r="G61" s="15">
        <f>INDEX('Daten effMJM'!$C$2:$C$190,Auswertung!$K$2+Auswertung!A61,1)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4.5710358292673997E-3</v>
      </c>
      <c r="P61" s="4">
        <f t="shared" si="5"/>
        <v>1.3928059465949437E-2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3.2216215065889973E-3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2.2344821612100066E-4</v>
      </c>
      <c r="Z61" s="16">
        <f t="shared" si="13"/>
        <v>3.3170162043502191E-2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3.4007336099400182E-4</v>
      </c>
      <c r="AH61" s="16">
        <f t="shared" ref="AH61:AH89" si="24">((AG61-AG60)-(AF61-AF60))/(AF61-AF60)</f>
        <v>2.5706107266499498E-2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effMJM'!$B$2:$B$190,Auswertung!$K$2+Auswertung!A62,1),E63)</f>
        <v>7.8019536936482E-3</v>
      </c>
      <c r="F62" s="15">
        <f>INDEX('Daten MJM'!$D$2:$D$191,Auswertung!$J$2+Auswertung!A62,1)--1.8181818182</f>
        <v>3594.0909090909004</v>
      </c>
      <c r="G62" s="15">
        <f>INDEX('Daten effMJM'!$C$2:$C$190,Auswertung!$K$2+Auswertung!A62,1)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4.5710642513062004E-3</v>
      </c>
      <c r="P62" s="4">
        <f t="shared" si="5"/>
        <v>1.3926367933956506E-2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3.3045792403830002E-3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3.1239535212499933E-4</v>
      </c>
      <c r="Z62" s="16">
        <f t="shared" si="13"/>
        <v>3.3481553824603584E-2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1.248840689704999E-3</v>
      </c>
      <c r="AH62" s="16">
        <f t="shared" si="24"/>
        <v>6.0916964611536836E-4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effMJM'!$B$2:$B$190,Auswertung!$K$2+Auswertung!A63,1),E64)</f>
        <v>7.8019809797397997E-3</v>
      </c>
      <c r="F63" s="15">
        <f>INDEX('Daten MJM'!$D$2:$D$191,Auswertung!$J$2+Auswertung!A63,1)--1.8181818182</f>
        <v>3595.2727272727002</v>
      </c>
      <c r="G63" s="15">
        <f>INDEX('Daten effMJM'!$C$2:$C$190,Auswertung!$K$2+Auswertung!A63,1)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4.5711255281572997E-3</v>
      </c>
      <c r="P63" s="4">
        <f t="shared" si="5"/>
        <v>1.392397639968259E-2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3.3894668886300001E-3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4.168471097059992E-4</v>
      </c>
      <c r="Z63" s="16">
        <f t="shared" si="13"/>
        <v>3.3151568772874396E-2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1.2488441919840006E-3</v>
      </c>
      <c r="AH63" s="16">
        <f t="shared" si="24"/>
        <v>-1.3724804539850633E-2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effMJM'!$B$2:$B$190,Auswertung!$K$2+Auswertung!A64,1),E65)</f>
        <v>7.8020094017786003E-3</v>
      </c>
      <c r="F64" s="15">
        <f>INDEX('Daten MJM'!$D$2:$D$191,Auswertung!$J$2+Auswertung!A64,1)--1.8181818182</f>
        <v>3596.4545454545</v>
      </c>
      <c r="G64" s="15">
        <f>INDEX('Daten effMJM'!$C$2:$C$190,Auswertung!$K$2+Auswertung!A64,1)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4.5713381624037999E-3</v>
      </c>
      <c r="P64" s="4">
        <f t="shared" si="5"/>
        <v>1.3919350896642155E-2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3.4749778486049994E-3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5.3491987953399947E-4</v>
      </c>
      <c r="Z64" s="16">
        <f t="shared" si="13"/>
        <v>2.9387490521384015E-2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1.2488618631180011E-3</v>
      </c>
      <c r="AH64" s="16">
        <f t="shared" si="24"/>
        <v>0.15746523394390677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effMJM'!$B$2:$B$190,Auswertung!$K$2+Auswertung!A65,1),E66)</f>
        <v>7.8020706786296997E-3</v>
      </c>
      <c r="F65" s="15">
        <f>INDEX('Daten MJM'!$D$2:$D$191,Auswertung!$J$2+Auswertung!A65,1)--1.8181818182</f>
        <v>3597.6363636363003</v>
      </c>
      <c r="G65" s="15">
        <f>INDEX('Daten effMJM'!$C$2:$C$190,Auswertung!$K$2+Auswertung!A65,1)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4.5721401716074996E-3</v>
      </c>
      <c r="P65" s="4">
        <f t="shared" si="5"/>
        <v>1.3909232973123492E-2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3.5600513833939987E-3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6.6452800112999991E-4</v>
      </c>
      <c r="Z65" s="16">
        <f t="shared" si="13"/>
        <v>2.8359898876465874E-2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1.2490403467979999E-3</v>
      </c>
      <c r="AH65" s="16">
        <f t="shared" si="24"/>
        <v>0.16502264982199971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effMJM'!$B$2:$B$190,Auswertung!$K$2+Auswertung!A66,1),E67)</f>
        <v>7.8022833128761999E-3</v>
      </c>
      <c r="F66" s="15">
        <f>INDEX('Daten MJM'!$D$2:$D$191,Auswertung!$J$2+Auswertung!A66,1)--1.8181818182</f>
        <v>3598.8181818181001</v>
      </c>
      <c r="G66" s="15">
        <f>INDEX('Daten effMJM'!$C$2:$C$190,Auswertung!$K$2+Auswertung!A66,1)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4.5737644706092002E-3</v>
      </c>
      <c r="P66" s="4">
        <f t="shared" si="5"/>
        <v>1.3895852218132472E-2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3.643822733233E-3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8.0327705120699852E-4</v>
      </c>
      <c r="Z66" s="16">
        <f t="shared" si="13"/>
        <v>2.6564145045578375E-2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1.2501363645939997E-3</v>
      </c>
      <c r="AH66" s="16">
        <f t="shared" si="24"/>
        <v>0.14064547848195685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effMJM'!$B$2:$B$190,Auswertung!$K$2+Auswertung!A67,1),E68)</f>
        <v>7.8030853220798996E-3</v>
      </c>
      <c r="F67" s="15">
        <f>INDEX('Daten MJM'!$D$2:$D$191,Auswertung!$J$2+Auswertung!A67,1)--1.8181818182</f>
        <v>3599.9999999999</v>
      </c>
      <c r="G67" s="15">
        <f>INDEX('Daten effMJM'!$C$2:$C$190,Auswertung!$K$2+Auswertung!A67,1)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4.5776826905290996E-3</v>
      </c>
      <c r="P67" s="4">
        <f t="shared" si="5"/>
        <v>1.3874963259809562E-2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3.724838866910999E-3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9.4894846950099865E-4</v>
      </c>
      <c r="Z67" s="16">
        <f t="shared" si="13"/>
        <v>2.5181420216334717E-2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1.2542382488070006E-3</v>
      </c>
      <c r="AH67" s="16">
        <f t="shared" si="24"/>
        <v>0.11675714172259472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effMJM'!$B$2:$B$190,Auswertung!$K$2+Auswertung!A68,1),E69)</f>
        <v>7.8047096210816002E-3</v>
      </c>
      <c r="F68" s="15">
        <f>INDEX('Daten MJM'!$D$2:$D$191,Auswertung!$J$2+Auswertung!A68,1)--1.8181818182</f>
        <v>3600.909090909</v>
      </c>
      <c r="G68" s="15">
        <f>INDEX('Daten effMJM'!$C$2:$C$190,Auswertung!$K$2+Auswertung!A68,1)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4.5861411675694993E-3</v>
      </c>
      <c r="P68" s="4">
        <f t="shared" ref="P68:P131" si="40">ABS((O68-N68)/N68)</f>
        <v>1.3849066802212059E-2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3.8025276457989976E-3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1.1004057843240003E-3</v>
      </c>
      <c r="Z68" s="16">
        <f t="shared" si="13"/>
        <v>2.4070935288582087E-2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1.2647505179630009E-3</v>
      </c>
      <c r="AH68" s="16">
        <f t="shared" si="24"/>
        <v>9.7253820458703705E-2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effMJM'!$B$2:$B$190,Auswertung!$K$2+Auswertung!A69,1),E70)</f>
        <v>7.8086278410014996E-3</v>
      </c>
      <c r="F69" s="15">
        <f>INDEX('Daten MJM'!$D$2:$D$191,Auswertung!$J$2+Auswertung!A69,1)--1.8181818182</f>
        <v>3601.8181818181001</v>
      </c>
      <c r="G69" s="15">
        <f>INDEX('Daten effMJM'!$C$2:$C$190,Auswertung!$K$2+Auswertung!A69,1)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4.6021953091388004E-3</v>
      </c>
      <c r="P69" s="4">
        <f t="shared" si="40"/>
        <v>1.3830730535600516E-2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3.8765693718859975E-3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1.2571712786530014E-3</v>
      </c>
      <c r="Z69" s="16">
        <f t="shared" si="13"/>
        <v>2.2340182879916574E-2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1.2851823900560007E-3</v>
      </c>
      <c r="AH69" s="16">
        <f t="shared" si="24"/>
        <v>8.1078981844057763E-2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effMJM'!$B$2:$B$190,Auswertung!$K$2+Auswertung!A70,1),E71)</f>
        <v>7.8170863180418992E-3</v>
      </c>
      <c r="F70" s="15">
        <f>INDEX('Daten MJM'!$D$2:$D$191,Auswertung!$J$2+Auswertung!A70,1)--1.8181818182</f>
        <v>3602.7272727272002</v>
      </c>
      <c r="G70" s="15">
        <f>INDEX('Daten effMJM'!$C$2:$C$190,Auswertung!$K$2+Auswertung!A70,1)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4.6289933997980997E-3</v>
      </c>
      <c r="P70" s="4">
        <f t="shared" si="40"/>
        <v>1.3843255754082935E-2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3.9466797391079986E-3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1.4179232991189984E-3</v>
      </c>
      <c r="Z70" s="16">
        <f t="shared" si="13"/>
        <v>2.0365772107866754E-2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1.3177939774020007E-3</v>
      </c>
      <c r="AH70" s="16">
        <f t="shared" si="24"/>
        <v>6.6593292732123929E-2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effMJM'!$B$2:$B$190,Auswertung!$K$2+Auswertung!A71,1),E72)</f>
        <v>7.8331404596112004E-3</v>
      </c>
      <c r="F71" s="15">
        <f>INDEX('Daten MJM'!$D$2:$D$191,Auswertung!$J$2+Auswertung!A71,1)--1.8181818182</f>
        <v>3603.6363636363003</v>
      </c>
      <c r="G71" s="15">
        <f>INDEX('Daten effMJM'!$C$2:$C$190,Auswertung!$K$2+Auswertung!A71,1)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4.6691843803882008E-3</v>
      </c>
      <c r="P71" s="4">
        <f t="shared" si="40"/>
        <v>1.3914519693984139E-2</v>
      </c>
      <c r="R71">
        <f t="shared" si="17"/>
        <v>1811.1818181817998</v>
      </c>
      <c r="S71" s="1">
        <f t="shared" si="7"/>
        <v>3.935858298255001E-3</v>
      </c>
      <c r="T71" s="1">
        <f t="shared" si="8"/>
        <v>4.0126111506589984E-3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1.5815806680599988E-3</v>
      </c>
      <c r="Z71" s="16">
        <f t="shared" ref="Z71:Z72" si="45">((Y71-Y70)-(X71-X70))/(X71-X70)</f>
        <v>1.8853864387566536E-2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1.3631159031689995E-3</v>
      </c>
      <c r="AH71" s="16">
        <f t="shared" si="24"/>
        <v>5.5599822509045875E-2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effMJM'!$B$2:$B$190,Auswertung!$K$2+Auswertung!A72,1),E73)</f>
        <v>7.8599385502704996E-3</v>
      </c>
      <c r="F72" s="15">
        <f>INDEX('Daten MJM'!$D$2:$D$191,Auswertung!$J$2+Auswertung!A72,1)--1.8181818182</f>
        <v>3604.5454545454004</v>
      </c>
      <c r="G72" s="15">
        <f>INDEX('Daten effMJM'!$C$2:$C$190,Auswertung!$K$2+Auswertung!A72,1)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4.7247798416694001E-3</v>
      </c>
      <c r="P72" s="4">
        <f t="shared" si="40"/>
        <v>1.4066789473577073E-2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4.0741555639290002E-3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1.7488617724169993E-3</v>
      </c>
      <c r="Z72" s="16">
        <f t="shared" si="45"/>
        <v>1.6552975488304637E-2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1.4199942466369998E-3</v>
      </c>
      <c r="AH72" s="16">
        <f t="shared" si="24"/>
        <v>4.6691701727364747E-2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effMJM'!$B$2:$B$190,Auswertung!$K$2+Auswertung!A73,1),E74)</f>
        <v>7.9001295308606008E-3</v>
      </c>
      <c r="F73" s="15">
        <f>INDEX('Daten MJM'!$D$2:$D$191,Auswertung!$J$2+Auswertung!A73,1)--1.8181818182</f>
        <v>3605.4545454545</v>
      </c>
      <c r="G73" s="15">
        <f>INDEX('Daten effMJM'!$C$2:$C$190,Auswertung!$K$2+Auswertung!A73,1)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4.7969506717976994E-3</v>
      </c>
      <c r="P73" s="4">
        <f t="shared" si="40"/>
        <v>1.4306969461964931E-2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4.1311511608949983E-3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1.9216540290540006E-3</v>
      </c>
      <c r="Z73" s="16">
        <f t="shared" ref="Z73" si="50">((Y73-Y72)-(X73-X72))/(X73-X72)</f>
        <v>2.5706107266499498E-2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1.4865454233119989E-3</v>
      </c>
      <c r="AH73" s="16">
        <f t="shared" si="24"/>
        <v>3.9183712741025063E-2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effMJM'!$B$2:$B$190,Auswertung!$K$2+Auswertung!A74,1),E75)</f>
        <v>7.9557249921418001E-3</v>
      </c>
      <c r="F74" s="15">
        <f>INDEX('Daten MJM'!$D$2:$D$191,Auswertung!$J$2+Auswertung!A74,1)--1.8181818182</f>
        <v>3606.3636363636001</v>
      </c>
      <c r="G74" s="15">
        <f>INDEX('Daten effMJM'!$C$2:$C$190,Auswertung!$K$2+Auswertung!A74,1)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4.8856656033034003E-3</v>
      </c>
      <c r="P74" s="4">
        <f t="shared" si="40"/>
        <v>1.4625708610120372E-2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4.1834843054679993E-3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1.5605984102930008E-3</v>
      </c>
      <c r="AH74" s="16">
        <f t="shared" si="24"/>
        <v>3.2943391692092684E-2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effMJM'!$B$2:$B$190,Auswertung!$K$2+Auswertung!A75,1),E76)</f>
        <v>8.0278958222700994E-3</v>
      </c>
      <c r="F75" s="15">
        <f>INDEX('Daten MJM'!$D$2:$D$191,Auswertung!$J$2+Auswertung!A75,1)--1.8181818182</f>
        <v>3607.2727272726002</v>
      </c>
      <c r="G75" s="15">
        <f>INDEX('Daten effMJM'!$C$2:$C$190,Auswertung!$K$2+Auswertung!A75,1)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4.9897302556908005E-3</v>
      </c>
      <c r="P75" s="4">
        <f t="shared" si="40"/>
        <v>1.5005069973784375E-2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4.2310864137489988E-3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1.6400408385289986E-3</v>
      </c>
      <c r="AH75" s="16">
        <f t="shared" si="24"/>
        <v>2.788407834919578E-2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effMJM'!$B$2:$B$190,Auswertung!$K$2+Auswertung!A76,1),E77)</f>
        <v>8.1166107537758003E-3</v>
      </c>
      <c r="F76" s="15">
        <f>INDEX('Daten MJM'!$D$2:$D$191,Auswertung!$J$2+Auswertung!A76,1)--1.8181818182</f>
        <v>3608.1818181817002</v>
      </c>
      <c r="G76" s="15">
        <f>INDEX('Daten effMJM'!$C$2:$C$190,Auswertung!$K$2+Auswertung!A76,1)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5.1072670981619E-3</v>
      </c>
      <c r="P76" s="4">
        <f t="shared" si="40"/>
        <v>1.5356010538790064E-2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4.2739359445429989E-3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1.7229985723230014E-3</v>
      </c>
      <c r="AH76" s="16">
        <f t="shared" si="24"/>
        <v>2.3818225617120926E-2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effMJM'!$B$2:$B$190,Auswertung!$K$2+Auswertung!A77,1),E78)</f>
        <v>8.2206754061632005E-3</v>
      </c>
      <c r="F77" s="15">
        <f>INDEX('Daten MJM'!$D$2:$D$191,Auswertung!$J$2+Auswertung!A77,1)--1.8181818182</f>
        <v>3609.0909090908003</v>
      </c>
      <c r="G77" s="15">
        <f>INDEX('Daten effMJM'!$C$2:$C$190,Auswertung!$K$2+Auswertung!A77,1)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5.2361820917821997E-3</v>
      </c>
      <c r="P77" s="4">
        <f t="shared" si="40"/>
        <v>1.5718008836489172E-2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4.3120621496769984E-3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1.8078862205700014E-3</v>
      </c>
      <c r="AH77" s="16">
        <f t="shared" si="24"/>
        <v>2.053063840742185E-2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effMJM'!$B$2:$B$190,Auswertung!$K$2+Auswertung!A78,1),E79)</f>
        <v>8.3382122486343E-3</v>
      </c>
      <c r="F78" s="15">
        <f>INDEX('Daten MJM'!$D$2:$D$191,Auswertung!$J$2+Auswertung!A78,1)--1.8181818182</f>
        <v>3609.9999999999</v>
      </c>
      <c r="G78" s="15">
        <f>INDEX('Daten effMJM'!$C$2:$C$190,Auswertung!$K$2+Auswertung!A78,1)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5.3740641442827997E-3</v>
      </c>
      <c r="P78" s="4">
        <f t="shared" si="40"/>
        <v>1.6057215446353017E-2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4.3455469777349993E-3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1.8933971805450006E-3</v>
      </c>
      <c r="AH78" s="16">
        <f t="shared" si="24"/>
        <v>1.7868040727381674E-2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effMJM'!$B$2:$B$190,Auswertung!$K$2+Auswertung!A79,1),E80)</f>
        <v>8.4671272422545997E-3</v>
      </c>
      <c r="F79" s="15">
        <f>INDEX('Daten MJM'!$D$2:$D$191,Auswertung!$J$2+Auswertung!A79,1)--1.8181818182</f>
        <v>3610.909090909</v>
      </c>
      <c r="G79" s="15">
        <f>INDEX('Daten effMJM'!$C$2:$C$190,Auswertung!$K$2+Auswertung!A79,1)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5.5186778293506008E-3</v>
      </c>
      <c r="P79" s="4">
        <f t="shared" si="40"/>
        <v>1.6374129895405119E-2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5.6602446045049999E-3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1.9784707153339999E-3</v>
      </c>
      <c r="AH79" s="16">
        <f t="shared" si="24"/>
        <v>1.5739491713496274E-2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effMJM'!$B$2:$B$190,Auswertung!$K$2+Auswertung!A80,1),E81)</f>
        <v>8.6050092947551997E-3</v>
      </c>
      <c r="F80" s="15">
        <f>INDEX('Daten MJM'!$D$2:$D$191,Auswertung!$J$2+Auswertung!A80,1)--1.8181818182</f>
        <v>3611.8181818181001</v>
      </c>
      <c r="G80" s="15">
        <f>INDEX('Daten effMJM'!$C$2:$C$190,Auswertung!$K$2+Auswertung!A80,1)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5.6688906147443008E-3</v>
      </c>
      <c r="P80" s="4">
        <f t="shared" si="40"/>
        <v>1.6671169840628001E-2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5.6604067821409976E-3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2.0622420651730013E-3</v>
      </c>
      <c r="AH80" s="16">
        <f t="shared" si="24"/>
        <v>1.4034633830116099E-2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effMJM'!$B$2:$B$190,Auswertung!$K$2+Auswertung!A81,1),E82)</f>
        <v>8.7496229798230008E-3</v>
      </c>
      <c r="F81" s="15">
        <f>INDEX('Daten MJM'!$D$2:$D$191,Auswertung!$J$2+Auswertung!A81,1)--1.8181818182</f>
        <v>3612.7272727272002</v>
      </c>
      <c r="G81" s="15">
        <f>INDEX('Daten effMJM'!$C$2:$C$190,Auswertung!$K$2+Auswertung!A81,1)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5.8242395686871002E-3</v>
      </c>
      <c r="P81" s="4">
        <f t="shared" si="40"/>
        <v>1.6928753317714658E-2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5.6605293266819984E-3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2.1432581988510002E-3</v>
      </c>
      <c r="AH81" s="16">
        <f t="shared" si="24"/>
        <v>1.321128311839787E-2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effMJM'!$B$2:$B$190,Auswertung!$K$2+Auswertung!A82,1),E83)</f>
        <v>8.8998357652167008E-3</v>
      </c>
      <c r="F82" s="15">
        <f>INDEX('Daten MJM'!$D$2:$D$191,Auswertung!$J$2+Auswertung!A82,1)--1.8181818182</f>
        <v>3613.6363636363003</v>
      </c>
      <c r="G82" s="15">
        <f>INDEX('Daten effMJM'!$C$2:$C$190,Auswertung!$K$2+Auswertung!A82,1)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5.9833761637005005E-3</v>
      </c>
      <c r="P82" s="4">
        <f t="shared" si="40"/>
        <v>1.7139162447280441E-2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5.6606143206850007E-3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2.2209469777389988E-3</v>
      </c>
      <c r="AH82" s="16">
        <f t="shared" si="24"/>
        <v>1.2734816224421665E-2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effMJM'!$B$2:$B$190,Auswertung!$K$2+Auswertung!A83,1),E84)</f>
        <v>9.0551847191595002E-3</v>
      </c>
      <c r="F83" s="15">
        <f>INDEX('Daten MJM'!$D$2:$D$191,Auswertung!$J$2+Auswertung!A83,1)--1.8181818182</f>
        <v>3614.5454545454004</v>
      </c>
      <c r="G83" s="15">
        <f>INDEX('Daten effMJM'!$C$2:$C$190,Auswertung!$K$2+Auswertung!A83,1)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6.1451802311917004E-3</v>
      </c>
      <c r="P83" s="4">
        <f t="shared" si="40"/>
        <v>1.7317349660223257E-2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5.6606688379189987E-3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2.2949887038259988E-3</v>
      </c>
      <c r="AH83" s="16">
        <f t="shared" si="24"/>
        <v>1.24235692934917E-2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effMJM'!$B$2:$B$190,Auswertung!$K$2+Auswertung!A84,1),E85)</f>
        <v>9.2143213141729005E-3</v>
      </c>
      <c r="F84" s="15">
        <f>INDEX('Daten MJM'!$D$2:$D$191,Auswertung!$J$2+Auswertung!A84,1)--1.8181818182</f>
        <v>3615.4545454545</v>
      </c>
      <c r="G84" s="15">
        <f>INDEX('Daten effMJM'!$C$2:$C$190,Auswertung!$K$2+Auswertung!A84,1)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6.3104042523781994E-3</v>
      </c>
      <c r="P84" s="4">
        <f t="shared" si="40"/>
        <v>1.7443072499574209E-2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5.6607020799979979E-3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2.3650990710479998E-3</v>
      </c>
      <c r="AH84" s="16">
        <f t="shared" si="24"/>
        <v>1.2239904182358005E-2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effMJM'!$B$2:$B$190,Auswertung!$K$2+Auswertung!A85,1),E86)</f>
        <v>9.3761253816641004E-3</v>
      </c>
      <c r="F85" s="15">
        <f>INDEX('Daten MJM'!$D$2:$D$191,Auswertung!$J$2+Auswertung!A85,1)--1.8181818182</f>
        <v>3616.3636363635001</v>
      </c>
      <c r="G85" s="15">
        <f>INDEX('Daten effMJM'!$C$2:$C$190,Auswertung!$K$2+Auswertung!A85,1)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6.4808167958159994E-3</v>
      </c>
      <c r="P85" s="4">
        <f t="shared" si="40"/>
        <v>1.7803202736669594E-2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5.6607232342229981E-3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2.4310304825989996E-3</v>
      </c>
      <c r="AH85" s="16">
        <f t="shared" si="24"/>
        <v>1.2147083239411738E-2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effMJM'!$B$2:$B$190,Auswertung!$K$2+Auswertung!A86,1),E87)</f>
        <v>9.5413494028505994E-3</v>
      </c>
      <c r="F86" s="15">
        <f>INDEX('Daten MJM'!$D$2:$D$191,Auswertung!$J$2+Auswertung!A86,1)--1.8181818182</f>
        <v>3617.2727272726002</v>
      </c>
      <c r="G86" s="15">
        <f>INDEX('Daten effMJM'!$C$2:$C$190,Auswertung!$K$2+Auswertung!A86,1)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7.3304897651646E-3</v>
      </c>
      <c r="P86" s="4">
        <f t="shared" si="40"/>
        <v>1.8095018814303122E-2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5.6607424149640005E-3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2.4925748958690014E-3</v>
      </c>
      <c r="AH86" s="16">
        <f t="shared" si="24"/>
        <v>1.2112418584626533E-2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effMJM'!$B$2:$B$190,Auswertung!$K$2+Auswertung!A87,1),E88)</f>
        <v>9.7117619462883994E-3</v>
      </c>
      <c r="F87" s="15">
        <f>INDEX('Daten MJM'!$D$2:$D$191,Auswertung!$J$2+Auswertung!A87,1)--1.8181818182</f>
        <v>3618.1818181817002</v>
      </c>
      <c r="G87" s="15">
        <f>INDEX('Daten effMJM'!$C$2:$C$190,Auswertung!$K$2+Auswertung!A87,1)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7.3304916278216009E-3</v>
      </c>
      <c r="P87" s="4">
        <f t="shared" si="40"/>
        <v>1.8095032751380132E-2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5.660782780905E-3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2.5495704928349995E-3</v>
      </c>
      <c r="AH87" s="16">
        <f t="shared" si="24"/>
        <v>1.2134496657579253E-2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effMJM'!$B$2:$B$190,Auswertung!$K$2+Auswertung!A88,1),E89)</f>
        <v>1.0561434915637E-2</v>
      </c>
      <c r="F88" s="15">
        <f>INDEX('Daten MJM'!$D$2:$D$191,Auswertung!$J$2+Auswertung!A88,1)--1.8181818182</f>
        <v>5388.1818181816998</v>
      </c>
      <c r="G88" s="15">
        <f>INDEX('Daten effMJM'!$C$2:$C$190,Auswertung!$K$2+Auswertung!A88,1)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7.3305016397625994E-3</v>
      </c>
      <c r="P88" s="4">
        <f t="shared" si="40"/>
        <v>1.8095281399008185E-2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5.6609375073029995E-3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2.6019036374080005E-3</v>
      </c>
      <c r="AH88" s="16">
        <f t="shared" si="24"/>
        <v>1.224156534537478E-2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effMJM'!$B$2:$B$190,Auswertung!$K$2+Auswertung!A89,1),E90)</f>
        <v>1.0561436778294001E-2</v>
      </c>
      <c r="F89" s="15">
        <f>INDEX('Daten MJM'!$D$2:$D$191,Auswertung!$J$2+Auswertung!A89,1)--1.8181818182</f>
        <v>5389.1818181816998</v>
      </c>
      <c r="G89" s="15">
        <f>INDEX('Daten effMJM'!$C$2:$C$190,Auswertung!$K$2+Auswertung!A89,1)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7.3306399584486008E-3</v>
      </c>
      <c r="P89" s="4">
        <f t="shared" si="40"/>
        <v>1.8098322868749683E-2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5.6615881314910008E-3</v>
      </c>
      <c r="U89" s="4">
        <f>((T89-S89)/S89)</f>
        <v>1.244179236928016E-2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2.649505745689E-3</v>
      </c>
      <c r="AH89" s="16">
        <f t="shared" si="24"/>
        <v>1.2432432838684117E-2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effMJM'!$B$2:$B$190,Auswertung!$K$2+Auswertung!A90,1),E91)</f>
        <v>1.0561446790234999E-2</v>
      </c>
      <c r="F90" s="15">
        <f>INDEX('Daten MJM'!$D$2:$D$191,Auswertung!$J$2+Auswertung!A90,1)--1.8181818182</f>
        <v>5390.1818181816998</v>
      </c>
      <c r="G90" s="15">
        <f>INDEX('Daten effMJM'!$C$2:$C$190,Auswertung!$K$2+Auswertung!A90,1)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7.3316357011185994E-3</v>
      </c>
      <c r="P90" s="4">
        <f t="shared" si="40"/>
        <v>1.8115909655126654E-2</v>
      </c>
      <c r="S90" s="9"/>
      <c r="T90" s="13"/>
      <c r="AF90" s="1"/>
      <c r="AG90" s="4">
        <f>(AG89-AF89)/AF89</f>
        <v>1.5128163587109385E-2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effMJM'!$B$2:$B$190,Auswertung!$K$2+Auswertung!A91,1),E92)</f>
        <v>1.0561585108921001E-2</v>
      </c>
      <c r="F91" s="15">
        <f>INDEX('Daten MJM'!$D$2:$D$191,Auswertung!$J$2+Auswertung!A91,1)--1.8181818182</f>
        <v>5391.1818181816998</v>
      </c>
      <c r="G91" s="15">
        <f>INDEX('Daten effMJM'!$C$2:$C$190,Auswertung!$K$2+Auswertung!A91,1)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7.3356363399615992E-3</v>
      </c>
      <c r="P91" s="4">
        <f t="shared" si="40"/>
        <v>1.8172157636089599E-2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effMJM'!$B$2:$B$190,Auswertung!$K$2+Auswertung!A92,1),E93)</f>
        <v>1.0562580851590999E-2</v>
      </c>
      <c r="F92" s="15">
        <f>INDEX('Daten MJM'!$D$2:$D$191,Auswertung!$J$2+Auswertung!A92,1)--1.8181818182</f>
        <v>5392.1818181816998</v>
      </c>
      <c r="G92" s="15">
        <f>INDEX('Daten effMJM'!$C$2:$C$190,Auswertung!$K$2+Auswertung!A92,1)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7.3461992482215998E-3</v>
      </c>
      <c r="P92" s="4">
        <f t="shared" si="40"/>
        <v>1.8289117929072635E-2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1.9216540290540006E-3</v>
      </c>
      <c r="V92" s="3">
        <f>(U92-T92)/T92</f>
        <v>2.504926933167578E-2</v>
      </c>
      <c r="W92" s="14">
        <f>(T92-U92)/($T$98-$U$98)</f>
        <v>0.67495429473029345</v>
      </c>
      <c r="X92" s="8">
        <f>W92*$U$89</f>
        <v>8.397641193788238E-3</v>
      </c>
      <c r="Y92" s="7">
        <f>X92/2</f>
        <v>4.198820596894119E-3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effMJM'!$B$2:$B$190,Auswertung!$K$2+Auswertung!A93,1),E94)</f>
        <v>1.0566581490433999E-2</v>
      </c>
      <c r="F93" s="15">
        <f>INDEX('Daten MJM'!$D$2:$D$191,Auswertung!$J$2+Auswertung!A93,1)--1.8181818182</f>
        <v>5393.1818181816998</v>
      </c>
      <c r="G93" s="15">
        <f>INDEX('Daten effMJM'!$C$2:$C$190,Auswertung!$K$2+Auswertung!A93,1)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7.3669511876446004E-3</v>
      </c>
      <c r="P93" s="4">
        <f t="shared" si="40"/>
        <v>1.8467375078731148E-2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9.0876732871099722E-4</v>
      </c>
      <c r="V93" s="3">
        <f t="shared" ref="V93:V96" si="56">(U93-T93)/T93</f>
        <v>6.0916964611536836E-4</v>
      </c>
      <c r="W93" s="14">
        <f t="shared" ref="W93:W96" si="57">(T93-U93)/($T$98-$U$98)</f>
        <v>7.9519808250172064E-3</v>
      </c>
      <c r="X93" s="8">
        <f t="shared" ref="X93:X96" si="58">W93*$U$89</f>
        <v>9.8936894349361228E-5</v>
      </c>
      <c r="Y93" s="7">
        <f t="shared" ref="Y93:Y96" si="59">X93</f>
        <v>9.8936894349361228E-5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effMJM'!$B$2:$B$190,Auswertung!$K$2+Auswertung!A94,1),E95)</f>
        <v>1.0577144398694E-2</v>
      </c>
      <c r="F94" s="15">
        <f>INDEX('Daten MJM'!$D$2:$D$191,Auswertung!$J$2+Auswertung!A94,1)--1.8181818182</f>
        <v>5394.1818181816998</v>
      </c>
      <c r="G94" s="15">
        <f>INDEX('Daten effMJM'!$C$2:$C$190,Auswertung!$K$2+Auswertung!A94,1)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7.4001568948515997E-3</v>
      </c>
      <c r="P94" s="4">
        <f t="shared" si="40"/>
        <v>1.8681030696594644E-2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1.5151256199700015E-3</v>
      </c>
      <c r="V94" s="3">
        <f t="shared" si="56"/>
        <v>2.2507071295433223E-2</v>
      </c>
      <c r="W94" s="14">
        <f t="shared" si="57"/>
        <v>0.47934715136910117</v>
      </c>
      <c r="X94" s="8">
        <f t="shared" si="58"/>
        <v>5.963937730140265E-3</v>
      </c>
      <c r="Y94" s="7">
        <f>X94/2</f>
        <v>2.9819688650701325E-3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effMJM'!$B$2:$B$190,Auswertung!$K$2+Auswertung!A95,1),E96)</f>
        <v>1.0597896338117E-2</v>
      </c>
      <c r="F95" s="15">
        <f>INDEX('Daten MJM'!$D$2:$D$191,Auswertung!$J$2+Auswertung!A95,1)--1.8181818182</f>
        <v>5395.1818181816998</v>
      </c>
      <c r="G95" s="15">
        <f>INDEX('Daten effMJM'!$C$2:$C$190,Auswertung!$K$2+Auswertung!A95,1)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7.4462724029126003E-3</v>
      </c>
      <c r="P95" s="4">
        <f t="shared" si="40"/>
        <v>1.8902653243915504E-2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1.3146976267700006E-3</v>
      </c>
      <c r="V95" s="3">
        <f t="shared" si="56"/>
        <v>-8.4873273996481594E-3</v>
      </c>
      <c r="W95" s="14">
        <f t="shared" si="57"/>
        <v>-0.16175116131835959</v>
      </c>
      <c r="X95" s="8">
        <f t="shared" si="58"/>
        <v>-2.0124743646129707E-3</v>
      </c>
      <c r="Y95" s="7">
        <f t="shared" si="59"/>
        <v>-2.0124743646129707E-3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effMJM'!$B$2:$B$190,Auswertung!$K$2+Auswertung!A96,1),E97)</f>
        <v>1.0631102045324E-2</v>
      </c>
      <c r="F96" s="15">
        <f>INDEX('Daten MJM'!$D$2:$D$191,Auswertung!$J$2+Auswertung!A96,1)--1.8181818182</f>
        <v>5396.1818181816998</v>
      </c>
      <c r="G96" s="15">
        <f>INDEX('Daten effMJM'!$C$2:$C$190,Auswertung!$K$2+Auswertung!A96,1)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7.5040373812556007E-3</v>
      </c>
      <c r="P96" s="4">
        <f t="shared" si="40"/>
        <v>1.9105248718211319E-2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1.3435269860008481E-6</v>
      </c>
      <c r="V96" s="3">
        <f t="shared" si="56"/>
        <v>-2.5350507856811512E-2</v>
      </c>
      <c r="W96" s="14">
        <f t="shared" si="57"/>
        <v>-5.0226560605223596E-4</v>
      </c>
      <c r="X96" s="8">
        <f t="shared" si="58"/>
        <v>-6.2490843847325845E-6</v>
      </c>
      <c r="Y96" s="7">
        <f t="shared" si="59"/>
        <v>-6.2490843847325845E-6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effMJM'!$B$2:$B$190,Auswertung!$K$2+Auswertung!A97,1),E98)</f>
        <v>1.0677217553385E-2</v>
      </c>
      <c r="F97" s="15">
        <f>INDEX('Daten MJM'!$D$2:$D$191,Auswertung!$J$2+Auswertung!A97,1)--1.8181818182</f>
        <v>5397.1818181816998</v>
      </c>
      <c r="G97" s="15">
        <f>INDEX('Daten effMJM'!$C$2:$C$190,Auswertung!$K$2+Auswertung!A97,1)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7.5714918466296003E-3</v>
      </c>
      <c r="P97" s="4">
        <f t="shared" si="40"/>
        <v>1.9269379896556436E-2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effMJM'!$B$2:$B$190,Auswertung!$K$2+Auswertung!A98,1),E99)</f>
        <v>1.0734982531728001E-2</v>
      </c>
      <c r="F98" s="15">
        <f>INDEX('Daten MJM'!$D$2:$D$191,Auswertung!$J$2+Auswertung!A98,1)--1.8181818182</f>
        <v>5398.1818181816998</v>
      </c>
      <c r="G98" s="15">
        <f>INDEX('Daten effMJM'!$C$2:$C$190,Auswertung!$K$2+Auswertung!A98,1)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7.6464182219465994E-3</v>
      </c>
      <c r="P98" s="4">
        <f t="shared" si="40"/>
        <v>1.9386115096562569E-2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5.6615881314910008E-3</v>
      </c>
      <c r="W98" s="7">
        <f>SUM(W92:W96)</f>
        <v>1</v>
      </c>
      <c r="Y98" s="7">
        <f>SUM(Y92:Y96)</f>
        <v>5.2610029073159098E-3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effMJM'!$B$2:$B$190,Auswertung!$K$2+Auswertung!A99,1),E100)</f>
        <v>1.0802436997102E-2</v>
      </c>
      <c r="F99" s="15">
        <f>INDEX('Daten MJM'!$D$2:$D$191,Auswertung!$J$2+Auswertung!A99,1)--1.8181818182</f>
        <v>5399.1818181816998</v>
      </c>
      <c r="G99" s="15">
        <f>INDEX('Daten effMJM'!$C$2:$C$190,Auswertung!$K$2+Auswertung!A99,1)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7.7266798019986005E-3</v>
      </c>
      <c r="P99" s="4">
        <f t="shared" si="40"/>
        <v>1.9455453934932514E-2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effMJM'!$B$2:$B$190,Auswertung!$K$2+Auswertung!A100,1),E101)</f>
        <v>1.0877363372418999E-2</v>
      </c>
      <c r="F100" s="15">
        <f>INDEX('Daten MJM'!$D$2:$D$191,Auswertung!$J$2+Auswertung!A100,1)--1.8181818182</f>
        <v>5400.1818181816998</v>
      </c>
      <c r="G100" s="15">
        <f>INDEX('Daten effMJM'!$C$2:$C$190,Auswertung!$K$2+Auswertung!A100,1)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7.8103919129395996E-3</v>
      </c>
      <c r="P100" s="4">
        <f t="shared" si="40"/>
        <v>1.9482374810542359E-2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effMJM'!$B$2:$B$190,Auswertung!$K$2+Auswertung!A101,1),E102)</f>
        <v>1.0957624952471001E-2</v>
      </c>
      <c r="F101" s="15">
        <f>INDEX('Daten MJM'!$D$2:$D$191,Auswertung!$J$2+Auswertung!A101,1)--1.8181818182</f>
        <v>5401.1818181816998</v>
      </c>
      <c r="G101" s="15">
        <f>INDEX('Daten effMJM'!$C$2:$C$190,Auswertung!$K$2+Auswertung!A101,1)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7.8959662226536012E-3</v>
      </c>
      <c r="P101" s="4">
        <f t="shared" si="40"/>
        <v>1.9473705194861739E-2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effMJM'!$B$2:$B$190,Auswertung!$K$2+Auswertung!A102,1),E103)</f>
        <v>1.1041337063412E-2</v>
      </c>
      <c r="F102" s="15">
        <f>INDEX('Daten MJM'!$D$2:$D$191,Auswertung!$J$2+Auswertung!A102,1)--1.8181818182</f>
        <v>5402.1818181816998</v>
      </c>
      <c r="G102" s="15">
        <f>INDEX('Daten effMJM'!$C$2:$C$190,Auswertung!$K$2+Auswertung!A102,1)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7.9820973295216015E-3</v>
      </c>
      <c r="P102" s="4">
        <f t="shared" si="40"/>
        <v>1.943674832338111E-2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effMJM'!$B$2:$B$190,Auswertung!$K$2+Auswertung!A103,1),E104)</f>
        <v>1.1126911373126E-2</v>
      </c>
      <c r="F103" s="15">
        <f>INDEX('Daten MJM'!$D$2:$D$191,Auswertung!$J$2+Auswertung!A103,1)--1.8181818182</f>
        <v>5403.1818181816998</v>
      </c>
      <c r="G103" s="15">
        <f>INDEX('Daten effMJM'!$C$2:$C$190,Auswertung!$K$2+Auswertung!A103,1)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8.0677279422095988E-3</v>
      </c>
      <c r="P103" s="4">
        <f t="shared" si="40"/>
        <v>1.9378731368823249E-2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1.6046601174835403E-6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effMJM'!$B$2:$B$190,Auswertung!$K$2+Auswertung!A104,1),E105)</f>
        <v>1.1213042479994001E-2</v>
      </c>
      <c r="F104" s="15">
        <f>INDEX('Daten MJM'!$D$2:$D$191,Auswertung!$J$2+Auswertung!A104,1)--1.8181818182</f>
        <v>5404.1818181816998</v>
      </c>
      <c r="G104" s="15">
        <f>INDEX('Daten effMJM'!$C$2:$C$190,Auswertung!$K$2+Auswertung!A104,1)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8.1519977036865997E-3</v>
      </c>
      <c r="P104" s="4">
        <f t="shared" si="40"/>
        <v>1.9305875768744919E-2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4.0369316855611474E-6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effMJM'!$B$2:$B$190,Auswertung!$K$2+Auswertung!A105,1),E106)</f>
        <v>1.1298673092682E-2</v>
      </c>
      <c r="F105" s="15">
        <f>INDEX('Daten MJM'!$D$2:$D$191,Auswertung!$J$2+Auswertung!A105,1)--1.8181818182</f>
        <v>5405.1818181816998</v>
      </c>
      <c r="G105" s="15">
        <f>INDEX('Daten effMJM'!$C$2:$C$190,Auswertung!$K$2+Auswertung!A105,1)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8.2334396907145987E-3</v>
      </c>
      <c r="P105" s="4">
        <f t="shared" si="40"/>
        <v>1.9229797000046737E-2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8.9684844226091524E-6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effMJM'!$B$2:$B$190,Auswertung!$K$2+Auswertung!A106,1),E107)</f>
        <v>1.1382942854159001E-2</v>
      </c>
      <c r="F106" s="15">
        <f>INDEX('Daten MJM'!$D$2:$D$191,Auswertung!$J$2+Auswertung!A106,1)--1.8181818182</f>
        <v>5406.1818181816998</v>
      </c>
      <c r="G106" s="15">
        <f>INDEX('Daten effMJM'!$C$2:$C$190,Auswertung!$K$2+Auswertung!A106,1)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8.3114892697266005E-3</v>
      </c>
      <c r="P106" s="4">
        <f t="shared" si="40"/>
        <v>1.9154920519228326E-2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1.732544437122343E-5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effMJM'!$B$2:$B$190,Auswertung!$K$2+Auswertung!A107,1),E108)</f>
        <v>1.1464384841187E-2</v>
      </c>
      <c r="F107" s="15">
        <f>INDEX('Daten MJM'!$D$2:$D$191,Auswertung!$J$2+Auswertung!A107,1)--1.8181818182</f>
        <v>5407.1818181816998</v>
      </c>
      <c r="G107" s="15">
        <f>INDEX('Daten effMJM'!$C$2:$C$190,Auswertung!$K$2+Auswertung!A107,1)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8.3858368711355984E-3</v>
      </c>
      <c r="P107" s="4">
        <f t="shared" si="40"/>
        <v>1.9083177421428212E-2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2.9208887745106632E-5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effMJM'!$B$2:$B$190,Auswertung!$K$2+Auswertung!A108,1),E109)</f>
        <v>1.1542434420199E-2</v>
      </c>
      <c r="F108" s="15">
        <f>INDEX('Daten MJM'!$D$2:$D$191,Auswertung!$J$2+Auswertung!A108,1)--1.8181818182</f>
        <v>5408.1818181816998</v>
      </c>
      <c r="G108" s="15">
        <f>INDEX('Daten effMJM'!$C$2:$C$190,Auswertung!$K$2+Auswertung!A108,1)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8.4562062853126008E-3</v>
      </c>
      <c r="P108" s="4">
        <f t="shared" si="40"/>
        <v>1.9015874179719852E-2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4.4044897982352872E-5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effMJM'!$B$2:$B$190,Auswertung!$K$2+Auswertung!A109,1),E110)</f>
        <v>1.1616782021607999E-2</v>
      </c>
      <c r="F109" s="15">
        <f>INDEX('Daten MJM'!$D$2:$D$191,Auswertung!$J$2+Auswertung!A109,1)--1.8181818182</f>
        <v>5409.1818181816998</v>
      </c>
      <c r="G109" s="15">
        <f>INDEX('Daten effMJM'!$C$2:$C$190,Auswertung!$K$2+Auswertung!A109,1)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8.5223563455706017E-3</v>
      </c>
      <c r="P109" s="4">
        <f t="shared" si="40"/>
        <v>1.895377228249431E-2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6.1115418574584377E-5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effMJM'!$B$2:$B$190,Auswertung!$K$2+Auswertung!A110,1),E111)</f>
        <v>1.1687151435785E-2</v>
      </c>
      <c r="F110" s="15">
        <f>INDEX('Daten MJM'!$D$2:$D$191,Auswertung!$J$2+Auswertung!A110,1)--1.8181818182</f>
        <v>5410.1818181816998</v>
      </c>
      <c r="G110" s="15">
        <f>INDEX('Daten effMJM'!$C$2:$C$190,Auswertung!$K$2+Auswertung!A110,1)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8.5840843258455993E-3</v>
      </c>
      <c r="P110" s="4">
        <f t="shared" si="40"/>
        <v>1.8897207989478873E-2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7.9488312840445791E-5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effMJM'!$B$2:$B$190,Auswertung!$K$2+Auswertung!A111,1),E112)</f>
        <v>1.1753301496043001E-2</v>
      </c>
      <c r="F111" s="15">
        <f>INDEX('Daten MJM'!$D$2:$D$191,Auswertung!$J$2+Auswertung!A111,1)--1.8181818182</f>
        <v>5411.1818181816998</v>
      </c>
      <c r="G111" s="15">
        <f>INDEX('Daten effMJM'!$C$2:$C$190,Auswertung!$K$2+Auswertung!A111,1)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8.6412330511616009E-3</v>
      </c>
      <c r="P111" s="4">
        <f t="shared" si="40"/>
        <v>1.8846412823951955E-2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9.7841849603508667E-5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effMJM'!$B$2:$B$190,Auswertung!$K$2+Auswertung!A112,1),E113)</f>
        <v>1.1815029476318E-2</v>
      </c>
      <c r="F112" s="15">
        <f>INDEX('Daten MJM'!$D$2:$D$191,Auswertung!$J$2+Auswertung!A112,1)--1.8181818182</f>
        <v>5412.1818181816998</v>
      </c>
      <c r="G112" s="15">
        <f>INDEX('Daten effMJM'!$C$2:$C$190,Auswertung!$K$2+Auswertung!A112,1)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8.6936928799506014E-3</v>
      </c>
      <c r="P112" s="4">
        <f t="shared" si="40"/>
        <v>1.8801637658609888E-2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1.1489693333793993E-4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effMJM'!$B$2:$B$190,Auswertung!$K$2+Auswertung!A113,1),E114)</f>
        <v>1.1872178201634E-2</v>
      </c>
      <c r="F113" s="15">
        <f>INDEX('Daten MJM'!$D$2:$D$191,Auswertung!$J$2+Auswertung!A113,1)--1.8181818182</f>
        <v>5413.1818181816998</v>
      </c>
      <c r="G113" s="15">
        <f>INDEX('Daten effMJM'!$C$2:$C$190,Auswertung!$K$2+Auswertung!A113,1)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8.7413987742405996E-3</v>
      </c>
      <c r="P113" s="4">
        <f t="shared" si="40"/>
        <v>1.876295238812746E-2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1.2988004680948912E-4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effMJM'!$B$2:$B$190,Auswertung!$K$2+Auswertung!A114,1),E115)</f>
        <v>1.1924638030423E-2</v>
      </c>
      <c r="F114" s="15">
        <f>INDEX('Daten MJM'!$D$2:$D$191,Auswertung!$J$2+Auswertung!A114,1)--1.8181818182</f>
        <v>5414.1818181816998</v>
      </c>
      <c r="G114" s="15">
        <f>INDEX('Daten effMJM'!$C$2:$C$190,Auswertung!$K$2+Auswertung!A114,1)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8.7843323562856006E-3</v>
      </c>
      <c r="P114" s="4">
        <f t="shared" si="40"/>
        <v>1.8730205387947306E-2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1.4256893375416119E-4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effMJM'!$B$2:$B$190,Auswertung!$K$2+Auswertung!A115,1),E116)</f>
        <v>1.1972343924713E-2</v>
      </c>
      <c r="F115" s="15">
        <f>INDEX('Daten MJM'!$D$2:$D$191,Auswertung!$J$2+Auswertung!A115,1)--1.8181818182</f>
        <v>5415.1818181816998</v>
      </c>
      <c r="G115" s="15">
        <f>INDEX('Daten effMJM'!$C$2:$C$190,Auswertung!$K$2+Auswertung!A115,1)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8.8225257164506014E-3</v>
      </c>
      <c r="P115" s="4">
        <f t="shared" si="40"/>
        <v>1.8703206987334312E-2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1.5262395508315767E-4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effMJM'!$B$2:$B$190,Auswertung!$K$2+Auswertung!A116,1),E117)</f>
        <v>1.2015277506758E-2</v>
      </c>
      <c r="F116" s="15">
        <f>INDEX('Daten MJM'!$D$2:$D$191,Auswertung!$J$2+Auswertung!A116,1)--1.8181818182</f>
        <v>5416.1818181816998</v>
      </c>
      <c r="G116" s="15">
        <f>INDEX('Daten effMJM'!$C$2:$C$190,Auswertung!$K$2+Auswertung!A116,1)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8.8560632768075985E-3</v>
      </c>
      <c r="P116" s="4">
        <f t="shared" si="40"/>
        <v>1.8681804470463408E-2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1.6023856012178247E-4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effMJM'!$B$2:$B$190,Auswertung!$K$2+Auswertung!A117,1),E118)</f>
        <v>1.2053470866923001E-2</v>
      </c>
      <c r="F117" s="15">
        <f>INDEX('Daten MJM'!$D$2:$D$191,Auswertung!$J$2+Auswertung!A117,1)--1.8181818182</f>
        <v>5417.1818181816998</v>
      </c>
      <c r="G117" s="15">
        <f>INDEX('Daten effMJM'!$C$2:$C$190,Auswertung!$K$2+Auswertung!A117,1)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1.01748806925776E-2</v>
      </c>
      <c r="P117" s="4">
        <f t="shared" si="40"/>
        <v>1.4876070031191877E-2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1.6660304630361993E-4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effMJM'!$B$2:$B$190,Auswertung!$K$2+Auswertung!A118,1),E119)</f>
        <v>1.2087008427279999E-2</v>
      </c>
      <c r="F118" s="15">
        <f>INDEX('Daten MJM'!$D$2:$D$191,Auswertung!$J$2+Auswertung!A118,1)--1.8181818182</f>
        <v>5418.1818181816998</v>
      </c>
      <c r="G118" s="15">
        <f>INDEX('Daten effMJM'!$C$2:$C$190,Auswertung!$K$2+Auswertung!A118,1)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1.0175043943691599E-2</v>
      </c>
      <c r="P118" s="4">
        <f t="shared" si="40"/>
        <v>1.4875215774669593E-2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1.7244204376016026E-4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effMJM'!$B$2:$B$190,Auswertung!$K$2+Auswertung!A119,1),E120)</f>
        <v>1.3405825843049999E-2</v>
      </c>
      <c r="F119" s="15">
        <f>INDEX('Daten MJM'!$D$2:$D$191,Auswertung!$J$2+Auswertung!A119,1)--1.8181818182</f>
        <v>7188.1818181816998</v>
      </c>
      <c r="G119" s="15">
        <f>INDEX('Daten effMJM'!$C$2:$C$190,Auswertung!$K$2+Auswertung!A119,1)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1.01751676581186E-2</v>
      </c>
      <c r="P119" s="4">
        <f t="shared" si="40"/>
        <v>1.4874300982405863E-2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1.7682722251081165E-4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effMJM'!$B$2:$B$190,Auswertung!$K$2+Auswertung!A120,1),E121)</f>
        <v>1.3405989094164E-2</v>
      </c>
      <c r="F120" s="15">
        <f>INDEX('Daten MJM'!$D$2:$D$191,Auswertung!$J$2+Auswertung!A120,1)--1.8181818182</f>
        <v>7189.3636363635005</v>
      </c>
      <c r="G120" s="15">
        <f>INDEX('Daten effMJM'!$C$2:$C$190,Auswertung!$K$2+Auswertung!A120,1)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1.01752538450776E-2</v>
      </c>
      <c r="P120" s="4">
        <f t="shared" si="40"/>
        <v>1.4873414460110774E-2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1.80023105833283E-4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effMJM'!$B$2:$B$190,Auswertung!$K$2+Auswertung!A121,1),E122)</f>
        <v>1.3406112808590999E-2</v>
      </c>
      <c r="F121" s="15">
        <f>INDEX('Daten MJM'!$D$2:$D$191,Auswertung!$J$2+Auswertung!A121,1)--1.8181818182</f>
        <v>7190.5454545453003</v>
      </c>
      <c r="G121" s="15">
        <f>INDEX('Daten effMJM'!$C$2:$C$190,Auswertung!$K$2+Auswertung!A121,1)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1.01753095227426E-2</v>
      </c>
      <c r="P121" s="4">
        <f t="shared" si="40"/>
        <v>1.487262804896481E-2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1.8400921481109291E-4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effMJM'!$B$2:$B$190,Auswertung!$K$2+Auswertung!A122,1),E123)</f>
        <v>1.3406198995549999E-2</v>
      </c>
      <c r="F122" s="15">
        <f>INDEX('Daten MJM'!$D$2:$D$191,Auswertung!$J$2+Auswertung!A122,1)--1.8181818182</f>
        <v>7191.7272727272002</v>
      </c>
      <c r="G122" s="15">
        <f>INDEX('Daten effMJM'!$C$2:$C$190,Auswertung!$K$2+Auswertung!A122,1)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1.0175343932203599E-2</v>
      </c>
      <c r="P122" s="4">
        <f t="shared" si="40"/>
        <v>1.4871972282404795E-2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1.9007148229897275E-4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effMJM'!$B$2:$B$190,Auswertung!$K$2+Auswertung!A123,1),E124)</f>
        <v>1.3406254673215001E-2</v>
      </c>
      <c r="F123" s="15">
        <f>INDEX('Daten MJM'!$D$2:$D$191,Auswertung!$J$2+Auswertung!A123,1)--1.8181818182</f>
        <v>7192.909090909</v>
      </c>
      <c r="G123" s="15">
        <f>INDEX('Daten effMJM'!$C$2:$C$190,Auswertung!$K$2+Auswertung!A123,1)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1.0175366364409601E-2</v>
      </c>
      <c r="P123" s="4">
        <f t="shared" si="40"/>
        <v>1.487143521207354E-2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5.1342786932824698E-7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effMJM'!$B$2:$B$190,Auswertung!$K$2+Auswertung!A124,1),E125)</f>
        <v>1.3406289082676E-2</v>
      </c>
      <c r="F124" s="15">
        <f>INDEX('Daten MJM'!$D$2:$D$191,Auswertung!$J$2+Auswertung!A124,1)--1.8181818182</f>
        <v>7194.0909090907999</v>
      </c>
      <c r="G124" s="15">
        <f>INDEX('Daten effMJM'!$C$2:$C$190,Auswertung!$K$2+Auswertung!A124,1)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1.0175387375951601E-2</v>
      </c>
      <c r="P124" s="4">
        <f t="shared" si="40"/>
        <v>1.487094494502033E-2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3.5022790015326599E-9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effMJM'!$B$2:$B$190,Auswertung!$K$2+Auswertung!A125,1),E126)</f>
        <v>1.3406311514882E-2</v>
      </c>
      <c r="F125" s="15">
        <f>INDEX('Daten MJM'!$D$2:$D$191,Auswertung!$J$2+Auswertung!A125,1)--1.8181818182</f>
        <v>7195.2727272726006</v>
      </c>
      <c r="G125" s="15">
        <f>INDEX('Daten effMJM'!$C$2:$C$190,Auswertung!$K$2+Auswertung!A125,1)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1.0175431758344601E-2</v>
      </c>
      <c r="P125" s="4">
        <f t="shared" si="40"/>
        <v>1.4870367552226373E-2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1.7671134000529776E-8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effMJM'!$B$2:$B$190,Auswertung!$K$2+Auswertung!A126,1),E127)</f>
        <v>1.3406332526424E-2</v>
      </c>
      <c r="F126" s="15">
        <f>INDEX('Daten MJM'!$D$2:$D$191,Auswertung!$J$2+Auswertung!A126,1)--1.8181818182</f>
        <v>7196.4545454544004</v>
      </c>
      <c r="G126" s="15">
        <f>INDEX('Daten effMJM'!$C$2:$C$190,Auswertung!$K$2+Auswertung!A126,1)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1.0175597841910598E-2</v>
      </c>
      <c r="P126" s="4">
        <f t="shared" si="40"/>
        <v>1.4869489811427076E-2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1.7848367999881432E-7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effMJM'!$B$2:$B$190,Auswertung!$K$2+Auswertung!A127,1),E128)</f>
        <v>1.3406376908817E-2</v>
      </c>
      <c r="F127" s="15">
        <f>INDEX('Daten MJM'!$D$2:$D$191,Auswertung!$J$2+Auswertung!A127,1)--1.8181818182</f>
        <v>7197.6363636362003</v>
      </c>
      <c r="G127" s="15">
        <f>INDEX('Daten effMJM'!$C$2:$C$190,Auswertung!$K$2+Auswertung!A127,1)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1.01762796258206E-2</v>
      </c>
      <c r="P127" s="4">
        <f t="shared" si="40"/>
        <v>1.4868077404671365E-2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1.0960177959998263E-6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effMJM'!$B$2:$B$190,Auswertung!$K$2+Auswertung!A128,1),E129)</f>
        <v>1.3406542992382999E-2</v>
      </c>
      <c r="F128" s="15">
        <f>INDEX('Daten MJM'!$D$2:$D$191,Auswertung!$J$2+Auswertung!A128,1)--1.8181818182</f>
        <v>7198.8181818180001</v>
      </c>
      <c r="G128" s="15">
        <f>INDEX('Daten effMJM'!$C$2:$C$190,Auswertung!$K$2+Auswertung!A128,1)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1.01777384077456E-2</v>
      </c>
      <c r="P128" s="4">
        <f t="shared" si="40"/>
        <v>1.4866882630260331E-2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4.1018842130008393E-6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effMJM'!$B$2:$B$190,Auswertung!$K$2+Auswertung!A129,1),E130)</f>
        <v>1.3407224776292999E-2</v>
      </c>
      <c r="F129" s="15">
        <f>INDEX('Daten MJM'!$D$2:$D$191,Auswertung!$J$2+Auswertung!A129,1)--1.8181818182</f>
        <v>7199.9999999997999</v>
      </c>
      <c r="G129" s="15">
        <f>INDEX('Daten effMJM'!$C$2:$C$190,Auswertung!$K$2+Auswertung!A129,1)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1.0181408345641602E-2</v>
      </c>
      <c r="P129" s="4">
        <f t="shared" si="40"/>
        <v>1.486620951285938E-2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1.0512269156000287E-5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effMJM'!$B$2:$B$190,Auswertung!$K$2+Auswertung!A130,1),E131)</f>
        <v>1.3408683558218001E-2</v>
      </c>
      <c r="F130" s="15">
        <f>INDEX('Daten MJM'!$D$2:$D$191,Auswertung!$J$2+Auswertung!A130,1)--1.8181818182</f>
        <v>7200.9090909089</v>
      </c>
      <c r="G130" s="15">
        <f>INDEX('Daten effMJM'!$C$2:$C$190,Auswertung!$K$2+Auswertung!A130,1)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1.0189561513298601E-2</v>
      </c>
      <c r="P130" s="4">
        <f t="shared" si="40"/>
        <v>1.4868237069573517E-2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2.043187209299982E-5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effMJM'!$B$2:$B$190,Auswertung!$K$2+Auswertung!A131,1),E132)</f>
        <v>1.3412353496114001E-2</v>
      </c>
      <c r="F131" s="15">
        <f>INDEX('Daten MJM'!$D$2:$D$191,Auswertung!$J$2+Auswertung!A131,1)--1.8181818182</f>
        <v>7201.8181818180001</v>
      </c>
      <c r="G131" s="15">
        <f>INDEX('Daten effMJM'!$C$2:$C$190,Auswertung!$K$2+Auswertung!A131,1)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1.02053119172726E-2</v>
      </c>
      <c r="P131" s="4">
        <f t="shared" si="40"/>
        <v>1.487828713176014E-2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3.2611587346000059E-5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effMJM'!$B$2:$B$190,Auswertung!$K$2+Auswertung!A132,1),E133)</f>
        <v>1.3420506663771E-2</v>
      </c>
      <c r="F132" s="15">
        <f>INDEX('Daten MJM'!$D$2:$D$191,Auswertung!$J$2+Auswertung!A132,1)--1.8181818182</f>
        <v>7202.7272727271002</v>
      </c>
      <c r="G132" s="15">
        <f>INDEX('Daten effMJM'!$C$2:$C$190,Auswertung!$K$2+Auswertung!A132,1)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1.0231865451586601E-2</v>
      </c>
      <c r="P132" s="4">
        <f t="shared" ref="P132:P186" si="70">ABS((O132-N132)/N132)</f>
        <v>1.4905137347926478E-2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4.5321925766998727E-5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effMJM'!$B$2:$B$190,Auswertung!$K$2+Auswertung!A133,1),E134)</f>
        <v>1.3436257067745001E-2</v>
      </c>
      <c r="F133" s="15">
        <f>INDEX('Daten MJM'!$D$2:$D$191,Auswertung!$J$2+Auswertung!A133,1)--1.8181818182</f>
        <v>7203.6363636362003</v>
      </c>
      <c r="G133" s="15">
        <f>INDEX('Daten effMJM'!$C$2:$C$190,Auswertung!$K$2+Auswertung!A133,1)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1.0271906267934599E-2</v>
      </c>
      <c r="P133" s="4">
        <f t="shared" si="70"/>
        <v>1.4959099317992639E-2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5.6878343468000359E-5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effMJM'!$B$2:$B$190,Auswertung!$K$2+Auswertung!A134,1),E135)</f>
        <v>1.3462810602059E-2</v>
      </c>
      <c r="F134" s="15">
        <f>INDEX('Daten MJM'!$D$2:$D$191,Auswertung!$J$2+Auswertung!A134,1)--1.8181818182</f>
        <v>7204.5454545453003</v>
      </c>
      <c r="G134" s="15">
        <f>INDEX('Daten effMJM'!$C$2:$C$190,Auswertung!$K$2+Auswertung!A134,1)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1.03274657393666E-2</v>
      </c>
      <c r="P134" s="4">
        <f t="shared" si="70"/>
        <v>1.5047716860380355E-2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6.6551176674999046E-5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effMJM'!$B$2:$B$190,Auswertung!$K$2+Auswertung!A135,1),E136)</f>
        <v>1.3502851418407E-2</v>
      </c>
      <c r="F135" s="15">
        <f>INDEX('Daten MJM'!$D$2:$D$191,Auswertung!$J$2+Auswertung!A135,1)--1.8181818182</f>
        <v>7205.4545454544004</v>
      </c>
      <c r="G135" s="15">
        <f>INDEX('Daten effMJM'!$C$2:$C$190,Auswertung!$K$2+Auswertung!A135,1)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1.0399727841941601E-2</v>
      </c>
      <c r="P135" s="4">
        <f t="shared" si="70"/>
        <v>1.517144627355731E-2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7.4052986981001934E-5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effMJM'!$B$2:$B$190,Auswertung!$K$2+Auswertung!A136,1),E137)</f>
        <v>1.3558410889838999E-2</v>
      </c>
      <c r="F136" s="15">
        <f>INDEX('Daten MJM'!$D$2:$D$191,Auswertung!$J$2+Auswertung!A136,1)--1.8181818182</f>
        <v>7206.3636363635005</v>
      </c>
      <c r="G136" s="15">
        <f>INDEX('Daten effMJM'!$C$2:$C$190,Auswertung!$K$2+Auswertung!A136,1)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1.0488674977945599E-2</v>
      </c>
      <c r="P136" s="4">
        <f t="shared" si="70"/>
        <v>1.532399344390651E-2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7.9442428235997758E-5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effMJM'!$B$2:$B$190,Auswertung!$K$2+Auswertung!A137,1),E138)</f>
        <v>1.3630672992414E-2</v>
      </c>
      <c r="F137" s="15">
        <f>INDEX('Daten MJM'!$D$2:$D$191,Auswertung!$J$2+Auswertung!A137,1)--1.8181818182</f>
        <v>7207.2727272725006</v>
      </c>
      <c r="G137" s="15">
        <f>INDEX('Daten effMJM'!$C$2:$C$190,Auswertung!$K$2+Auswertung!A137,1)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1.0593126735526599E-2</v>
      </c>
      <c r="P137" s="4">
        <f t="shared" si="70"/>
        <v>1.5496775394801453E-2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8.2957733794002814E-5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effMJM'!$B$2:$B$190,Auswertung!$K$2+Auswertung!A138,1),E139)</f>
        <v>1.3719620128418E-2</v>
      </c>
      <c r="F138" s="15">
        <f>INDEX('Daten MJM'!$D$2:$D$191,Auswertung!$J$2+Auswertung!A138,1)--1.8181818182</f>
        <v>7208.1818181815997</v>
      </c>
      <c r="G138" s="15">
        <f>INDEX('Daten effMJM'!$C$2:$C$190,Auswertung!$K$2+Auswertung!A138,1)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1.07111995053546E-2</v>
      </c>
      <c r="P138" s="4">
        <f t="shared" si="70"/>
        <v>1.5647853147578959E-2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8.4887648246999986E-5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effMJM'!$B$2:$B$190,Auswertung!$K$2+Auswertung!A139,1),E140)</f>
        <v>1.3824071885999E-2</v>
      </c>
      <c r="F139" s="15">
        <f>INDEX('Daten MJM'!$D$2:$D$191,Auswertung!$J$2+Auswertung!A139,1)--1.8181818182</f>
        <v>7209.0909090906998</v>
      </c>
      <c r="G139" s="15">
        <f>INDEX('Daten effMJM'!$C$2:$C$190,Auswertung!$K$2+Auswertung!A139,1)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1.08408076269506E-2</v>
      </c>
      <c r="P139" s="4">
        <f t="shared" si="70"/>
        <v>1.5797976493594202E-2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8.5510959974999246E-5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effMJM'!$B$2:$B$190,Auswertung!$K$2+Auswertung!A140,1),E141)</f>
        <v>1.3942144655827E-2</v>
      </c>
      <c r="F140" s="15">
        <f>INDEX('Daten MJM'!$D$2:$D$191,Auswertung!$J$2+Auswertung!A140,1)--1.8181818182</f>
        <v>7209.9999999997999</v>
      </c>
      <c r="G140" s="15">
        <f>INDEX('Daten effMJM'!$C$2:$C$190,Auswertung!$K$2+Auswertung!A140,1)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1.0979556677027599E-2</v>
      </c>
      <c r="P140" s="4">
        <f t="shared" si="70"/>
        <v>1.5932619934500045E-2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8.5073534788999289E-5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effMJM'!$B$2:$B$190,Auswertung!$K$2+Auswertung!A141,1),E142)</f>
        <v>1.4071752777423001E-2</v>
      </c>
      <c r="F141" s="15">
        <f>INDEX('Daten MJM'!$D$2:$D$191,Auswertung!$J$2+Auswertung!A141,1)--1.8181818182</f>
        <v>7210.9090909089</v>
      </c>
      <c r="G141" s="15">
        <f>INDEX('Daten effMJM'!$C$2:$C$190,Auswertung!$K$2+Auswertung!A141,1)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1.1125228095321599E-2</v>
      </c>
      <c r="P141" s="4">
        <f t="shared" si="70"/>
        <v>1.6052643440722297E-2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8.3771349839001363E-5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effMJM'!$B$2:$B$190,Auswertung!$K$2+Auswertung!A142,1),E143)</f>
        <v>1.4210501827499999E-2</v>
      </c>
      <c r="F142" s="15">
        <f>INDEX('Daten MJM'!$D$2:$D$191,Auswertung!$J$2+Auswertung!A142,1)--1.8181818182</f>
        <v>7211.8181818180001</v>
      </c>
      <c r="G142" s="15">
        <f>INDEX('Daten effMJM'!$C$2:$C$190,Auswertung!$K$2+Auswertung!A142,1)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1.12766854101446E-2</v>
      </c>
      <c r="P142" s="4">
        <f t="shared" si="70"/>
        <v>1.6159505242180332E-2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8.1016133677998953E-5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effMJM'!$B$2:$B$190,Auswertung!$K$2+Auswertung!A143,1),E144)</f>
        <v>1.4356173245794E-2</v>
      </c>
      <c r="F143" s="15">
        <f>INDEX('Daten MJM'!$D$2:$D$191,Auswertung!$J$2+Auswertung!A143,1)--1.8181818182</f>
        <v>7212.7272727271002</v>
      </c>
      <c r="G143" s="15">
        <f>INDEX('Daten effMJM'!$C$2:$C$190,Auswertung!$K$2+Auswertung!A143,1)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1.1433450904473601E-2</v>
      </c>
      <c r="P143" s="4">
        <f t="shared" si="70"/>
        <v>1.62437439491586E-2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7.7688778887998605E-5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effMJM'!$B$2:$B$190,Auswertung!$K$2+Auswertung!A144,1),E145)</f>
        <v>1.4507630560617E-2</v>
      </c>
      <c r="F144" s="15">
        <f>INDEX('Daten MJM'!$D$2:$D$191,Auswertung!$J$2+Auswertung!A144,1)--1.8181818182</f>
        <v>7213.6363636362003</v>
      </c>
      <c r="G144" s="15">
        <f>INDEX('Daten effMJM'!$C$2:$C$190,Auswertung!$K$2+Auswertung!A144,1)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1.1594202924939599E-2</v>
      </c>
      <c r="P144" s="4">
        <f t="shared" si="70"/>
        <v>1.6300667610494635E-2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7.4041726086999937E-5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effMJM'!$B$2:$B$190,Auswertung!$K$2+Auswertung!A145,1),E146)</f>
        <v>1.4664396054946001E-2</v>
      </c>
      <c r="F145" s="15">
        <f>INDEX('Daten MJM'!$D$2:$D$191,Auswertung!$J$2+Auswertung!A145,1)--1.8181818182</f>
        <v>7214.5454545453003</v>
      </c>
      <c r="G145" s="15">
        <f>INDEX('Daten effMJM'!$C$2:$C$190,Auswertung!$K$2+Auswertung!A145,1)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1.1757860293880599E-2</v>
      </c>
      <c r="P145" s="4">
        <f t="shared" si="70"/>
        <v>1.633611767414064E-2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7.0110367222001035E-5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effMJM'!$B$2:$B$190,Auswertung!$K$2+Auswertung!A146,1),E147)</f>
        <v>1.4825148075411999E-2</v>
      </c>
      <c r="F146" s="15">
        <f>INDEX('Daten MJM'!$D$2:$D$191,Auswertung!$J$2+Auswertung!A146,1)--1.8181818182</f>
        <v>7215.4545454544004</v>
      </c>
      <c r="G146" s="15">
        <f>INDEX('Daten effMJM'!$C$2:$C$190,Auswertung!$K$2+Auswertung!A146,1)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1.1925141398237599E-2</v>
      </c>
      <c r="P146" s="4">
        <f t="shared" si="70"/>
        <v>1.6339159028811459E-2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6.5931411550999852E-5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effMJM'!$B$2:$B$190,Auswertung!$K$2+Auswertung!A147,1),E148)</f>
        <v>1.4988805444353E-2</v>
      </c>
      <c r="F147" s="15">
        <f>INDEX('Daten MJM'!$D$2:$D$191,Auswertung!$J$2+Auswertung!A147,1)--1.8181818182</f>
        <v>7216.3636363635005</v>
      </c>
      <c r="G147" s="15">
        <f>INDEX('Daten effMJM'!$C$2:$C$190,Auswertung!$K$2+Auswertung!A147,1)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1.2097933654874601E-2</v>
      </c>
      <c r="P147" s="4">
        <f t="shared" si="70"/>
        <v>1.6471740723524655E-2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6.1544413270001735E-5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effMJM'!$B$2:$B$190,Auswertung!$K$2+Auswertung!A148,1),E149)</f>
        <v>1.515608654871E-2</v>
      </c>
      <c r="F148" s="15">
        <f>INDEX('Daten MJM'!$D$2:$D$191,Auswertung!$J$2+Auswertung!A148,1)--1.8181818182</f>
        <v>7217.2727272725006</v>
      </c>
      <c r="G148" s="15">
        <f>INDEX('Daten effMJM'!$C$2:$C$190,Auswertung!$K$2+Auswertung!A148,1)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1.3006700983585598E-2</v>
      </c>
      <c r="P148" s="4">
        <f t="shared" si="70"/>
        <v>1.5347111953013672E-2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5.6995596965998124E-5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effMJM'!$B$2:$B$190,Auswertung!$K$2+Auswertung!A149,1),E150)</f>
        <v>1.5328878805347E-2</v>
      </c>
      <c r="F149" s="15">
        <f>INDEX('Daten MJM'!$D$2:$D$191,Auswertung!$J$2+Auswertung!A149,1)--1.8181818182</f>
        <v>7218.1818181815997</v>
      </c>
      <c r="G149" s="15">
        <f>INDEX('Daten effMJM'!$C$2:$C$190,Auswertung!$K$2+Auswertung!A149,1)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1.3006704485864599E-2</v>
      </c>
      <c r="P149" s="4">
        <f t="shared" si="70"/>
        <v>1.5347103894154749E-2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5.2333144573001034E-5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effMJM'!$B$2:$B$190,Auswertung!$K$2+Auswertung!A150,1),E151)</f>
        <v>1.6237646134057999E-2</v>
      </c>
      <c r="F150" s="15">
        <f>INDEX('Daten MJM'!$D$2:$D$191,Auswertung!$J$2+Auswertung!A150,1)--1.8181818182</f>
        <v>8988.1818181815997</v>
      </c>
      <c r="G150" s="15">
        <f>INDEX('Daten effMJM'!$C$2:$C$190,Auswertung!$K$2+Auswertung!A150,1)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1.30067221569986E-2</v>
      </c>
      <c r="P150" s="4">
        <f t="shared" si="70"/>
        <v>1.5347273270474866E-2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4.7602108280999506E-5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effMJM'!$B$2:$B$190,Auswertung!$K$2+Auswertung!A151,1),E152)</f>
        <v>1.6237649636337E-2</v>
      </c>
      <c r="F151" s="15">
        <f>INDEX('Daten MJM'!$D$2:$D$191,Auswertung!$J$2+Auswertung!A151,1)--1.8181818182</f>
        <v>8989.1818181815997</v>
      </c>
      <c r="G151" s="15">
        <f>INDEX('Daten effMJM'!$C$2:$C$190,Auswertung!$K$2+Auswertung!A151,1)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1.3006900640678599E-2</v>
      </c>
      <c r="P151" s="4">
        <f t="shared" si="70"/>
        <v>1.5349063282926931E-2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4.2849530794000085E-5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effMJM'!$B$2:$B$190,Auswertung!$K$2+Auswertung!A152,1),E153)</f>
        <v>1.6237667307471001E-2</v>
      </c>
      <c r="F152" s="15">
        <f>INDEX('Daten MJM'!$D$2:$D$191,Auswertung!$J$2+Auswertung!A152,1)--1.8181818182</f>
        <v>8990.1818181815997</v>
      </c>
      <c r="G152" s="15">
        <f>INDEX('Daten effMJM'!$C$2:$C$190,Auswertung!$K$2+Auswertung!A152,1)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1.3007996658474599E-2</v>
      </c>
      <c r="P152" s="4">
        <f t="shared" si="70"/>
        <v>1.5358460830733549E-2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3.8126205133999502E-5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effMJM'!$B$2:$B$190,Auswertung!$K$2+Auswertung!A153,1),E154)</f>
        <v>1.6237845791151E-2</v>
      </c>
      <c r="F153" s="15">
        <f>INDEX('Daten MJM'!$D$2:$D$191,Auswertung!$J$2+Auswertung!A153,1)--1.8181818182</f>
        <v>8991.1818181815997</v>
      </c>
      <c r="G153" s="15">
        <f>INDEX('Daten effMJM'!$C$2:$C$190,Auswertung!$K$2+Auswertung!A153,1)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1.3012098542687599E-2</v>
      </c>
      <c r="P153" s="4">
        <f t="shared" si="70"/>
        <v>1.5387523897734111E-2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3.3484828058000932E-5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effMJM'!$B$2:$B$190,Auswertung!$K$2+Auswertung!A154,1),E155)</f>
        <v>1.6238941808946999E-2</v>
      </c>
      <c r="F154" s="15">
        <f>INDEX('Daten MJM'!$D$2:$D$191,Auswertung!$J$2+Auswertung!A154,1)--1.8181818182</f>
        <v>8992.1818181815997</v>
      </c>
      <c r="G154" s="15">
        <f>INDEX('Daten effMJM'!$C$2:$C$190,Auswertung!$K$2+Auswertung!A154,1)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1.30226108118436E-2</v>
      </c>
      <c r="P154" s="4">
        <f t="shared" si="70"/>
        <v>1.5448682060917391E-2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7.4276702077401163E-7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effMJM'!$B$2:$B$190,Auswertung!$K$2+Auswertung!A155,1),E156)</f>
        <v>1.624304369316E-2</v>
      </c>
      <c r="F155" s="15">
        <f>INDEX('Daten MJM'!$D$2:$D$191,Auswertung!$J$2+Auswertung!A155,1)--1.8181818182</f>
        <v>8993.1818181815997</v>
      </c>
      <c r="G155" s="15">
        <f>INDEX('Daten effMJM'!$C$2:$C$190,Auswertung!$K$2+Auswertung!A155,1)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1.30430426839366E-2</v>
      </c>
      <c r="P155" s="4">
        <f t="shared" si="70"/>
        <v>1.5545259457254407E-2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1.3722723046168706E-7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effMJM'!$B$2:$B$190,Auswertung!$K$2+Auswertung!A156,1),E157)</f>
        <v>1.6253555962316001E-2</v>
      </c>
      <c r="F156" s="15">
        <f>INDEX('Daten MJM'!$D$2:$D$191,Auswertung!$J$2+Auswertung!A156,1)--1.8181818182</f>
        <v>8994.1818181815997</v>
      </c>
      <c r="G156" s="15">
        <f>INDEX('Daten effMJM'!$C$2:$C$190,Auswertung!$K$2+Auswertung!A156,1)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1.30756542712826E-2</v>
      </c>
      <c r="P156" s="4">
        <f t="shared" si="70"/>
        <v>1.5666497747447539E-2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1.0369153468581892E-7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effMJM'!$B$2:$B$190,Auswertung!$K$2+Auswertung!A157,1),E158)</f>
        <v>1.6273987834409E-2</v>
      </c>
      <c r="F157" s="15">
        <f>INDEX('Daten MJM'!$D$2:$D$191,Auswertung!$J$2+Auswertung!A157,1)--1.8181818182</f>
        <v>8995.1818181815997</v>
      </c>
      <c r="G157" s="15">
        <f>INDEX('Daten effMJM'!$C$2:$C$190,Auswertung!$K$2+Auswertung!A157,1)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1.3120976197049598E-2</v>
      </c>
      <c r="P157" s="4">
        <f t="shared" si="70"/>
        <v>1.579923299057498E-2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7.1918002541435573E-8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effMJM'!$B$2:$B$190,Auswertung!$K$2+Auswertung!A158,1),E159)</f>
        <v>1.6306599421755E-2</v>
      </c>
      <c r="F158" s="15">
        <f>INDEX('Daten MJM'!$D$2:$D$191,Auswertung!$J$2+Auswertung!A158,1)--1.8181818182</f>
        <v>8996.1818181815997</v>
      </c>
      <c r="G158" s="15">
        <f>INDEX('Daten effMJM'!$C$2:$C$190,Auswertung!$K$2+Auswertung!A158,1)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1.3177854540517599E-2</v>
      </c>
      <c r="P158" s="4">
        <f t="shared" si="70"/>
        <v>1.5928652358308582E-2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4.6129967229809743E-8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effMJM'!$B$2:$B$190,Auswertung!$K$2+Auswertung!A159,1),E160)</f>
        <v>1.6351921347521999E-2</v>
      </c>
      <c r="F159" s="15">
        <f>INDEX('Daten MJM'!$D$2:$D$191,Auswertung!$J$2+Auswertung!A159,1)--1.8181818182</f>
        <v>8997.1818181815997</v>
      </c>
      <c r="G159" s="15">
        <f>INDEX('Daten effMJM'!$C$2:$C$190,Auswertung!$K$2+Auswertung!A159,1)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1.3244405717192598E-2</v>
      </c>
      <c r="P159" s="4">
        <f t="shared" si="70"/>
        <v>1.6042903473927395E-2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2.8127912999747221E-8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effMJM'!$B$2:$B$190,Auswertung!$K$2+Auswertung!A160,1),E161)</f>
        <v>1.640879969099E-2</v>
      </c>
      <c r="F160" s="15">
        <f>INDEX('Daten MJM'!$D$2:$D$191,Auswertung!$J$2+Auswertung!A160,1)--1.8181818182</f>
        <v>8998.1818181815997</v>
      </c>
      <c r="G160" s="15">
        <f>INDEX('Daten effMJM'!$C$2:$C$190,Auswertung!$K$2+Auswertung!A160,1)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1.33184587041736E-2</v>
      </c>
      <c r="P160" s="4">
        <f t="shared" si="70"/>
        <v>1.6135344104439783E-2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1.7899728846584672E-8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effMJM'!$B$2:$B$190,Auswertung!$K$2+Auswertung!A161,1),E162)</f>
        <v>1.6475350867664999E-2</v>
      </c>
      <c r="F161" s="15">
        <f>INDEX('Daten MJM'!$D$2:$D$191,Auswertung!$J$2+Auswertung!A161,1)--1.8181818182</f>
        <v>8999.1818181815997</v>
      </c>
      <c r="G161" s="15">
        <f>INDEX('Daten effMJM'!$C$2:$C$190,Auswertung!$K$2+Auswertung!A161,1)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1.3397901132409597E-2</v>
      </c>
      <c r="P161" s="4">
        <f t="shared" si="70"/>
        <v>1.6204216259937908E-2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1.622985777154205E-8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effMJM'!$B$2:$B$190,Auswertung!$K$2+Auswertung!A162,1),E163)</f>
        <v>1.6549403854646001E-2</v>
      </c>
      <c r="F162" s="15">
        <f>INDEX('Daten MJM'!$D$2:$D$191,Auswertung!$J$2+Auswertung!A162,1)--1.8181818182</f>
        <v>9000.1818181815997</v>
      </c>
      <c r="G162" s="15">
        <f>INDEX('Daten effMJM'!$C$2:$C$190,Auswertung!$K$2+Auswertung!A162,1)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1.34808588662036E-2</v>
      </c>
      <c r="P162" s="4">
        <f t="shared" si="70"/>
        <v>1.6250724588904013E-2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3.4155796230865811E-8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effMJM'!$B$2:$B$190,Auswertung!$K$2+Auswertung!A163,1),E164)</f>
        <v>1.6628846282881998E-2</v>
      </c>
      <c r="F163" s="15">
        <f>INDEX('Daten MJM'!$D$2:$D$191,Auswertung!$J$2+Auswertung!A163,1)--1.8181818182</f>
        <v>9001.1818181815997</v>
      </c>
      <c r="G163" s="15">
        <f>INDEX('Daten effMJM'!$C$2:$C$190,Auswertung!$K$2+Auswertung!A163,1)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1.35657465144506E-2</v>
      </c>
      <c r="P163" s="4">
        <f t="shared" si="70"/>
        <v>1.6277394529361305E-2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1.3092233677085476E-7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effMJM'!$B$2:$B$190,Auswertung!$K$2+Auswertung!A164,1),E165)</f>
        <v>1.6711804016676001E-2</v>
      </c>
      <c r="F164" s="15">
        <f>INDEX('Daten MJM'!$D$2:$D$191,Auswertung!$J$2+Auswertung!A164,1)--1.8181818182</f>
        <v>9002.1818181815997</v>
      </c>
      <c r="G164" s="15">
        <f>INDEX('Daten effMJM'!$C$2:$C$190,Auswertung!$K$2+Auswertung!A164,1)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1.3651257474425599E-2</v>
      </c>
      <c r="P164" s="4">
        <f t="shared" si="70"/>
        <v>1.628734280372356E-2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effMJM'!$B$2:$B$190,Auswertung!$K$2+Auswertung!A165,1),E166)</f>
        <v>1.6796691664923001E-2</v>
      </c>
      <c r="F165" s="15">
        <f>INDEX('Daten MJM'!$D$2:$D$191,Auswertung!$J$2+Auswertung!A165,1)--1.8181818182</f>
        <v>9003.1818181815997</v>
      </c>
      <c r="G165" s="15">
        <f>INDEX('Daten effMJM'!$C$2:$C$190,Auswertung!$K$2+Auswertung!A165,1)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1.3736331009214599E-2</v>
      </c>
      <c r="P165" s="4">
        <f t="shared" si="70"/>
        <v>1.6283947966240841E-2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effMJM'!$B$2:$B$190,Auswertung!$K$2+Auswertung!A166,1),E167)</f>
        <v>1.6882202624898E-2</v>
      </c>
      <c r="F166" s="15">
        <f>INDEX('Daten MJM'!$D$2:$D$191,Auswertung!$J$2+Auswertung!A166,1)--1.8181818182</f>
        <v>9004.1818181815997</v>
      </c>
      <c r="G166" s="15">
        <f>INDEX('Daten effMJM'!$C$2:$C$190,Auswertung!$K$2+Auswertung!A166,1)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1.38201023590536E-2</v>
      </c>
      <c r="P166" s="4">
        <f t="shared" si="70"/>
        <v>1.6270283558750445E-2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effMJM'!$B$2:$B$190,Auswertung!$K$2+Auswertung!A167,1),E168)</f>
        <v>1.6967276159687E-2</v>
      </c>
      <c r="F167" s="15">
        <f>INDEX('Daten MJM'!$D$2:$D$191,Auswertung!$J$2+Auswertung!A167,1)--1.8181818182</f>
        <v>9005.1818181815997</v>
      </c>
      <c r="G167" s="15">
        <f>INDEX('Daten effMJM'!$C$2:$C$190,Auswertung!$K$2+Auswertung!A167,1)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1.3901118492731599E-2</v>
      </c>
      <c r="P167" s="4">
        <f t="shared" si="70"/>
        <v>1.6252402102869615E-2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effMJM'!$B$2:$B$190,Auswertung!$K$2+Auswertung!A168,1),E169)</f>
        <v>1.7051047509526001E-2</v>
      </c>
      <c r="F168" s="15">
        <f>INDEX('Daten MJM'!$D$2:$D$191,Auswertung!$J$2+Auswertung!A168,1)--1.8181818182</f>
        <v>9006.1818181815997</v>
      </c>
      <c r="G168" s="15">
        <f>INDEX('Daten effMJM'!$C$2:$C$190,Auswertung!$K$2+Auswertung!A168,1)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1.3978807271619598E-2</v>
      </c>
      <c r="P168" s="4">
        <f t="shared" si="70"/>
        <v>1.6232785204218326E-2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effMJM'!$B$2:$B$190,Auswertung!$K$2+Auswertung!A169,1),E170)</f>
        <v>1.7132063643204E-2</v>
      </c>
      <c r="F169" s="15">
        <f>INDEX('Daten MJM'!$D$2:$D$191,Auswertung!$J$2+Auswertung!A169,1)--1.8181818182</f>
        <v>9007.1818181815997</v>
      </c>
      <c r="G169" s="15">
        <f>INDEX('Daten effMJM'!$C$2:$C$190,Auswertung!$K$2+Auswertung!A169,1)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1.4052848997706598E-2</v>
      </c>
      <c r="P169" s="4">
        <f t="shared" si="70"/>
        <v>1.6212640073482602E-2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effMJM'!$B$2:$B$190,Auswertung!$K$2+Auswertung!A170,1),E171)</f>
        <v>1.7209752422091999E-2</v>
      </c>
      <c r="F170" s="15">
        <f>INDEX('Daten MJM'!$D$2:$D$191,Auswertung!$J$2+Auswertung!A170,1)--1.8181818182</f>
        <v>9008.1818181815997</v>
      </c>
      <c r="G170" s="15">
        <f>INDEX('Daten effMJM'!$C$2:$C$190,Auswertung!$K$2+Auswertung!A170,1)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1.4122959364928599E-2</v>
      </c>
      <c r="P170" s="4">
        <f t="shared" si="70"/>
        <v>1.6192841271891925E-2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effMJM'!$B$2:$B$190,Auswertung!$K$2+Auswertung!A171,1),E172)</f>
        <v>1.7283794148178998E-2</v>
      </c>
      <c r="F171" s="15">
        <f>INDEX('Daten MJM'!$D$2:$D$191,Auswertung!$J$2+Auswertung!A171,1)--1.8181818182</f>
        <v>9009.1818181815997</v>
      </c>
      <c r="G171" s="15">
        <f>INDEX('Daten effMJM'!$C$2:$C$190,Auswertung!$K$2+Auswertung!A171,1)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1.4188890776479599E-2</v>
      </c>
      <c r="P171" s="4">
        <f t="shared" si="70"/>
        <v>1.6173967084175851E-2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effMJM'!$B$2:$B$190,Auswertung!$K$2+Auswertung!A172,1),E173)</f>
        <v>1.7353904515401E-2</v>
      </c>
      <c r="F172" s="15">
        <f>INDEX('Daten MJM'!$D$2:$D$191,Auswertung!$J$2+Auswertung!A172,1)--1.8181818182</f>
        <v>9010.1818181815997</v>
      </c>
      <c r="G172" s="15">
        <f>INDEX('Daten effMJM'!$C$2:$C$190,Auswertung!$K$2+Auswertung!A172,1)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1.42504351897496E-2</v>
      </c>
      <c r="P172" s="4">
        <f t="shared" si="70"/>
        <v>1.6156356087450599E-2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effMJM'!$B$2:$B$190,Auswertung!$K$2+Auswertung!A173,1),E174)</f>
        <v>1.7419835926951999E-2</v>
      </c>
      <c r="F173" s="15">
        <f>INDEX('Daten MJM'!$D$2:$D$191,Auswertung!$J$2+Auswertung!A173,1)--1.8181818182</f>
        <v>9011.1818181815997</v>
      </c>
      <c r="G173" s="15">
        <f>INDEX('Daten effMJM'!$C$2:$C$190,Auswertung!$K$2+Auswertung!A173,1)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1.4307430786715598E-2</v>
      </c>
      <c r="P173" s="4">
        <f t="shared" si="70"/>
        <v>1.614027105369677E-2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effMJM'!$B$2:$B$190,Auswertung!$K$2+Auswertung!A174,1),E175)</f>
        <v>1.7481380340222001E-2</v>
      </c>
      <c r="F174" s="15">
        <f>INDEX('Daten MJM'!$D$2:$D$191,Auswertung!$J$2+Auswertung!A174,1)--1.8181818182</f>
        <v>9012.1818181815997</v>
      </c>
      <c r="G174" s="15">
        <f>INDEX('Daten effMJM'!$C$2:$C$190,Auswertung!$K$2+Auswertung!A174,1)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1.4359763931288599E-2</v>
      </c>
      <c r="P174" s="4">
        <f t="shared" si="70"/>
        <v>1.6126007971481376E-2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effMJM'!$B$2:$B$190,Auswertung!$K$2+Auswertung!A175,1),E176)</f>
        <v>1.7538375937187999E-2</v>
      </c>
      <c r="F175" s="15">
        <f>INDEX('Daten MJM'!$D$2:$D$191,Auswertung!$J$2+Auswertung!A175,1)--1.8181818182</f>
        <v>9013.1818181815997</v>
      </c>
      <c r="G175" s="15">
        <f>INDEX('Daten effMJM'!$C$2:$C$190,Auswertung!$K$2+Auswertung!A175,1)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1.4407366039569599E-2</v>
      </c>
      <c r="P175" s="4">
        <f t="shared" si="70"/>
        <v>1.6113759981604633E-2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effMJM'!$B$2:$B$190,Auswertung!$K$2+Auswertung!A176,1),E177)</f>
        <v>1.7590709081761E-2</v>
      </c>
      <c r="F176" s="15">
        <f>INDEX('Daten MJM'!$D$2:$D$191,Auswertung!$J$2+Auswertung!A176,1)--1.8181818182</f>
        <v>9014.1818181815997</v>
      </c>
      <c r="G176" s="15">
        <f>INDEX('Daten effMJM'!$C$2:$C$190,Auswertung!$K$2+Auswertung!A176,1)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1.4450215570363599E-2</v>
      </c>
      <c r="P176" s="4">
        <f t="shared" si="70"/>
        <v>1.6103569317628623E-2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effMJM'!$B$2:$B$190,Auswertung!$K$2+Auswertung!A177,1),E178)</f>
        <v>1.7638311190042E-2</v>
      </c>
      <c r="F177" s="15">
        <f>INDEX('Daten MJM'!$D$2:$D$191,Auswertung!$J$2+Auswertung!A177,1)--1.8181818182</f>
        <v>9015.1818181815997</v>
      </c>
      <c r="G177" s="15">
        <f>INDEX('Daten effMJM'!$C$2:$C$190,Auswertung!$K$2+Auswertung!A177,1)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1.4488341775497598E-2</v>
      </c>
      <c r="P177" s="4">
        <f t="shared" si="70"/>
        <v>1.6095457889717509E-2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effMJM'!$B$2:$B$190,Auswertung!$K$2+Auswertung!A178,1),E179)</f>
        <v>1.7681160720836E-2</v>
      </c>
      <c r="F178" s="15">
        <f>INDEX('Daten MJM'!$D$2:$D$191,Auswertung!$J$2+Auswertung!A178,1)--1.8181818182</f>
        <v>9016.1818181815997</v>
      </c>
      <c r="G178" s="15">
        <f>INDEX('Daten effMJM'!$C$2:$C$190,Auswertung!$K$2+Auswertung!A178,1)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1.4521826603555599E-2</v>
      </c>
      <c r="P178" s="4">
        <f t="shared" si="70"/>
        <v>1.6089453170281272E-2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effMJM'!$B$2:$B$190,Auswertung!$K$2+Auswertung!A179,1),E180)</f>
        <v>1.7719286925969999E-2</v>
      </c>
      <c r="F179" s="15">
        <f>INDEX('Daten MJM'!$D$2:$D$191,Auswertung!$J$2+Auswertung!A179,1)--1.8181818182</f>
        <v>9017.1818181815997</v>
      </c>
      <c r="G179" s="15">
        <f>INDEX('Daten effMJM'!$C$2:$C$190,Auswertung!$K$2+Auswertung!A179,1)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1.58365242303256E-2</v>
      </c>
      <c r="P179" s="4">
        <f t="shared" si="70"/>
        <v>1.4002888142779417E-2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effMJM'!$B$2:$B$190,Auswertung!$K$2+Auswertung!A180,1),E181)</f>
        <v>1.7752771754028E-2</v>
      </c>
      <c r="F180" s="15">
        <f>INDEX('Daten MJM'!$D$2:$D$191,Auswertung!$J$2+Auswertung!A180,1)--1.8181818182</f>
        <v>9018.1818181815997</v>
      </c>
      <c r="G180" s="15">
        <f>INDEX('Daten effMJM'!$C$2:$C$190,Auswertung!$K$2+Auswertung!A180,1)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1.5836686407961598E-2</v>
      </c>
      <c r="P180" s="4">
        <f t="shared" si="70"/>
        <v>1.4002387901425174E-2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effMJM'!$B$2:$B$190,Auswertung!$K$2+Auswertung!A181,1),E182)</f>
        <v>1.9067469380798001E-2</v>
      </c>
      <c r="F181" s="15">
        <f>INDEX('Daten MJM'!$D$2:$D$191,Auswertung!$J$2+Auswertung!A181,1)--1.8181818182</f>
        <v>10788.1818181816</v>
      </c>
      <c r="G181" s="15">
        <f>INDEX('Daten effMJM'!$C$2:$C$190,Auswertung!$K$2+Auswertung!A181,1)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1.5836808952502598E-2</v>
      </c>
      <c r="P181" s="4">
        <f t="shared" si="70"/>
        <v>1.400185271057358E-2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effMJM'!$B$2:$B$190,Auswertung!$K$2+Auswertung!A182,1),E183)</f>
        <v>1.9067631558433999E-2</v>
      </c>
      <c r="F182" s="15">
        <f>INDEX('Daten MJM'!$D$2:$D$191,Auswertung!$J$2+Auswertung!A182,1)--1.8181818182</f>
        <v>10789.3636363634</v>
      </c>
      <c r="G182" s="15">
        <f>INDEX('Daten effMJM'!$C$2:$C$190,Auswertung!$K$2+Auswertung!A182,1)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1.5836893946505601E-2</v>
      </c>
      <c r="P182" s="4">
        <f t="shared" si="70"/>
        <v>1.4001337191945129E-2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effMJM'!$B$2:$B$190,Auswertung!$K$2+Auswertung!A183,1),E184)</f>
        <v>1.9067754102974999E-2</v>
      </c>
      <c r="F183" s="15">
        <f>INDEX('Daten MJM'!$D$2:$D$191,Auswertung!$J$2+Auswertung!A183,1)--1.8181818182</f>
        <v>10790.545454545299</v>
      </c>
      <c r="G183" s="15">
        <f>INDEX('Daten effMJM'!$C$2:$C$190,Auswertung!$K$2+Auswertung!A183,1)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1.5836948463739599E-2</v>
      </c>
      <c r="P183" s="4">
        <f t="shared" si="70"/>
        <v>1.400088536175772E-2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effMJM'!$B$2:$B$190,Auswertung!$K$2+Auswertung!A184,1),E185)</f>
        <v>1.9067839096978002E-2</v>
      </c>
      <c r="F184" s="15">
        <f>INDEX('Daten MJM'!$D$2:$D$191,Auswertung!$J$2+Auswertung!A184,1)--1.8181818182</f>
        <v>10791.727272727101</v>
      </c>
      <c r="G184" s="15">
        <f>INDEX('Daten effMJM'!$C$2:$C$190,Auswertung!$K$2+Auswertung!A184,1)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1.5836981705818598E-2</v>
      </c>
      <c r="P184" s="4">
        <f t="shared" si="70"/>
        <v>1.4000515065398169E-2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effMJM'!$B$2:$B$190,Auswertung!$K$2+Auswertung!A185,1),E186)</f>
        <v>1.9067893614212E-2</v>
      </c>
      <c r="F185" s="15">
        <f>INDEX('Daten MJM'!$D$2:$D$191,Auswertung!$J$2+Auswertung!A185,1)--1.8181818182</f>
        <v>10792.909090908901</v>
      </c>
      <c r="G185" s="15">
        <f>INDEX('Daten effMJM'!$C$2:$C$190,Auswertung!$K$2+Auswertung!A185,1)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1.5837002860043598E-2</v>
      </c>
      <c r="P185" s="4">
        <f t="shared" si="70"/>
        <v>1.4000224080137695E-2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effMJM'!$B$2:$B$190,Auswertung!$K$2+Auswertung!A186,1),E187)</f>
        <v>1.9067926856290999E-2</v>
      </c>
      <c r="F186" s="15">
        <f>INDEX('Daten MJM'!$D$2:$D$191,Auswertung!$J$2+Auswertung!A186,1)--1.8181818182</f>
        <v>10794.090909090701</v>
      </c>
      <c r="G186" s="15">
        <f>INDEX('Daten effMJM'!$C$2:$C$190,Auswertung!$K$2+Auswertung!A186,1)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1.5837022040784601E-2</v>
      </c>
      <c r="P186" s="4">
        <f t="shared" si="70"/>
        <v>1.3999969719410203E-2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effMJM'!$B$2:$B$190,Auswertung!$K$2+Auswertung!A187,1),E188)</f>
        <v>1.9067948010515999E-2</v>
      </c>
      <c r="F187" s="15">
        <f>INDEX('Daten MJM'!$D$2:$D$191,Auswertung!$J$2+Auswertung!A187,1)--1.8181818182</f>
        <v>10795.272727272501</v>
      </c>
      <c r="G187" s="15">
        <f>INDEX('Daten effMJM'!$C$2:$C$190,Auswertung!$K$2+Auswertung!A187,1)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1.58370624067256E-2</v>
      </c>
      <c r="P187" s="4">
        <f>ABS((O187-N187)/N187)</f>
        <v>1.39997163897627E-2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effMJM'!$B$2:$B$190,Auswertung!$K$2+Auswertung!A188,1),E189)</f>
        <v>1.9067967191257001E-2</v>
      </c>
      <c r="F188" s="15">
        <f>INDEX('Daten MJM'!$D$2:$D$191,Auswertung!$J$2+Auswertung!A188,1)--1.8181818182</f>
        <v>10796.4545454543</v>
      </c>
      <c r="G188" s="15">
        <f>INDEX('Daten effMJM'!$C$2:$C$190,Auswertung!$K$2+Auswertung!A188,1)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1.58372171331236E-2</v>
      </c>
      <c r="P188" s="4">
        <f t="shared" ref="P188:P189" si="75">ABS((O188-N188)/N188)</f>
        <v>1.3999455512353638E-2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effMJM'!$B$2:$B$190,Auswertung!$K$2+Auswertung!A189,1),E190)</f>
        <v>1.9068007557198001E-2</v>
      </c>
      <c r="F189" s="15">
        <f>INDEX('Daten MJM'!$D$2:$D$191,Auswertung!$J$2+Auswertung!A189,1)--1.8181818182</f>
        <v>10797.6363636361</v>
      </c>
      <c r="G189" s="15">
        <f>INDEX('Daten effMJM'!$C$2:$C$190,Auswertung!$K$2+Auswertung!A189,1)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1.5837867757311601E-2</v>
      </c>
      <c r="P189" s="4">
        <f t="shared" si="75"/>
        <v>1.3999415011966184E-2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effMJM'!$B$2:$B$190,Auswertung!$K$2+Auswertung!A190,1),E191)</f>
        <v>1.9068162283596E-2</v>
      </c>
      <c r="F190" s="15">
        <f>INDEX('Daten MJM'!$D$2:$D$191,Auswertung!$J$2+Auswertung!A190,1)--1.8181818182</f>
        <v>10798.8181818179</v>
      </c>
      <c r="G190" s="15">
        <f>INDEX('Daten effMJM'!$C$2:$C$190,Auswertung!$K$2+Auswertung!A190,1)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effMJM'!$B$2:$B$190,Auswertung!$K$2+Auswertung!A191,1),E192)</f>
        <v>1.9068812907784002E-2</v>
      </c>
      <c r="F191" s="15">
        <f>INDEX('Daten MJM'!$D$2:$D$191,Auswertung!$J$2+Auswertung!A191,1)--1.8181818182</f>
        <v>10799.9999999997</v>
      </c>
      <c r="G191" s="15">
        <f>INDEX('Daten effMJM'!$C$2:$C$190,Auswertung!$K$2+Auswertung!A191,1)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2022-01-13T18:02:25Z</dcterms:modified>
</cp:coreProperties>
</file>