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woea\Desktop\bootcamp shit\module1\"/>
    </mc:Choice>
  </mc:AlternateContent>
  <xr:revisionPtr revIDLastSave="0" documentId="13_ncr:1_{C528A4C7-DE7B-4EB6-A0C3-56A4DB2F512E}" xr6:coauthVersionLast="47" xr6:coauthVersionMax="47" xr10:uidLastSave="{00000000-0000-0000-0000-000000000000}"/>
  <bookViews>
    <workbookView xWindow="1665" yWindow="1605" windowWidth="25680" windowHeight="17925" xr2:uid="{00000000-000D-0000-FFFF-FFFF00000000}"/>
  </bookViews>
  <sheets>
    <sheet name="Sheet1" sheetId="1" r:id="rId1"/>
    <sheet name="AH" sheetId="2" r:id="rId2"/>
    <sheet name="Outcomes Based on Goals" sheetId="4" r:id="rId3"/>
    <sheet name="Theater Outcomes by Launch Date" sheetId="3" r:id="rId4"/>
  </sheets>
  <definedNames>
    <definedName name="_xlnm._FilterDatabase" localSheetId="1" hidden="1">AH!$A$1:$U$4115</definedName>
  </definedNames>
  <calcPr calcId="191029"/>
  <pivotCaches>
    <pivotCache cacheId="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4" l="1"/>
  <c r="G3" i="4"/>
  <c r="H3" i="4"/>
  <c r="F4" i="4"/>
  <c r="G4" i="4"/>
  <c r="H4" i="4"/>
  <c r="F5" i="4"/>
  <c r="G5" i="4"/>
  <c r="H5" i="4"/>
  <c r="F6" i="4"/>
  <c r="G6" i="4"/>
  <c r="H6" i="4"/>
  <c r="F7" i="4"/>
  <c r="G7" i="4"/>
  <c r="H7" i="4"/>
  <c r="F8" i="4"/>
  <c r="G8" i="4"/>
  <c r="H8" i="4"/>
  <c r="F9" i="4"/>
  <c r="G9" i="4"/>
  <c r="H9" i="4"/>
  <c r="F10" i="4"/>
  <c r="G10" i="4"/>
  <c r="H10" i="4"/>
  <c r="F11" i="4"/>
  <c r="G11" i="4"/>
  <c r="H11" i="4"/>
  <c r="F12" i="4"/>
  <c r="G12" i="4"/>
  <c r="H12" i="4"/>
  <c r="F13" i="4"/>
  <c r="G13" i="4"/>
  <c r="H13" i="4"/>
  <c r="H2" i="4"/>
  <c r="G2" i="4"/>
  <c r="F2" i="4"/>
  <c r="C12" i="4"/>
  <c r="C11" i="4"/>
  <c r="C10" i="4"/>
  <c r="C9" i="4"/>
  <c r="C8" i="4"/>
  <c r="C7" i="4"/>
  <c r="C6" i="4"/>
  <c r="C5" i="4"/>
  <c r="C4" i="4"/>
  <c r="C3" i="4"/>
  <c r="B13" i="4"/>
  <c r="C13" i="4"/>
  <c r="D13" i="4"/>
  <c r="D12" i="4"/>
  <c r="D11" i="4"/>
  <c r="D10" i="4"/>
  <c r="D9" i="4"/>
  <c r="D8" i="4"/>
  <c r="D7" i="4"/>
  <c r="D6" i="4"/>
  <c r="D5" i="4"/>
  <c r="D4" i="4"/>
  <c r="D3" i="4"/>
  <c r="B12" i="4"/>
  <c r="B11" i="4"/>
  <c r="B10" i="4"/>
  <c r="B9" i="4"/>
  <c r="B8" i="4"/>
  <c r="D2" i="4"/>
  <c r="C2" i="4"/>
  <c r="B7" i="4"/>
  <c r="B6" i="4"/>
  <c r="B5" i="4"/>
  <c r="B4" i="4"/>
  <c r="B3" i="4"/>
  <c r="B2" i="4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88" i="2"/>
  <c r="H2916" i="2"/>
  <c r="H2906" i="2"/>
  <c r="H2869" i="2"/>
  <c r="H4011" i="2"/>
  <c r="H4015" i="2"/>
  <c r="H3747" i="2"/>
  <c r="H4098" i="2"/>
  <c r="H2857" i="2"/>
  <c r="H4016" i="2"/>
  <c r="H3952" i="2"/>
  <c r="H3954" i="2"/>
  <c r="H4025" i="2"/>
  <c r="H2889" i="2"/>
  <c r="H2871" i="2"/>
  <c r="H3912" i="2"/>
  <c r="H4099" i="2"/>
  <c r="H2890" i="2"/>
  <c r="H3748" i="2"/>
  <c r="H3947" i="2"/>
  <c r="H2849" i="2"/>
  <c r="H4058" i="2"/>
  <c r="H4102" i="2"/>
  <c r="H3869" i="2"/>
  <c r="H3911" i="2"/>
  <c r="H3955" i="2"/>
  <c r="H3890" i="2"/>
  <c r="H4063" i="2"/>
  <c r="H4075" i="2"/>
  <c r="H3956" i="2"/>
  <c r="H4030" i="2"/>
  <c r="H3913" i="2"/>
  <c r="H3891" i="2"/>
  <c r="H3957" i="2"/>
  <c r="H4076" i="2"/>
  <c r="H4112" i="2"/>
  <c r="H3996" i="2"/>
  <c r="H3914" i="2"/>
  <c r="H4053" i="2"/>
  <c r="H4055" i="2"/>
  <c r="H3989" i="2"/>
  <c r="H2880" i="2"/>
  <c r="H4031" i="2"/>
  <c r="H4101" i="2"/>
  <c r="H2855" i="2"/>
  <c r="H2847" i="2"/>
  <c r="H3915" i="2"/>
  <c r="H4090" i="2"/>
  <c r="H3916" i="2"/>
  <c r="H3749" i="2"/>
  <c r="H4032" i="2"/>
  <c r="H3990" i="2"/>
  <c r="H3958" i="2"/>
  <c r="H4103" i="2"/>
  <c r="H2858" i="2"/>
  <c r="H3917" i="2"/>
  <c r="H4056" i="2"/>
  <c r="H4012" i="2"/>
  <c r="H4033" i="2"/>
  <c r="H3991" i="2"/>
  <c r="H2881" i="2"/>
  <c r="H4113" i="2"/>
  <c r="H3959" i="2"/>
  <c r="H2917" i="2"/>
  <c r="H3938" i="2"/>
  <c r="H3997" i="2"/>
  <c r="H3892" i="2"/>
  <c r="H4027" i="2"/>
  <c r="H4114" i="2"/>
  <c r="H4091" i="2"/>
  <c r="H3744" i="2"/>
  <c r="H4062" i="2"/>
  <c r="H4034" i="2"/>
  <c r="H4086" i="2"/>
  <c r="H2891" i="2"/>
  <c r="H3745" i="2"/>
  <c r="H3843" i="2"/>
  <c r="H3960" i="2"/>
  <c r="H2872" i="2"/>
  <c r="H3893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4077" i="2"/>
  <c r="H3961" i="2"/>
  <c r="H2892" i="2"/>
  <c r="H3992" i="2"/>
  <c r="H2886" i="2"/>
  <c r="H2918" i="2"/>
  <c r="H2919" i="2"/>
  <c r="H2844" i="2"/>
  <c r="H2920" i="2"/>
  <c r="H2877" i="2"/>
  <c r="H2921" i="2"/>
  <c r="H3948" i="2"/>
  <c r="H3844" i="2"/>
  <c r="H4078" i="2"/>
  <c r="H3962" i="2"/>
  <c r="H3866" i="2"/>
  <c r="H2907" i="2"/>
  <c r="H2843" i="2"/>
  <c r="H4022" i="2"/>
  <c r="H3894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4035" i="2"/>
  <c r="H3963" i="2"/>
  <c r="H3964" i="2"/>
  <c r="H4029" i="2"/>
  <c r="H4100" i="2"/>
  <c r="H4005" i="2"/>
  <c r="H4050" i="2"/>
  <c r="H4059" i="2"/>
  <c r="H4092" i="2"/>
  <c r="H2893" i="2"/>
  <c r="H3895" i="2"/>
  <c r="H4036" i="2"/>
  <c r="H4110" i="2"/>
  <c r="H4051" i="2"/>
  <c r="H2894" i="2"/>
  <c r="H3965" i="2"/>
  <c r="H3966" i="2"/>
  <c r="H2859" i="2"/>
  <c r="H3896" i="2"/>
  <c r="H3998" i="2"/>
  <c r="H3845" i="2"/>
  <c r="H4013" i="2"/>
  <c r="H3999" i="2"/>
  <c r="H3967" i="2"/>
  <c r="H3868" i="2"/>
  <c r="H3846" i="2"/>
  <c r="H3847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48" i="2"/>
  <c r="H4017" i="2"/>
  <c r="H4064" i="2"/>
  <c r="H2884" i="2"/>
  <c r="H2895" i="2"/>
  <c r="H4104" i="2"/>
  <c r="H4065" i="2"/>
  <c r="H2896" i="2"/>
  <c r="H3739" i="2"/>
  <c r="H3897" i="2"/>
  <c r="H3898" i="2"/>
  <c r="H4037" i="2"/>
  <c r="H3899" i="2"/>
  <c r="H3918" i="2"/>
  <c r="H3919" i="2"/>
  <c r="H2922" i="2"/>
  <c r="H4038" i="2"/>
  <c r="H3730" i="2"/>
  <c r="H3731" i="2"/>
  <c r="H2897" i="2"/>
  <c r="H2882" i="2"/>
  <c r="H4106" i="2"/>
  <c r="H4000" i="2"/>
  <c r="H4018" i="2"/>
  <c r="H4066" i="2"/>
  <c r="H4039" i="2"/>
  <c r="H3900" i="2"/>
  <c r="H3732" i="2"/>
  <c r="H3849" i="2"/>
  <c r="H3939" i="2"/>
  <c r="H4107" i="2"/>
  <c r="H3968" i="2"/>
  <c r="H3901" i="2"/>
  <c r="H3920" i="2"/>
  <c r="H2883" i="2"/>
  <c r="H4054" i="2"/>
  <c r="H4067" i="2"/>
  <c r="H2845" i="2"/>
  <c r="H3969" i="2"/>
  <c r="H3902" i="2"/>
  <c r="H3970" i="2"/>
  <c r="H4079" i="2"/>
  <c r="H4040" i="2"/>
  <c r="H4019" i="2"/>
  <c r="H4057" i="2"/>
  <c r="H4006" i="2"/>
  <c r="H3971" i="2"/>
  <c r="H3921" i="2"/>
  <c r="H4080" i="2"/>
  <c r="H3910" i="2"/>
  <c r="H3936" i="2"/>
  <c r="H3972" i="2"/>
  <c r="H3973" i="2"/>
  <c r="H3993" i="2"/>
  <c r="H2908" i="2"/>
  <c r="H3974" i="2"/>
  <c r="H3975" i="2"/>
  <c r="H3850" i="2"/>
  <c r="H4001" i="2"/>
  <c r="H3922" i="2"/>
  <c r="H4093" i="2"/>
  <c r="H4041" i="2"/>
  <c r="H3949" i="2"/>
  <c r="H4115" i="2"/>
  <c r="H4088" i="2"/>
  <c r="H4073" i="2"/>
  <c r="H4087" i="2"/>
  <c r="H3743" i="2"/>
  <c r="H3994" i="2"/>
  <c r="H4089" i="2"/>
  <c r="H3851" i="2"/>
  <c r="H2909" i="2"/>
  <c r="H3923" i="2"/>
  <c r="H3976" i="2"/>
  <c r="H2915" i="2"/>
  <c r="H4042" i="2"/>
  <c r="H3852" i="2"/>
  <c r="H3853" i="2"/>
  <c r="H4014" i="2"/>
  <c r="H3742" i="2"/>
  <c r="H3977" i="2"/>
  <c r="H3909" i="2"/>
  <c r="H4068" i="2"/>
  <c r="H4061" i="2"/>
  <c r="H2898" i="2"/>
  <c r="H3978" i="2"/>
  <c r="H2899" i="2"/>
  <c r="H2876" i="2"/>
  <c r="H2914" i="2"/>
  <c r="H4109" i="2"/>
  <c r="H3854" i="2"/>
  <c r="H4002" i="2"/>
  <c r="H3903" i="2"/>
  <c r="H4094" i="2"/>
  <c r="H2887" i="2"/>
  <c r="H4052" i="2"/>
  <c r="H3733" i="2"/>
  <c r="H3855" i="2"/>
  <c r="H3979" i="2"/>
  <c r="H2856" i="2"/>
  <c r="H3734" i="2"/>
  <c r="H3924" i="2"/>
  <c r="H3741" i="2"/>
  <c r="H2860" i="2"/>
  <c r="H4043" i="2"/>
  <c r="H4105" i="2"/>
  <c r="H3856" i="2"/>
  <c r="H2848" i="2"/>
  <c r="H3925" i="2"/>
  <c r="H3926" i="2"/>
  <c r="H2911" i="2"/>
  <c r="H4007" i="2"/>
  <c r="H4020" i="2"/>
  <c r="H2910" i="2"/>
  <c r="H2912" i="2"/>
  <c r="H3857" i="2"/>
  <c r="H2861" i="2"/>
  <c r="H3927" i="2"/>
  <c r="H4095" i="2"/>
  <c r="H3858" i="2"/>
  <c r="H2900" i="2"/>
  <c r="H3746" i="2"/>
  <c r="H4010" i="2"/>
  <c r="H2850" i="2"/>
  <c r="H2870" i="2"/>
  <c r="H3859" i="2"/>
  <c r="H4024" i="2"/>
  <c r="H4008" i="2"/>
  <c r="H2862" i="2"/>
  <c r="H4044" i="2"/>
  <c r="H3735" i="2"/>
  <c r="H3940" i="2"/>
  <c r="H2873" i="2"/>
  <c r="H4069" i="2"/>
  <c r="H4074" i="2"/>
  <c r="H4009" i="2"/>
  <c r="H2885" i="2"/>
  <c r="H3980" i="2"/>
  <c r="H3950" i="2"/>
  <c r="H3928" i="2"/>
  <c r="H3860" i="2"/>
  <c r="H4081" i="2"/>
  <c r="H3904" i="2"/>
  <c r="H3981" i="2"/>
  <c r="H4004" i="2"/>
  <c r="H4085" i="2"/>
  <c r="H4060" i="2"/>
  <c r="H4045" i="2"/>
  <c r="H4003" i="2"/>
  <c r="H2878" i="2"/>
  <c r="H3905" i="2"/>
  <c r="H2863" i="2"/>
  <c r="H4021" i="2"/>
  <c r="H3982" i="2"/>
  <c r="H4046" i="2"/>
  <c r="H2853" i="2"/>
  <c r="H2874" i="2"/>
  <c r="H3983" i="2"/>
  <c r="H3995" i="2"/>
  <c r="H3984" i="2"/>
  <c r="H4072" i="2"/>
  <c r="H4082" i="2"/>
  <c r="H3736" i="2"/>
  <c r="H2864" i="2"/>
  <c r="H3929" i="2"/>
  <c r="H2865" i="2"/>
  <c r="H4023" i="2"/>
  <c r="H3985" i="2"/>
  <c r="H3737" i="2"/>
  <c r="H3941" i="2"/>
  <c r="H3946" i="2"/>
  <c r="H4047" i="2"/>
  <c r="H4048" i="2"/>
  <c r="H2868" i="2"/>
  <c r="H4083" i="2"/>
  <c r="H4026" i="2"/>
  <c r="H3861" i="2"/>
  <c r="H3951" i="2"/>
  <c r="H4070" i="2"/>
  <c r="H3986" i="2"/>
  <c r="H3937" i="2"/>
  <c r="H2913" i="2"/>
  <c r="H2901" i="2"/>
  <c r="H4084" i="2"/>
  <c r="H2902" i="2"/>
  <c r="H3942" i="2"/>
  <c r="H3908" i="2"/>
  <c r="H3862" i="2"/>
  <c r="H2879" i="2"/>
  <c r="H4071" i="2"/>
  <c r="H2851" i="2"/>
  <c r="H3930" i="2"/>
  <c r="H3931" i="2"/>
  <c r="H3867" i="2"/>
  <c r="H2846" i="2"/>
  <c r="H3943" i="2"/>
  <c r="H3932" i="2"/>
  <c r="H3944" i="2"/>
  <c r="H2903" i="2"/>
  <c r="H4028" i="2"/>
  <c r="H3863" i="2"/>
  <c r="H3987" i="2"/>
  <c r="H2904" i="2"/>
  <c r="H3740" i="2"/>
  <c r="H4111" i="2"/>
  <c r="H3906" i="2"/>
  <c r="H3864" i="2"/>
  <c r="H4096" i="2"/>
  <c r="H3945" i="2"/>
  <c r="H4049" i="2"/>
  <c r="H4108" i="2"/>
  <c r="H3953" i="2"/>
  <c r="H2852" i="2"/>
  <c r="H2875" i="2"/>
  <c r="H2866" i="2"/>
  <c r="H2905" i="2"/>
  <c r="H3933" i="2"/>
  <c r="H4097" i="2"/>
  <c r="H3988" i="2"/>
  <c r="H3865" i="2"/>
  <c r="H3934" i="2"/>
  <c r="H2867" i="2"/>
  <c r="H2854" i="2"/>
  <c r="H3935" i="2"/>
  <c r="H3907" i="2"/>
  <c r="H3738" i="2"/>
  <c r="H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88" i="2"/>
  <c r="G2916" i="2"/>
  <c r="G2906" i="2"/>
  <c r="G2869" i="2"/>
  <c r="G4011" i="2"/>
  <c r="G4015" i="2"/>
  <c r="G3747" i="2"/>
  <c r="G4098" i="2"/>
  <c r="G2857" i="2"/>
  <c r="G4016" i="2"/>
  <c r="G3952" i="2"/>
  <c r="G3954" i="2"/>
  <c r="G4025" i="2"/>
  <c r="G2889" i="2"/>
  <c r="G2871" i="2"/>
  <c r="G3912" i="2"/>
  <c r="G4099" i="2"/>
  <c r="G2890" i="2"/>
  <c r="G3748" i="2"/>
  <c r="G3947" i="2"/>
  <c r="G2849" i="2"/>
  <c r="G4058" i="2"/>
  <c r="G4102" i="2"/>
  <c r="G3869" i="2"/>
  <c r="G3911" i="2"/>
  <c r="G3955" i="2"/>
  <c r="G3890" i="2"/>
  <c r="G4063" i="2"/>
  <c r="G4075" i="2"/>
  <c r="G3956" i="2"/>
  <c r="G4030" i="2"/>
  <c r="G3913" i="2"/>
  <c r="G3891" i="2"/>
  <c r="G3957" i="2"/>
  <c r="G4076" i="2"/>
  <c r="G4112" i="2"/>
  <c r="G3996" i="2"/>
  <c r="G3914" i="2"/>
  <c r="G4053" i="2"/>
  <c r="G4055" i="2"/>
  <c r="G3989" i="2"/>
  <c r="G2880" i="2"/>
  <c r="G4031" i="2"/>
  <c r="G4101" i="2"/>
  <c r="G2855" i="2"/>
  <c r="G2847" i="2"/>
  <c r="G3915" i="2"/>
  <c r="G4090" i="2"/>
  <c r="G3916" i="2"/>
  <c r="G3749" i="2"/>
  <c r="G4032" i="2"/>
  <c r="G3990" i="2"/>
  <c r="G3958" i="2"/>
  <c r="G4103" i="2"/>
  <c r="G2858" i="2"/>
  <c r="G3917" i="2"/>
  <c r="G4056" i="2"/>
  <c r="G4012" i="2"/>
  <c r="G4033" i="2"/>
  <c r="G3991" i="2"/>
  <c r="G2881" i="2"/>
  <c r="G4113" i="2"/>
  <c r="G3959" i="2"/>
  <c r="G2917" i="2"/>
  <c r="G3938" i="2"/>
  <c r="G3997" i="2"/>
  <c r="G3892" i="2"/>
  <c r="G4027" i="2"/>
  <c r="G4114" i="2"/>
  <c r="G4091" i="2"/>
  <c r="G3744" i="2"/>
  <c r="G4062" i="2"/>
  <c r="G4034" i="2"/>
  <c r="G4086" i="2"/>
  <c r="G2891" i="2"/>
  <c r="G3745" i="2"/>
  <c r="G3843" i="2"/>
  <c r="G3960" i="2"/>
  <c r="G2872" i="2"/>
  <c r="G3893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4077" i="2"/>
  <c r="G3961" i="2"/>
  <c r="G2892" i="2"/>
  <c r="G3992" i="2"/>
  <c r="G2886" i="2"/>
  <c r="G2918" i="2"/>
  <c r="G2919" i="2"/>
  <c r="G2844" i="2"/>
  <c r="G2920" i="2"/>
  <c r="G2877" i="2"/>
  <c r="G2921" i="2"/>
  <c r="G3948" i="2"/>
  <c r="G3844" i="2"/>
  <c r="G4078" i="2"/>
  <c r="G3962" i="2"/>
  <c r="G3866" i="2"/>
  <c r="G2907" i="2"/>
  <c r="G2843" i="2"/>
  <c r="G4022" i="2"/>
  <c r="G3894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4035" i="2"/>
  <c r="G3963" i="2"/>
  <c r="G3964" i="2"/>
  <c r="G4029" i="2"/>
  <c r="G4100" i="2"/>
  <c r="G4005" i="2"/>
  <c r="G4050" i="2"/>
  <c r="G4059" i="2"/>
  <c r="G4092" i="2"/>
  <c r="G2893" i="2"/>
  <c r="G3895" i="2"/>
  <c r="G4036" i="2"/>
  <c r="G4110" i="2"/>
  <c r="G4051" i="2"/>
  <c r="G2894" i="2"/>
  <c r="G3965" i="2"/>
  <c r="G3966" i="2"/>
  <c r="G2859" i="2"/>
  <c r="G3896" i="2"/>
  <c r="G3998" i="2"/>
  <c r="G3845" i="2"/>
  <c r="G4013" i="2"/>
  <c r="G3999" i="2"/>
  <c r="G3967" i="2"/>
  <c r="G3868" i="2"/>
  <c r="G3846" i="2"/>
  <c r="G3847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48" i="2"/>
  <c r="G4017" i="2"/>
  <c r="G4064" i="2"/>
  <c r="G2884" i="2"/>
  <c r="G2895" i="2"/>
  <c r="G4104" i="2"/>
  <c r="G4065" i="2"/>
  <c r="G2896" i="2"/>
  <c r="G3739" i="2"/>
  <c r="G3897" i="2"/>
  <c r="G3898" i="2"/>
  <c r="G4037" i="2"/>
  <c r="G3899" i="2"/>
  <c r="G3918" i="2"/>
  <c r="G3919" i="2"/>
  <c r="G2922" i="2"/>
  <c r="G4038" i="2"/>
  <c r="G3730" i="2"/>
  <c r="G3731" i="2"/>
  <c r="G2897" i="2"/>
  <c r="G2882" i="2"/>
  <c r="G4106" i="2"/>
  <c r="G4000" i="2"/>
  <c r="G4018" i="2"/>
  <c r="G4066" i="2"/>
  <c r="G4039" i="2"/>
  <c r="G3900" i="2"/>
  <c r="G3732" i="2"/>
  <c r="G3849" i="2"/>
  <c r="G3939" i="2"/>
  <c r="G4107" i="2"/>
  <c r="G3968" i="2"/>
  <c r="G3901" i="2"/>
  <c r="G3920" i="2"/>
  <c r="G2883" i="2"/>
  <c r="G4054" i="2"/>
  <c r="G4067" i="2"/>
  <c r="G2845" i="2"/>
  <c r="G3969" i="2"/>
  <c r="G3902" i="2"/>
  <c r="G3970" i="2"/>
  <c r="G4079" i="2"/>
  <c r="G4040" i="2"/>
  <c r="G4019" i="2"/>
  <c r="G4057" i="2"/>
  <c r="G4006" i="2"/>
  <c r="G3971" i="2"/>
  <c r="G3921" i="2"/>
  <c r="G4080" i="2"/>
  <c r="G3910" i="2"/>
  <c r="G3936" i="2"/>
  <c r="G3972" i="2"/>
  <c r="G3973" i="2"/>
  <c r="G3993" i="2"/>
  <c r="G2908" i="2"/>
  <c r="G3974" i="2"/>
  <c r="G3975" i="2"/>
  <c r="G3850" i="2"/>
  <c r="G4001" i="2"/>
  <c r="G3922" i="2"/>
  <c r="G4093" i="2"/>
  <c r="G4041" i="2"/>
  <c r="G3949" i="2"/>
  <c r="G4115" i="2"/>
  <c r="G4088" i="2"/>
  <c r="G4073" i="2"/>
  <c r="G4087" i="2"/>
  <c r="G3743" i="2"/>
  <c r="G3994" i="2"/>
  <c r="G4089" i="2"/>
  <c r="G3851" i="2"/>
  <c r="G2909" i="2"/>
  <c r="G3923" i="2"/>
  <c r="G3976" i="2"/>
  <c r="G2915" i="2"/>
  <c r="G4042" i="2"/>
  <c r="G3852" i="2"/>
  <c r="G3853" i="2"/>
  <c r="G4014" i="2"/>
  <c r="G3742" i="2"/>
  <c r="G3977" i="2"/>
  <c r="G3909" i="2"/>
  <c r="G4068" i="2"/>
  <c r="G4061" i="2"/>
  <c r="G2898" i="2"/>
  <c r="G3978" i="2"/>
  <c r="G2899" i="2"/>
  <c r="G2876" i="2"/>
  <c r="G2914" i="2"/>
  <c r="G4109" i="2"/>
  <c r="G3854" i="2"/>
  <c r="G4002" i="2"/>
  <c r="G3903" i="2"/>
  <c r="G4094" i="2"/>
  <c r="G2887" i="2"/>
  <c r="G4052" i="2"/>
  <c r="G3733" i="2"/>
  <c r="G3855" i="2"/>
  <c r="G3979" i="2"/>
  <c r="G2856" i="2"/>
  <c r="G3734" i="2"/>
  <c r="G3924" i="2"/>
  <c r="G3741" i="2"/>
  <c r="G2860" i="2"/>
  <c r="G4043" i="2"/>
  <c r="G4105" i="2"/>
  <c r="G3856" i="2"/>
  <c r="G2848" i="2"/>
  <c r="G3925" i="2"/>
  <c r="G3926" i="2"/>
  <c r="G2911" i="2"/>
  <c r="G4007" i="2"/>
  <c r="G4020" i="2"/>
  <c r="G2910" i="2"/>
  <c r="G2912" i="2"/>
  <c r="G3857" i="2"/>
  <c r="G2861" i="2"/>
  <c r="G3927" i="2"/>
  <c r="G4095" i="2"/>
  <c r="G3858" i="2"/>
  <c r="G2900" i="2"/>
  <c r="G3746" i="2"/>
  <c r="G4010" i="2"/>
  <c r="G2850" i="2"/>
  <c r="G2870" i="2"/>
  <c r="G3859" i="2"/>
  <c r="G4024" i="2"/>
  <c r="G4008" i="2"/>
  <c r="G2862" i="2"/>
  <c r="G4044" i="2"/>
  <c r="G3735" i="2"/>
  <c r="G3940" i="2"/>
  <c r="G2873" i="2"/>
  <c r="G4069" i="2"/>
  <c r="G4074" i="2"/>
  <c r="G4009" i="2"/>
  <c r="G2885" i="2"/>
  <c r="G3980" i="2"/>
  <c r="G3950" i="2"/>
  <c r="G3928" i="2"/>
  <c r="G3860" i="2"/>
  <c r="G4081" i="2"/>
  <c r="G3904" i="2"/>
  <c r="G3981" i="2"/>
  <c r="G4004" i="2"/>
  <c r="G4085" i="2"/>
  <c r="G4060" i="2"/>
  <c r="G4045" i="2"/>
  <c r="G4003" i="2"/>
  <c r="G2878" i="2"/>
  <c r="G3905" i="2"/>
  <c r="G2863" i="2"/>
  <c r="G4021" i="2"/>
  <c r="G3982" i="2"/>
  <c r="G4046" i="2"/>
  <c r="G2853" i="2"/>
  <c r="G2874" i="2"/>
  <c r="G3983" i="2"/>
  <c r="G3995" i="2"/>
  <c r="G3984" i="2"/>
  <c r="G4072" i="2"/>
  <c r="G4082" i="2"/>
  <c r="G3736" i="2"/>
  <c r="G2864" i="2"/>
  <c r="G3929" i="2"/>
  <c r="G2865" i="2"/>
  <c r="G4023" i="2"/>
  <c r="G3985" i="2"/>
  <c r="G3737" i="2"/>
  <c r="G3941" i="2"/>
  <c r="G3946" i="2"/>
  <c r="G4047" i="2"/>
  <c r="G4048" i="2"/>
  <c r="G2868" i="2"/>
  <c r="G4083" i="2"/>
  <c r="G4026" i="2"/>
  <c r="G3861" i="2"/>
  <c r="G3951" i="2"/>
  <c r="G4070" i="2"/>
  <c r="G3986" i="2"/>
  <c r="G3937" i="2"/>
  <c r="G2913" i="2"/>
  <c r="G2901" i="2"/>
  <c r="G4084" i="2"/>
  <c r="G2902" i="2"/>
  <c r="G3942" i="2"/>
  <c r="G3908" i="2"/>
  <c r="G3862" i="2"/>
  <c r="G2879" i="2"/>
  <c r="G4071" i="2"/>
  <c r="G2851" i="2"/>
  <c r="G3930" i="2"/>
  <c r="G3931" i="2"/>
  <c r="G3867" i="2"/>
  <c r="G2846" i="2"/>
  <c r="G3943" i="2"/>
  <c r="G3932" i="2"/>
  <c r="G3944" i="2"/>
  <c r="G2903" i="2"/>
  <c r="G4028" i="2"/>
  <c r="G3863" i="2"/>
  <c r="G3987" i="2"/>
  <c r="G2904" i="2"/>
  <c r="G3740" i="2"/>
  <c r="G4111" i="2"/>
  <c r="G3906" i="2"/>
  <c r="G3864" i="2"/>
  <c r="G4096" i="2"/>
  <c r="G3945" i="2"/>
  <c r="G4049" i="2"/>
  <c r="G4108" i="2"/>
  <c r="G3953" i="2"/>
  <c r="G2852" i="2"/>
  <c r="G2875" i="2"/>
  <c r="G2866" i="2"/>
  <c r="G2905" i="2"/>
  <c r="G3933" i="2"/>
  <c r="G4097" i="2"/>
  <c r="G3988" i="2"/>
  <c r="G3865" i="2"/>
  <c r="G3934" i="2"/>
  <c r="G2867" i="2"/>
  <c r="G2854" i="2"/>
  <c r="G3935" i="2"/>
  <c r="G3907" i="2"/>
  <c r="G3738" i="2"/>
  <c r="G2" i="2"/>
  <c r="N3" i="2"/>
  <c r="U3" i="2" s="1"/>
  <c r="N4" i="2"/>
  <c r="U4" i="2" s="1"/>
  <c r="N5" i="2"/>
  <c r="U5" i="2" s="1"/>
  <c r="N6" i="2"/>
  <c r="U6" i="2" s="1"/>
  <c r="N7" i="2"/>
  <c r="U7" i="2" s="1"/>
  <c r="N8" i="2"/>
  <c r="U8" i="2" s="1"/>
  <c r="N9" i="2"/>
  <c r="U9" i="2" s="1"/>
  <c r="N10" i="2"/>
  <c r="U10" i="2" s="1"/>
  <c r="N11" i="2"/>
  <c r="U11" i="2" s="1"/>
  <c r="N12" i="2"/>
  <c r="U12" i="2" s="1"/>
  <c r="N13" i="2"/>
  <c r="U13" i="2" s="1"/>
  <c r="N14" i="2"/>
  <c r="U14" i="2" s="1"/>
  <c r="N15" i="2"/>
  <c r="U15" i="2" s="1"/>
  <c r="N16" i="2"/>
  <c r="U16" i="2" s="1"/>
  <c r="N17" i="2"/>
  <c r="U17" i="2" s="1"/>
  <c r="N18" i="2"/>
  <c r="U18" i="2" s="1"/>
  <c r="N19" i="2"/>
  <c r="U19" i="2" s="1"/>
  <c r="N20" i="2"/>
  <c r="U20" i="2" s="1"/>
  <c r="N21" i="2"/>
  <c r="U21" i="2" s="1"/>
  <c r="N22" i="2"/>
  <c r="U22" i="2" s="1"/>
  <c r="N23" i="2"/>
  <c r="U23" i="2" s="1"/>
  <c r="N24" i="2"/>
  <c r="U24" i="2" s="1"/>
  <c r="N25" i="2"/>
  <c r="U25" i="2" s="1"/>
  <c r="N26" i="2"/>
  <c r="U26" i="2" s="1"/>
  <c r="N27" i="2"/>
  <c r="U27" i="2" s="1"/>
  <c r="N28" i="2"/>
  <c r="U28" i="2" s="1"/>
  <c r="N29" i="2"/>
  <c r="U29" i="2" s="1"/>
  <c r="N30" i="2"/>
  <c r="U30" i="2" s="1"/>
  <c r="N31" i="2"/>
  <c r="U31" i="2" s="1"/>
  <c r="N32" i="2"/>
  <c r="U32" i="2" s="1"/>
  <c r="N33" i="2"/>
  <c r="U33" i="2" s="1"/>
  <c r="N34" i="2"/>
  <c r="U34" i="2" s="1"/>
  <c r="N35" i="2"/>
  <c r="U35" i="2" s="1"/>
  <c r="N36" i="2"/>
  <c r="U36" i="2" s="1"/>
  <c r="N37" i="2"/>
  <c r="U37" i="2" s="1"/>
  <c r="N38" i="2"/>
  <c r="U38" i="2" s="1"/>
  <c r="N39" i="2"/>
  <c r="U39" i="2" s="1"/>
  <c r="N40" i="2"/>
  <c r="U40" i="2" s="1"/>
  <c r="N41" i="2"/>
  <c r="U41" i="2" s="1"/>
  <c r="N42" i="2"/>
  <c r="U42" i="2" s="1"/>
  <c r="N43" i="2"/>
  <c r="U43" i="2" s="1"/>
  <c r="N44" i="2"/>
  <c r="U44" i="2" s="1"/>
  <c r="N45" i="2"/>
  <c r="U45" i="2" s="1"/>
  <c r="N46" i="2"/>
  <c r="U46" i="2" s="1"/>
  <c r="N47" i="2"/>
  <c r="U47" i="2" s="1"/>
  <c r="N48" i="2"/>
  <c r="U48" i="2" s="1"/>
  <c r="N49" i="2"/>
  <c r="U49" i="2" s="1"/>
  <c r="N50" i="2"/>
  <c r="U50" i="2" s="1"/>
  <c r="N51" i="2"/>
  <c r="U51" i="2" s="1"/>
  <c r="N52" i="2"/>
  <c r="U52" i="2" s="1"/>
  <c r="N53" i="2"/>
  <c r="U53" i="2" s="1"/>
  <c r="N54" i="2"/>
  <c r="U54" i="2" s="1"/>
  <c r="N55" i="2"/>
  <c r="U55" i="2" s="1"/>
  <c r="N56" i="2"/>
  <c r="U56" i="2" s="1"/>
  <c r="N57" i="2"/>
  <c r="U57" i="2" s="1"/>
  <c r="N58" i="2"/>
  <c r="U58" i="2" s="1"/>
  <c r="N59" i="2"/>
  <c r="U59" i="2" s="1"/>
  <c r="N60" i="2"/>
  <c r="U60" i="2" s="1"/>
  <c r="N61" i="2"/>
  <c r="U61" i="2" s="1"/>
  <c r="N62" i="2"/>
  <c r="U62" i="2" s="1"/>
  <c r="N63" i="2"/>
  <c r="U63" i="2" s="1"/>
  <c r="N64" i="2"/>
  <c r="U64" i="2" s="1"/>
  <c r="N65" i="2"/>
  <c r="U65" i="2" s="1"/>
  <c r="N66" i="2"/>
  <c r="U66" i="2" s="1"/>
  <c r="N67" i="2"/>
  <c r="U67" i="2" s="1"/>
  <c r="N68" i="2"/>
  <c r="U68" i="2" s="1"/>
  <c r="N69" i="2"/>
  <c r="U69" i="2" s="1"/>
  <c r="N70" i="2"/>
  <c r="U70" i="2" s="1"/>
  <c r="N71" i="2"/>
  <c r="U71" i="2" s="1"/>
  <c r="N72" i="2"/>
  <c r="U72" i="2" s="1"/>
  <c r="N73" i="2"/>
  <c r="U73" i="2" s="1"/>
  <c r="N74" i="2"/>
  <c r="U74" i="2" s="1"/>
  <c r="N75" i="2"/>
  <c r="U75" i="2" s="1"/>
  <c r="N76" i="2"/>
  <c r="U76" i="2" s="1"/>
  <c r="N77" i="2"/>
  <c r="U77" i="2" s="1"/>
  <c r="N78" i="2"/>
  <c r="U78" i="2" s="1"/>
  <c r="N79" i="2"/>
  <c r="U79" i="2" s="1"/>
  <c r="N80" i="2"/>
  <c r="U80" i="2" s="1"/>
  <c r="N81" i="2"/>
  <c r="U81" i="2" s="1"/>
  <c r="N82" i="2"/>
  <c r="U82" i="2" s="1"/>
  <c r="N83" i="2"/>
  <c r="U83" i="2" s="1"/>
  <c r="N84" i="2"/>
  <c r="U84" i="2" s="1"/>
  <c r="N85" i="2"/>
  <c r="U85" i="2" s="1"/>
  <c r="N86" i="2"/>
  <c r="U86" i="2" s="1"/>
  <c r="N87" i="2"/>
  <c r="U87" i="2" s="1"/>
  <c r="N88" i="2"/>
  <c r="U88" i="2" s="1"/>
  <c r="N89" i="2"/>
  <c r="U89" i="2" s="1"/>
  <c r="N90" i="2"/>
  <c r="U90" i="2" s="1"/>
  <c r="N91" i="2"/>
  <c r="U91" i="2" s="1"/>
  <c r="N92" i="2"/>
  <c r="U92" i="2" s="1"/>
  <c r="N93" i="2"/>
  <c r="U93" i="2" s="1"/>
  <c r="N94" i="2"/>
  <c r="U94" i="2" s="1"/>
  <c r="N95" i="2"/>
  <c r="U95" i="2" s="1"/>
  <c r="N96" i="2"/>
  <c r="U96" i="2" s="1"/>
  <c r="N97" i="2"/>
  <c r="U97" i="2" s="1"/>
  <c r="N98" i="2"/>
  <c r="U98" i="2" s="1"/>
  <c r="N99" i="2"/>
  <c r="U99" i="2" s="1"/>
  <c r="N100" i="2"/>
  <c r="U100" i="2" s="1"/>
  <c r="N101" i="2"/>
  <c r="U101" i="2" s="1"/>
  <c r="N102" i="2"/>
  <c r="U102" i="2" s="1"/>
  <c r="N103" i="2"/>
  <c r="U103" i="2" s="1"/>
  <c r="N104" i="2"/>
  <c r="U104" i="2" s="1"/>
  <c r="N105" i="2"/>
  <c r="U105" i="2" s="1"/>
  <c r="N106" i="2"/>
  <c r="U106" i="2" s="1"/>
  <c r="N107" i="2"/>
  <c r="U107" i="2" s="1"/>
  <c r="N108" i="2"/>
  <c r="U108" i="2" s="1"/>
  <c r="N109" i="2"/>
  <c r="U109" i="2" s="1"/>
  <c r="N110" i="2"/>
  <c r="U110" i="2" s="1"/>
  <c r="N111" i="2"/>
  <c r="U111" i="2" s="1"/>
  <c r="N112" i="2"/>
  <c r="U112" i="2" s="1"/>
  <c r="N113" i="2"/>
  <c r="U113" i="2" s="1"/>
  <c r="N114" i="2"/>
  <c r="U114" i="2" s="1"/>
  <c r="N115" i="2"/>
  <c r="U115" i="2" s="1"/>
  <c r="N116" i="2"/>
  <c r="U116" i="2" s="1"/>
  <c r="N117" i="2"/>
  <c r="U117" i="2" s="1"/>
  <c r="N118" i="2"/>
  <c r="U118" i="2" s="1"/>
  <c r="N119" i="2"/>
  <c r="U119" i="2" s="1"/>
  <c r="N120" i="2"/>
  <c r="U120" i="2" s="1"/>
  <c r="N121" i="2"/>
  <c r="U121" i="2" s="1"/>
  <c r="N122" i="2"/>
  <c r="U122" i="2" s="1"/>
  <c r="N123" i="2"/>
  <c r="U123" i="2" s="1"/>
  <c r="N124" i="2"/>
  <c r="U124" i="2" s="1"/>
  <c r="N125" i="2"/>
  <c r="U125" i="2" s="1"/>
  <c r="N126" i="2"/>
  <c r="U126" i="2" s="1"/>
  <c r="N127" i="2"/>
  <c r="U127" i="2" s="1"/>
  <c r="N128" i="2"/>
  <c r="U128" i="2" s="1"/>
  <c r="N129" i="2"/>
  <c r="U129" i="2" s="1"/>
  <c r="N130" i="2"/>
  <c r="U130" i="2" s="1"/>
  <c r="N131" i="2"/>
  <c r="U131" i="2" s="1"/>
  <c r="N132" i="2"/>
  <c r="U132" i="2" s="1"/>
  <c r="N133" i="2"/>
  <c r="U133" i="2" s="1"/>
  <c r="N134" i="2"/>
  <c r="U134" i="2" s="1"/>
  <c r="N135" i="2"/>
  <c r="U135" i="2" s="1"/>
  <c r="N136" i="2"/>
  <c r="U136" i="2" s="1"/>
  <c r="N137" i="2"/>
  <c r="U137" i="2" s="1"/>
  <c r="N138" i="2"/>
  <c r="U138" i="2" s="1"/>
  <c r="N139" i="2"/>
  <c r="U139" i="2" s="1"/>
  <c r="N140" i="2"/>
  <c r="U140" i="2" s="1"/>
  <c r="N141" i="2"/>
  <c r="U141" i="2" s="1"/>
  <c r="N142" i="2"/>
  <c r="U142" i="2" s="1"/>
  <c r="N143" i="2"/>
  <c r="U143" i="2" s="1"/>
  <c r="N144" i="2"/>
  <c r="U144" i="2" s="1"/>
  <c r="N145" i="2"/>
  <c r="U145" i="2" s="1"/>
  <c r="N146" i="2"/>
  <c r="U146" i="2" s="1"/>
  <c r="N147" i="2"/>
  <c r="U147" i="2" s="1"/>
  <c r="N148" i="2"/>
  <c r="U148" i="2" s="1"/>
  <c r="N149" i="2"/>
  <c r="U149" i="2" s="1"/>
  <c r="N150" i="2"/>
  <c r="U150" i="2" s="1"/>
  <c r="N151" i="2"/>
  <c r="U151" i="2" s="1"/>
  <c r="N152" i="2"/>
  <c r="U152" i="2" s="1"/>
  <c r="N153" i="2"/>
  <c r="U153" i="2" s="1"/>
  <c r="N154" i="2"/>
  <c r="U154" i="2" s="1"/>
  <c r="N155" i="2"/>
  <c r="U155" i="2" s="1"/>
  <c r="N156" i="2"/>
  <c r="U156" i="2" s="1"/>
  <c r="N157" i="2"/>
  <c r="U157" i="2" s="1"/>
  <c r="N158" i="2"/>
  <c r="U158" i="2" s="1"/>
  <c r="N159" i="2"/>
  <c r="U159" i="2" s="1"/>
  <c r="N160" i="2"/>
  <c r="U160" i="2" s="1"/>
  <c r="N161" i="2"/>
  <c r="U161" i="2" s="1"/>
  <c r="N162" i="2"/>
  <c r="U162" i="2" s="1"/>
  <c r="N163" i="2"/>
  <c r="U163" i="2" s="1"/>
  <c r="N164" i="2"/>
  <c r="U164" i="2" s="1"/>
  <c r="N165" i="2"/>
  <c r="U165" i="2" s="1"/>
  <c r="N166" i="2"/>
  <c r="U166" i="2" s="1"/>
  <c r="N167" i="2"/>
  <c r="U167" i="2" s="1"/>
  <c r="N168" i="2"/>
  <c r="U168" i="2" s="1"/>
  <c r="N169" i="2"/>
  <c r="U169" i="2" s="1"/>
  <c r="N170" i="2"/>
  <c r="U170" i="2" s="1"/>
  <c r="N171" i="2"/>
  <c r="U171" i="2" s="1"/>
  <c r="N172" i="2"/>
  <c r="U172" i="2" s="1"/>
  <c r="N173" i="2"/>
  <c r="U173" i="2" s="1"/>
  <c r="N174" i="2"/>
  <c r="U174" i="2" s="1"/>
  <c r="N175" i="2"/>
  <c r="U175" i="2" s="1"/>
  <c r="N176" i="2"/>
  <c r="U176" i="2" s="1"/>
  <c r="N177" i="2"/>
  <c r="U177" i="2" s="1"/>
  <c r="N178" i="2"/>
  <c r="U178" i="2" s="1"/>
  <c r="N179" i="2"/>
  <c r="U179" i="2" s="1"/>
  <c r="N180" i="2"/>
  <c r="U180" i="2" s="1"/>
  <c r="N181" i="2"/>
  <c r="U181" i="2" s="1"/>
  <c r="N182" i="2"/>
  <c r="U182" i="2" s="1"/>
  <c r="N183" i="2"/>
  <c r="U183" i="2" s="1"/>
  <c r="N184" i="2"/>
  <c r="U184" i="2" s="1"/>
  <c r="N185" i="2"/>
  <c r="U185" i="2" s="1"/>
  <c r="N186" i="2"/>
  <c r="U186" i="2" s="1"/>
  <c r="N187" i="2"/>
  <c r="U187" i="2" s="1"/>
  <c r="N188" i="2"/>
  <c r="U188" i="2" s="1"/>
  <c r="N189" i="2"/>
  <c r="U189" i="2" s="1"/>
  <c r="N190" i="2"/>
  <c r="U190" i="2" s="1"/>
  <c r="N191" i="2"/>
  <c r="U191" i="2" s="1"/>
  <c r="N192" i="2"/>
  <c r="U192" i="2" s="1"/>
  <c r="N193" i="2"/>
  <c r="U193" i="2" s="1"/>
  <c r="N194" i="2"/>
  <c r="U194" i="2" s="1"/>
  <c r="N195" i="2"/>
  <c r="U195" i="2" s="1"/>
  <c r="N196" i="2"/>
  <c r="U196" i="2" s="1"/>
  <c r="N197" i="2"/>
  <c r="U197" i="2" s="1"/>
  <c r="N198" i="2"/>
  <c r="U198" i="2" s="1"/>
  <c r="N199" i="2"/>
  <c r="U199" i="2" s="1"/>
  <c r="N200" i="2"/>
  <c r="U200" i="2" s="1"/>
  <c r="N201" i="2"/>
  <c r="U201" i="2" s="1"/>
  <c r="N202" i="2"/>
  <c r="U202" i="2" s="1"/>
  <c r="N203" i="2"/>
  <c r="U203" i="2" s="1"/>
  <c r="N204" i="2"/>
  <c r="U204" i="2" s="1"/>
  <c r="N205" i="2"/>
  <c r="U205" i="2" s="1"/>
  <c r="N206" i="2"/>
  <c r="U206" i="2" s="1"/>
  <c r="N207" i="2"/>
  <c r="U207" i="2" s="1"/>
  <c r="N208" i="2"/>
  <c r="U208" i="2" s="1"/>
  <c r="N209" i="2"/>
  <c r="U209" i="2" s="1"/>
  <c r="N210" i="2"/>
  <c r="U210" i="2" s="1"/>
  <c r="N211" i="2"/>
  <c r="U211" i="2" s="1"/>
  <c r="N212" i="2"/>
  <c r="U212" i="2" s="1"/>
  <c r="N213" i="2"/>
  <c r="U213" i="2" s="1"/>
  <c r="N214" i="2"/>
  <c r="U214" i="2" s="1"/>
  <c r="N215" i="2"/>
  <c r="U215" i="2" s="1"/>
  <c r="N216" i="2"/>
  <c r="U216" i="2" s="1"/>
  <c r="N217" i="2"/>
  <c r="U217" i="2" s="1"/>
  <c r="N218" i="2"/>
  <c r="U218" i="2" s="1"/>
  <c r="N219" i="2"/>
  <c r="U219" i="2" s="1"/>
  <c r="N220" i="2"/>
  <c r="U220" i="2" s="1"/>
  <c r="N221" i="2"/>
  <c r="U221" i="2" s="1"/>
  <c r="N222" i="2"/>
  <c r="U222" i="2" s="1"/>
  <c r="N223" i="2"/>
  <c r="U223" i="2" s="1"/>
  <c r="N224" i="2"/>
  <c r="U224" i="2" s="1"/>
  <c r="N225" i="2"/>
  <c r="U225" i="2" s="1"/>
  <c r="N226" i="2"/>
  <c r="U226" i="2" s="1"/>
  <c r="N227" i="2"/>
  <c r="U227" i="2" s="1"/>
  <c r="N228" i="2"/>
  <c r="U228" i="2" s="1"/>
  <c r="N229" i="2"/>
  <c r="U229" i="2" s="1"/>
  <c r="N230" i="2"/>
  <c r="U230" i="2" s="1"/>
  <c r="N231" i="2"/>
  <c r="U231" i="2" s="1"/>
  <c r="N232" i="2"/>
  <c r="U232" i="2" s="1"/>
  <c r="N233" i="2"/>
  <c r="U233" i="2" s="1"/>
  <c r="N234" i="2"/>
  <c r="U234" i="2" s="1"/>
  <c r="N235" i="2"/>
  <c r="U235" i="2" s="1"/>
  <c r="N236" i="2"/>
  <c r="U236" i="2" s="1"/>
  <c r="N237" i="2"/>
  <c r="U237" i="2" s="1"/>
  <c r="N238" i="2"/>
  <c r="U238" i="2" s="1"/>
  <c r="N239" i="2"/>
  <c r="U239" i="2" s="1"/>
  <c r="N240" i="2"/>
  <c r="U240" i="2" s="1"/>
  <c r="N241" i="2"/>
  <c r="U241" i="2" s="1"/>
  <c r="N242" i="2"/>
  <c r="U242" i="2" s="1"/>
  <c r="N243" i="2"/>
  <c r="U243" i="2" s="1"/>
  <c r="N244" i="2"/>
  <c r="U244" i="2" s="1"/>
  <c r="N245" i="2"/>
  <c r="U245" i="2" s="1"/>
  <c r="N246" i="2"/>
  <c r="U246" i="2" s="1"/>
  <c r="N247" i="2"/>
  <c r="U247" i="2" s="1"/>
  <c r="N248" i="2"/>
  <c r="U248" i="2" s="1"/>
  <c r="N249" i="2"/>
  <c r="U249" i="2" s="1"/>
  <c r="N250" i="2"/>
  <c r="U250" i="2" s="1"/>
  <c r="N251" i="2"/>
  <c r="U251" i="2" s="1"/>
  <c r="N252" i="2"/>
  <c r="U252" i="2" s="1"/>
  <c r="N253" i="2"/>
  <c r="U253" i="2" s="1"/>
  <c r="N254" i="2"/>
  <c r="U254" i="2" s="1"/>
  <c r="N255" i="2"/>
  <c r="U255" i="2" s="1"/>
  <c r="N256" i="2"/>
  <c r="U256" i="2" s="1"/>
  <c r="N257" i="2"/>
  <c r="U257" i="2" s="1"/>
  <c r="N258" i="2"/>
  <c r="U258" i="2" s="1"/>
  <c r="N259" i="2"/>
  <c r="U259" i="2" s="1"/>
  <c r="N260" i="2"/>
  <c r="U260" i="2" s="1"/>
  <c r="N261" i="2"/>
  <c r="U261" i="2" s="1"/>
  <c r="N262" i="2"/>
  <c r="U262" i="2" s="1"/>
  <c r="N263" i="2"/>
  <c r="U263" i="2" s="1"/>
  <c r="N264" i="2"/>
  <c r="U264" i="2" s="1"/>
  <c r="N265" i="2"/>
  <c r="U265" i="2" s="1"/>
  <c r="N266" i="2"/>
  <c r="U266" i="2" s="1"/>
  <c r="N267" i="2"/>
  <c r="U267" i="2" s="1"/>
  <c r="N268" i="2"/>
  <c r="U268" i="2" s="1"/>
  <c r="N269" i="2"/>
  <c r="U269" i="2" s="1"/>
  <c r="N270" i="2"/>
  <c r="U270" i="2" s="1"/>
  <c r="N271" i="2"/>
  <c r="U271" i="2" s="1"/>
  <c r="N272" i="2"/>
  <c r="U272" i="2" s="1"/>
  <c r="N273" i="2"/>
  <c r="U273" i="2" s="1"/>
  <c r="N274" i="2"/>
  <c r="U274" i="2" s="1"/>
  <c r="N275" i="2"/>
  <c r="U275" i="2" s="1"/>
  <c r="N276" i="2"/>
  <c r="U276" i="2" s="1"/>
  <c r="N277" i="2"/>
  <c r="U277" i="2" s="1"/>
  <c r="N278" i="2"/>
  <c r="U278" i="2" s="1"/>
  <c r="N279" i="2"/>
  <c r="U279" i="2" s="1"/>
  <c r="N280" i="2"/>
  <c r="U280" i="2" s="1"/>
  <c r="N281" i="2"/>
  <c r="U281" i="2" s="1"/>
  <c r="N282" i="2"/>
  <c r="U282" i="2" s="1"/>
  <c r="N283" i="2"/>
  <c r="U283" i="2" s="1"/>
  <c r="N284" i="2"/>
  <c r="U284" i="2" s="1"/>
  <c r="N285" i="2"/>
  <c r="U285" i="2" s="1"/>
  <c r="N286" i="2"/>
  <c r="U286" i="2" s="1"/>
  <c r="N287" i="2"/>
  <c r="U287" i="2" s="1"/>
  <c r="N288" i="2"/>
  <c r="U288" i="2" s="1"/>
  <c r="N289" i="2"/>
  <c r="U289" i="2" s="1"/>
  <c r="N290" i="2"/>
  <c r="U290" i="2" s="1"/>
  <c r="N291" i="2"/>
  <c r="U291" i="2" s="1"/>
  <c r="N292" i="2"/>
  <c r="U292" i="2" s="1"/>
  <c r="N293" i="2"/>
  <c r="U293" i="2" s="1"/>
  <c r="N294" i="2"/>
  <c r="U294" i="2" s="1"/>
  <c r="N295" i="2"/>
  <c r="U295" i="2" s="1"/>
  <c r="N296" i="2"/>
  <c r="U296" i="2" s="1"/>
  <c r="N297" i="2"/>
  <c r="U297" i="2" s="1"/>
  <c r="N298" i="2"/>
  <c r="U298" i="2" s="1"/>
  <c r="N299" i="2"/>
  <c r="U299" i="2" s="1"/>
  <c r="N300" i="2"/>
  <c r="U300" i="2" s="1"/>
  <c r="N301" i="2"/>
  <c r="U301" i="2" s="1"/>
  <c r="N302" i="2"/>
  <c r="U302" i="2" s="1"/>
  <c r="N303" i="2"/>
  <c r="U303" i="2" s="1"/>
  <c r="N304" i="2"/>
  <c r="U304" i="2" s="1"/>
  <c r="N305" i="2"/>
  <c r="U305" i="2" s="1"/>
  <c r="N306" i="2"/>
  <c r="U306" i="2" s="1"/>
  <c r="N307" i="2"/>
  <c r="U307" i="2" s="1"/>
  <c r="N308" i="2"/>
  <c r="U308" i="2" s="1"/>
  <c r="N309" i="2"/>
  <c r="U309" i="2" s="1"/>
  <c r="N310" i="2"/>
  <c r="U310" i="2" s="1"/>
  <c r="N311" i="2"/>
  <c r="U311" i="2" s="1"/>
  <c r="N312" i="2"/>
  <c r="U312" i="2" s="1"/>
  <c r="N313" i="2"/>
  <c r="U313" i="2" s="1"/>
  <c r="N314" i="2"/>
  <c r="U314" i="2" s="1"/>
  <c r="N315" i="2"/>
  <c r="U315" i="2" s="1"/>
  <c r="N316" i="2"/>
  <c r="U316" i="2" s="1"/>
  <c r="N317" i="2"/>
  <c r="U317" i="2" s="1"/>
  <c r="N318" i="2"/>
  <c r="U318" i="2" s="1"/>
  <c r="N319" i="2"/>
  <c r="U319" i="2" s="1"/>
  <c r="N320" i="2"/>
  <c r="U320" i="2" s="1"/>
  <c r="N321" i="2"/>
  <c r="U321" i="2" s="1"/>
  <c r="N322" i="2"/>
  <c r="U322" i="2" s="1"/>
  <c r="N323" i="2"/>
  <c r="U323" i="2" s="1"/>
  <c r="N324" i="2"/>
  <c r="U324" i="2" s="1"/>
  <c r="N325" i="2"/>
  <c r="U325" i="2" s="1"/>
  <c r="N326" i="2"/>
  <c r="U326" i="2" s="1"/>
  <c r="N327" i="2"/>
  <c r="U327" i="2" s="1"/>
  <c r="N328" i="2"/>
  <c r="U328" i="2" s="1"/>
  <c r="N329" i="2"/>
  <c r="U329" i="2" s="1"/>
  <c r="N330" i="2"/>
  <c r="U330" i="2" s="1"/>
  <c r="N331" i="2"/>
  <c r="U331" i="2" s="1"/>
  <c r="N332" i="2"/>
  <c r="U332" i="2" s="1"/>
  <c r="N333" i="2"/>
  <c r="U333" i="2" s="1"/>
  <c r="N334" i="2"/>
  <c r="U334" i="2" s="1"/>
  <c r="N335" i="2"/>
  <c r="U335" i="2" s="1"/>
  <c r="N336" i="2"/>
  <c r="U336" i="2" s="1"/>
  <c r="N337" i="2"/>
  <c r="U337" i="2" s="1"/>
  <c r="N338" i="2"/>
  <c r="U338" i="2" s="1"/>
  <c r="N339" i="2"/>
  <c r="U339" i="2" s="1"/>
  <c r="N340" i="2"/>
  <c r="U340" i="2" s="1"/>
  <c r="N341" i="2"/>
  <c r="U341" i="2" s="1"/>
  <c r="N342" i="2"/>
  <c r="U342" i="2" s="1"/>
  <c r="N343" i="2"/>
  <c r="U343" i="2" s="1"/>
  <c r="N344" i="2"/>
  <c r="U344" i="2" s="1"/>
  <c r="N345" i="2"/>
  <c r="U345" i="2" s="1"/>
  <c r="N346" i="2"/>
  <c r="U346" i="2" s="1"/>
  <c r="N347" i="2"/>
  <c r="U347" i="2" s="1"/>
  <c r="N348" i="2"/>
  <c r="U348" i="2" s="1"/>
  <c r="N349" i="2"/>
  <c r="U349" i="2" s="1"/>
  <c r="N350" i="2"/>
  <c r="U350" i="2" s="1"/>
  <c r="N351" i="2"/>
  <c r="U351" i="2" s="1"/>
  <c r="N352" i="2"/>
  <c r="U352" i="2" s="1"/>
  <c r="N353" i="2"/>
  <c r="U353" i="2" s="1"/>
  <c r="N354" i="2"/>
  <c r="U354" i="2" s="1"/>
  <c r="N355" i="2"/>
  <c r="U355" i="2" s="1"/>
  <c r="N356" i="2"/>
  <c r="U356" i="2" s="1"/>
  <c r="N357" i="2"/>
  <c r="U357" i="2" s="1"/>
  <c r="N358" i="2"/>
  <c r="U358" i="2" s="1"/>
  <c r="N359" i="2"/>
  <c r="U359" i="2" s="1"/>
  <c r="N360" i="2"/>
  <c r="U360" i="2" s="1"/>
  <c r="N361" i="2"/>
  <c r="U361" i="2" s="1"/>
  <c r="N362" i="2"/>
  <c r="U362" i="2" s="1"/>
  <c r="N363" i="2"/>
  <c r="U363" i="2" s="1"/>
  <c r="N364" i="2"/>
  <c r="U364" i="2" s="1"/>
  <c r="N365" i="2"/>
  <c r="U365" i="2" s="1"/>
  <c r="N366" i="2"/>
  <c r="U366" i="2" s="1"/>
  <c r="N367" i="2"/>
  <c r="U367" i="2" s="1"/>
  <c r="N368" i="2"/>
  <c r="U368" i="2" s="1"/>
  <c r="N369" i="2"/>
  <c r="U369" i="2" s="1"/>
  <c r="N370" i="2"/>
  <c r="U370" i="2" s="1"/>
  <c r="N371" i="2"/>
  <c r="U371" i="2" s="1"/>
  <c r="N372" i="2"/>
  <c r="U372" i="2" s="1"/>
  <c r="N373" i="2"/>
  <c r="U373" i="2" s="1"/>
  <c r="N374" i="2"/>
  <c r="U374" i="2" s="1"/>
  <c r="N375" i="2"/>
  <c r="U375" i="2" s="1"/>
  <c r="N376" i="2"/>
  <c r="U376" i="2" s="1"/>
  <c r="N377" i="2"/>
  <c r="U377" i="2" s="1"/>
  <c r="N378" i="2"/>
  <c r="U378" i="2" s="1"/>
  <c r="N379" i="2"/>
  <c r="U379" i="2" s="1"/>
  <c r="N380" i="2"/>
  <c r="U380" i="2" s="1"/>
  <c r="N381" i="2"/>
  <c r="U381" i="2" s="1"/>
  <c r="N382" i="2"/>
  <c r="U382" i="2" s="1"/>
  <c r="N383" i="2"/>
  <c r="U383" i="2" s="1"/>
  <c r="N384" i="2"/>
  <c r="U384" i="2" s="1"/>
  <c r="N385" i="2"/>
  <c r="U385" i="2" s="1"/>
  <c r="N386" i="2"/>
  <c r="U386" i="2" s="1"/>
  <c r="N387" i="2"/>
  <c r="U387" i="2" s="1"/>
  <c r="N388" i="2"/>
  <c r="U388" i="2" s="1"/>
  <c r="N389" i="2"/>
  <c r="U389" i="2" s="1"/>
  <c r="N390" i="2"/>
  <c r="U390" i="2" s="1"/>
  <c r="N391" i="2"/>
  <c r="U391" i="2" s="1"/>
  <c r="N392" i="2"/>
  <c r="U392" i="2" s="1"/>
  <c r="N393" i="2"/>
  <c r="U393" i="2" s="1"/>
  <c r="N394" i="2"/>
  <c r="U394" i="2" s="1"/>
  <c r="N395" i="2"/>
  <c r="U395" i="2" s="1"/>
  <c r="N396" i="2"/>
  <c r="U396" i="2" s="1"/>
  <c r="N397" i="2"/>
  <c r="U397" i="2" s="1"/>
  <c r="N398" i="2"/>
  <c r="U398" i="2" s="1"/>
  <c r="N399" i="2"/>
  <c r="U399" i="2" s="1"/>
  <c r="N400" i="2"/>
  <c r="U400" i="2" s="1"/>
  <c r="N401" i="2"/>
  <c r="U401" i="2" s="1"/>
  <c r="N402" i="2"/>
  <c r="U402" i="2" s="1"/>
  <c r="N403" i="2"/>
  <c r="U403" i="2" s="1"/>
  <c r="N404" i="2"/>
  <c r="U404" i="2" s="1"/>
  <c r="N405" i="2"/>
  <c r="U405" i="2" s="1"/>
  <c r="N406" i="2"/>
  <c r="U406" i="2" s="1"/>
  <c r="N407" i="2"/>
  <c r="U407" i="2" s="1"/>
  <c r="N408" i="2"/>
  <c r="U408" i="2" s="1"/>
  <c r="N409" i="2"/>
  <c r="U409" i="2" s="1"/>
  <c r="N410" i="2"/>
  <c r="U410" i="2" s="1"/>
  <c r="N411" i="2"/>
  <c r="U411" i="2" s="1"/>
  <c r="N412" i="2"/>
  <c r="U412" i="2" s="1"/>
  <c r="N413" i="2"/>
  <c r="U413" i="2" s="1"/>
  <c r="N414" i="2"/>
  <c r="U414" i="2" s="1"/>
  <c r="N415" i="2"/>
  <c r="U415" i="2" s="1"/>
  <c r="N416" i="2"/>
  <c r="U416" i="2" s="1"/>
  <c r="N417" i="2"/>
  <c r="U417" i="2" s="1"/>
  <c r="N418" i="2"/>
  <c r="U418" i="2" s="1"/>
  <c r="N419" i="2"/>
  <c r="U419" i="2" s="1"/>
  <c r="N420" i="2"/>
  <c r="U420" i="2" s="1"/>
  <c r="N421" i="2"/>
  <c r="U421" i="2" s="1"/>
  <c r="N422" i="2"/>
  <c r="U422" i="2" s="1"/>
  <c r="N423" i="2"/>
  <c r="U423" i="2" s="1"/>
  <c r="N424" i="2"/>
  <c r="U424" i="2" s="1"/>
  <c r="N425" i="2"/>
  <c r="U425" i="2" s="1"/>
  <c r="N426" i="2"/>
  <c r="U426" i="2" s="1"/>
  <c r="N427" i="2"/>
  <c r="U427" i="2" s="1"/>
  <c r="N428" i="2"/>
  <c r="U428" i="2" s="1"/>
  <c r="N429" i="2"/>
  <c r="U429" i="2" s="1"/>
  <c r="N430" i="2"/>
  <c r="U430" i="2" s="1"/>
  <c r="N431" i="2"/>
  <c r="U431" i="2" s="1"/>
  <c r="N432" i="2"/>
  <c r="U432" i="2" s="1"/>
  <c r="N433" i="2"/>
  <c r="U433" i="2" s="1"/>
  <c r="N434" i="2"/>
  <c r="U434" i="2" s="1"/>
  <c r="N435" i="2"/>
  <c r="U435" i="2" s="1"/>
  <c r="N436" i="2"/>
  <c r="U436" i="2" s="1"/>
  <c r="N437" i="2"/>
  <c r="U437" i="2" s="1"/>
  <c r="N438" i="2"/>
  <c r="U438" i="2" s="1"/>
  <c r="N439" i="2"/>
  <c r="U439" i="2" s="1"/>
  <c r="N440" i="2"/>
  <c r="U440" i="2" s="1"/>
  <c r="N441" i="2"/>
  <c r="U441" i="2" s="1"/>
  <c r="N442" i="2"/>
  <c r="U442" i="2" s="1"/>
  <c r="N443" i="2"/>
  <c r="U443" i="2" s="1"/>
  <c r="N444" i="2"/>
  <c r="U444" i="2" s="1"/>
  <c r="N445" i="2"/>
  <c r="U445" i="2" s="1"/>
  <c r="N446" i="2"/>
  <c r="U446" i="2" s="1"/>
  <c r="N447" i="2"/>
  <c r="U447" i="2" s="1"/>
  <c r="N448" i="2"/>
  <c r="U448" i="2" s="1"/>
  <c r="N449" i="2"/>
  <c r="U449" i="2" s="1"/>
  <c r="N450" i="2"/>
  <c r="U450" i="2" s="1"/>
  <c r="N451" i="2"/>
  <c r="U451" i="2" s="1"/>
  <c r="N452" i="2"/>
  <c r="U452" i="2" s="1"/>
  <c r="N453" i="2"/>
  <c r="U453" i="2" s="1"/>
  <c r="N454" i="2"/>
  <c r="U454" i="2" s="1"/>
  <c r="N455" i="2"/>
  <c r="U455" i="2" s="1"/>
  <c r="N456" i="2"/>
  <c r="U456" i="2" s="1"/>
  <c r="N457" i="2"/>
  <c r="U457" i="2" s="1"/>
  <c r="N458" i="2"/>
  <c r="U458" i="2" s="1"/>
  <c r="N459" i="2"/>
  <c r="U459" i="2" s="1"/>
  <c r="N460" i="2"/>
  <c r="U460" i="2" s="1"/>
  <c r="N461" i="2"/>
  <c r="U461" i="2" s="1"/>
  <c r="N462" i="2"/>
  <c r="U462" i="2" s="1"/>
  <c r="N463" i="2"/>
  <c r="U463" i="2" s="1"/>
  <c r="N464" i="2"/>
  <c r="U464" i="2" s="1"/>
  <c r="N465" i="2"/>
  <c r="U465" i="2" s="1"/>
  <c r="N466" i="2"/>
  <c r="U466" i="2" s="1"/>
  <c r="N467" i="2"/>
  <c r="U467" i="2" s="1"/>
  <c r="N468" i="2"/>
  <c r="U468" i="2" s="1"/>
  <c r="N469" i="2"/>
  <c r="U469" i="2" s="1"/>
  <c r="N470" i="2"/>
  <c r="U470" i="2" s="1"/>
  <c r="N471" i="2"/>
  <c r="U471" i="2" s="1"/>
  <c r="N472" i="2"/>
  <c r="U472" i="2" s="1"/>
  <c r="N473" i="2"/>
  <c r="U473" i="2" s="1"/>
  <c r="N474" i="2"/>
  <c r="U474" i="2" s="1"/>
  <c r="N475" i="2"/>
  <c r="U475" i="2" s="1"/>
  <c r="N476" i="2"/>
  <c r="U476" i="2" s="1"/>
  <c r="N477" i="2"/>
  <c r="U477" i="2" s="1"/>
  <c r="N478" i="2"/>
  <c r="U478" i="2" s="1"/>
  <c r="N479" i="2"/>
  <c r="U479" i="2" s="1"/>
  <c r="N480" i="2"/>
  <c r="U480" i="2" s="1"/>
  <c r="N481" i="2"/>
  <c r="U481" i="2" s="1"/>
  <c r="N482" i="2"/>
  <c r="U482" i="2" s="1"/>
  <c r="N483" i="2"/>
  <c r="U483" i="2" s="1"/>
  <c r="N484" i="2"/>
  <c r="U484" i="2" s="1"/>
  <c r="N485" i="2"/>
  <c r="U485" i="2" s="1"/>
  <c r="N486" i="2"/>
  <c r="U486" i="2" s="1"/>
  <c r="N487" i="2"/>
  <c r="U487" i="2" s="1"/>
  <c r="N488" i="2"/>
  <c r="U488" i="2" s="1"/>
  <c r="N489" i="2"/>
  <c r="U489" i="2" s="1"/>
  <c r="N490" i="2"/>
  <c r="U490" i="2" s="1"/>
  <c r="N491" i="2"/>
  <c r="U491" i="2" s="1"/>
  <c r="N492" i="2"/>
  <c r="U492" i="2" s="1"/>
  <c r="N493" i="2"/>
  <c r="U493" i="2" s="1"/>
  <c r="N494" i="2"/>
  <c r="U494" i="2" s="1"/>
  <c r="N495" i="2"/>
  <c r="U495" i="2" s="1"/>
  <c r="N496" i="2"/>
  <c r="U496" i="2" s="1"/>
  <c r="N497" i="2"/>
  <c r="U497" i="2" s="1"/>
  <c r="N498" i="2"/>
  <c r="U498" i="2" s="1"/>
  <c r="N499" i="2"/>
  <c r="U499" i="2" s="1"/>
  <c r="N500" i="2"/>
  <c r="U500" i="2" s="1"/>
  <c r="N501" i="2"/>
  <c r="U501" i="2" s="1"/>
  <c r="N502" i="2"/>
  <c r="U502" i="2" s="1"/>
  <c r="N503" i="2"/>
  <c r="U503" i="2" s="1"/>
  <c r="N504" i="2"/>
  <c r="U504" i="2" s="1"/>
  <c r="N505" i="2"/>
  <c r="U505" i="2" s="1"/>
  <c r="N506" i="2"/>
  <c r="U506" i="2" s="1"/>
  <c r="N507" i="2"/>
  <c r="U507" i="2" s="1"/>
  <c r="N508" i="2"/>
  <c r="U508" i="2" s="1"/>
  <c r="N509" i="2"/>
  <c r="U509" i="2" s="1"/>
  <c r="N510" i="2"/>
  <c r="U510" i="2" s="1"/>
  <c r="N511" i="2"/>
  <c r="U511" i="2" s="1"/>
  <c r="N512" i="2"/>
  <c r="U512" i="2" s="1"/>
  <c r="N513" i="2"/>
  <c r="U513" i="2" s="1"/>
  <c r="N514" i="2"/>
  <c r="U514" i="2" s="1"/>
  <c r="N515" i="2"/>
  <c r="U515" i="2" s="1"/>
  <c r="N516" i="2"/>
  <c r="U516" i="2" s="1"/>
  <c r="N517" i="2"/>
  <c r="U517" i="2" s="1"/>
  <c r="N518" i="2"/>
  <c r="U518" i="2" s="1"/>
  <c r="N519" i="2"/>
  <c r="U519" i="2" s="1"/>
  <c r="N520" i="2"/>
  <c r="U520" i="2" s="1"/>
  <c r="N521" i="2"/>
  <c r="U521" i="2" s="1"/>
  <c r="N522" i="2"/>
  <c r="U522" i="2" s="1"/>
  <c r="N523" i="2"/>
  <c r="U523" i="2" s="1"/>
  <c r="N524" i="2"/>
  <c r="U524" i="2" s="1"/>
  <c r="N525" i="2"/>
  <c r="U525" i="2" s="1"/>
  <c r="N526" i="2"/>
  <c r="U526" i="2" s="1"/>
  <c r="N527" i="2"/>
  <c r="U527" i="2" s="1"/>
  <c r="N528" i="2"/>
  <c r="U528" i="2" s="1"/>
  <c r="N529" i="2"/>
  <c r="U529" i="2" s="1"/>
  <c r="N530" i="2"/>
  <c r="U530" i="2" s="1"/>
  <c r="N531" i="2"/>
  <c r="U531" i="2" s="1"/>
  <c r="N532" i="2"/>
  <c r="U532" i="2" s="1"/>
  <c r="N533" i="2"/>
  <c r="U533" i="2" s="1"/>
  <c r="N534" i="2"/>
  <c r="U534" i="2" s="1"/>
  <c r="N535" i="2"/>
  <c r="U535" i="2" s="1"/>
  <c r="N536" i="2"/>
  <c r="U536" i="2" s="1"/>
  <c r="N537" i="2"/>
  <c r="U537" i="2" s="1"/>
  <c r="N538" i="2"/>
  <c r="U538" i="2" s="1"/>
  <c r="N539" i="2"/>
  <c r="U539" i="2" s="1"/>
  <c r="N540" i="2"/>
  <c r="U540" i="2" s="1"/>
  <c r="N541" i="2"/>
  <c r="U541" i="2" s="1"/>
  <c r="N542" i="2"/>
  <c r="U542" i="2" s="1"/>
  <c r="N543" i="2"/>
  <c r="U543" i="2" s="1"/>
  <c r="N544" i="2"/>
  <c r="U544" i="2" s="1"/>
  <c r="N545" i="2"/>
  <c r="U545" i="2" s="1"/>
  <c r="N546" i="2"/>
  <c r="U546" i="2" s="1"/>
  <c r="N547" i="2"/>
  <c r="U547" i="2" s="1"/>
  <c r="N548" i="2"/>
  <c r="U548" i="2" s="1"/>
  <c r="N549" i="2"/>
  <c r="U549" i="2" s="1"/>
  <c r="N550" i="2"/>
  <c r="U550" i="2" s="1"/>
  <c r="N551" i="2"/>
  <c r="U551" i="2" s="1"/>
  <c r="N552" i="2"/>
  <c r="U552" i="2" s="1"/>
  <c r="N553" i="2"/>
  <c r="U553" i="2" s="1"/>
  <c r="N554" i="2"/>
  <c r="U554" i="2" s="1"/>
  <c r="N555" i="2"/>
  <c r="U555" i="2" s="1"/>
  <c r="N556" i="2"/>
  <c r="U556" i="2" s="1"/>
  <c r="N557" i="2"/>
  <c r="U557" i="2" s="1"/>
  <c r="N558" i="2"/>
  <c r="U558" i="2" s="1"/>
  <c r="N559" i="2"/>
  <c r="U559" i="2" s="1"/>
  <c r="N560" i="2"/>
  <c r="U560" i="2" s="1"/>
  <c r="N561" i="2"/>
  <c r="U561" i="2" s="1"/>
  <c r="N562" i="2"/>
  <c r="U562" i="2" s="1"/>
  <c r="N563" i="2"/>
  <c r="U563" i="2" s="1"/>
  <c r="N564" i="2"/>
  <c r="U564" i="2" s="1"/>
  <c r="N565" i="2"/>
  <c r="U565" i="2" s="1"/>
  <c r="N566" i="2"/>
  <c r="U566" i="2" s="1"/>
  <c r="N567" i="2"/>
  <c r="U567" i="2" s="1"/>
  <c r="N568" i="2"/>
  <c r="U568" i="2" s="1"/>
  <c r="N569" i="2"/>
  <c r="U569" i="2" s="1"/>
  <c r="N570" i="2"/>
  <c r="U570" i="2" s="1"/>
  <c r="N571" i="2"/>
  <c r="U571" i="2" s="1"/>
  <c r="N572" i="2"/>
  <c r="U572" i="2" s="1"/>
  <c r="N573" i="2"/>
  <c r="U573" i="2" s="1"/>
  <c r="N574" i="2"/>
  <c r="U574" i="2" s="1"/>
  <c r="N575" i="2"/>
  <c r="U575" i="2" s="1"/>
  <c r="N576" i="2"/>
  <c r="U576" i="2" s="1"/>
  <c r="N577" i="2"/>
  <c r="U577" i="2" s="1"/>
  <c r="N578" i="2"/>
  <c r="U578" i="2" s="1"/>
  <c r="N579" i="2"/>
  <c r="U579" i="2" s="1"/>
  <c r="N580" i="2"/>
  <c r="U580" i="2" s="1"/>
  <c r="N581" i="2"/>
  <c r="U581" i="2" s="1"/>
  <c r="N582" i="2"/>
  <c r="U582" i="2" s="1"/>
  <c r="N583" i="2"/>
  <c r="U583" i="2" s="1"/>
  <c r="N584" i="2"/>
  <c r="U584" i="2" s="1"/>
  <c r="N585" i="2"/>
  <c r="U585" i="2" s="1"/>
  <c r="N586" i="2"/>
  <c r="U586" i="2" s="1"/>
  <c r="N587" i="2"/>
  <c r="U587" i="2" s="1"/>
  <c r="N588" i="2"/>
  <c r="U588" i="2" s="1"/>
  <c r="N589" i="2"/>
  <c r="U589" i="2" s="1"/>
  <c r="N590" i="2"/>
  <c r="U590" i="2" s="1"/>
  <c r="N591" i="2"/>
  <c r="U591" i="2" s="1"/>
  <c r="N592" i="2"/>
  <c r="U592" i="2" s="1"/>
  <c r="N593" i="2"/>
  <c r="U593" i="2" s="1"/>
  <c r="N594" i="2"/>
  <c r="U594" i="2" s="1"/>
  <c r="N595" i="2"/>
  <c r="U595" i="2" s="1"/>
  <c r="N596" i="2"/>
  <c r="U596" i="2" s="1"/>
  <c r="N597" i="2"/>
  <c r="U597" i="2" s="1"/>
  <c r="N598" i="2"/>
  <c r="U598" i="2" s="1"/>
  <c r="N599" i="2"/>
  <c r="U599" i="2" s="1"/>
  <c r="N600" i="2"/>
  <c r="U600" i="2" s="1"/>
  <c r="N601" i="2"/>
  <c r="U601" i="2" s="1"/>
  <c r="N602" i="2"/>
  <c r="U602" i="2" s="1"/>
  <c r="N603" i="2"/>
  <c r="U603" i="2" s="1"/>
  <c r="N604" i="2"/>
  <c r="U604" i="2" s="1"/>
  <c r="N605" i="2"/>
  <c r="U605" i="2" s="1"/>
  <c r="N606" i="2"/>
  <c r="U606" i="2" s="1"/>
  <c r="N607" i="2"/>
  <c r="U607" i="2" s="1"/>
  <c r="N608" i="2"/>
  <c r="U608" i="2" s="1"/>
  <c r="N609" i="2"/>
  <c r="U609" i="2" s="1"/>
  <c r="N610" i="2"/>
  <c r="U610" i="2" s="1"/>
  <c r="N611" i="2"/>
  <c r="U611" i="2" s="1"/>
  <c r="N612" i="2"/>
  <c r="U612" i="2" s="1"/>
  <c r="N613" i="2"/>
  <c r="U613" i="2" s="1"/>
  <c r="N614" i="2"/>
  <c r="U614" i="2" s="1"/>
  <c r="N615" i="2"/>
  <c r="U615" i="2" s="1"/>
  <c r="N616" i="2"/>
  <c r="U616" i="2" s="1"/>
  <c r="N617" i="2"/>
  <c r="U617" i="2" s="1"/>
  <c r="N618" i="2"/>
  <c r="U618" i="2" s="1"/>
  <c r="N619" i="2"/>
  <c r="U619" i="2" s="1"/>
  <c r="N620" i="2"/>
  <c r="U620" i="2" s="1"/>
  <c r="N621" i="2"/>
  <c r="U621" i="2" s="1"/>
  <c r="N622" i="2"/>
  <c r="U622" i="2" s="1"/>
  <c r="N623" i="2"/>
  <c r="U623" i="2" s="1"/>
  <c r="N624" i="2"/>
  <c r="U624" i="2" s="1"/>
  <c r="N625" i="2"/>
  <c r="U625" i="2" s="1"/>
  <c r="N626" i="2"/>
  <c r="U626" i="2" s="1"/>
  <c r="N627" i="2"/>
  <c r="U627" i="2" s="1"/>
  <c r="N628" i="2"/>
  <c r="U628" i="2" s="1"/>
  <c r="N629" i="2"/>
  <c r="U629" i="2" s="1"/>
  <c r="N630" i="2"/>
  <c r="U630" i="2" s="1"/>
  <c r="N631" i="2"/>
  <c r="U631" i="2" s="1"/>
  <c r="N632" i="2"/>
  <c r="U632" i="2" s="1"/>
  <c r="N633" i="2"/>
  <c r="U633" i="2" s="1"/>
  <c r="N634" i="2"/>
  <c r="U634" i="2" s="1"/>
  <c r="N635" i="2"/>
  <c r="U635" i="2" s="1"/>
  <c r="N636" i="2"/>
  <c r="U636" i="2" s="1"/>
  <c r="N637" i="2"/>
  <c r="U637" i="2" s="1"/>
  <c r="N638" i="2"/>
  <c r="U638" i="2" s="1"/>
  <c r="N639" i="2"/>
  <c r="U639" i="2" s="1"/>
  <c r="N640" i="2"/>
  <c r="U640" i="2" s="1"/>
  <c r="N641" i="2"/>
  <c r="U641" i="2" s="1"/>
  <c r="N642" i="2"/>
  <c r="U642" i="2" s="1"/>
  <c r="N643" i="2"/>
  <c r="U643" i="2" s="1"/>
  <c r="N644" i="2"/>
  <c r="U644" i="2" s="1"/>
  <c r="N645" i="2"/>
  <c r="U645" i="2" s="1"/>
  <c r="N646" i="2"/>
  <c r="U646" i="2" s="1"/>
  <c r="N647" i="2"/>
  <c r="U647" i="2" s="1"/>
  <c r="N648" i="2"/>
  <c r="U648" i="2" s="1"/>
  <c r="N649" i="2"/>
  <c r="U649" i="2" s="1"/>
  <c r="N650" i="2"/>
  <c r="U650" i="2" s="1"/>
  <c r="N651" i="2"/>
  <c r="U651" i="2" s="1"/>
  <c r="N652" i="2"/>
  <c r="U652" i="2" s="1"/>
  <c r="N653" i="2"/>
  <c r="U653" i="2" s="1"/>
  <c r="N654" i="2"/>
  <c r="U654" i="2" s="1"/>
  <c r="N655" i="2"/>
  <c r="U655" i="2" s="1"/>
  <c r="N656" i="2"/>
  <c r="U656" i="2" s="1"/>
  <c r="N657" i="2"/>
  <c r="U657" i="2" s="1"/>
  <c r="N658" i="2"/>
  <c r="U658" i="2" s="1"/>
  <c r="N659" i="2"/>
  <c r="U659" i="2" s="1"/>
  <c r="N660" i="2"/>
  <c r="U660" i="2" s="1"/>
  <c r="N661" i="2"/>
  <c r="U661" i="2" s="1"/>
  <c r="N662" i="2"/>
  <c r="U662" i="2" s="1"/>
  <c r="N663" i="2"/>
  <c r="U663" i="2" s="1"/>
  <c r="N664" i="2"/>
  <c r="U664" i="2" s="1"/>
  <c r="N665" i="2"/>
  <c r="U665" i="2" s="1"/>
  <c r="N666" i="2"/>
  <c r="U666" i="2" s="1"/>
  <c r="N667" i="2"/>
  <c r="U667" i="2" s="1"/>
  <c r="N668" i="2"/>
  <c r="U668" i="2" s="1"/>
  <c r="N669" i="2"/>
  <c r="U669" i="2" s="1"/>
  <c r="N670" i="2"/>
  <c r="U670" i="2" s="1"/>
  <c r="N671" i="2"/>
  <c r="U671" i="2" s="1"/>
  <c r="N672" i="2"/>
  <c r="U672" i="2" s="1"/>
  <c r="N673" i="2"/>
  <c r="U673" i="2" s="1"/>
  <c r="N674" i="2"/>
  <c r="U674" i="2" s="1"/>
  <c r="N675" i="2"/>
  <c r="U675" i="2" s="1"/>
  <c r="N676" i="2"/>
  <c r="U676" i="2" s="1"/>
  <c r="N677" i="2"/>
  <c r="U677" i="2" s="1"/>
  <c r="N678" i="2"/>
  <c r="U678" i="2" s="1"/>
  <c r="N679" i="2"/>
  <c r="U679" i="2" s="1"/>
  <c r="N680" i="2"/>
  <c r="U680" i="2" s="1"/>
  <c r="N681" i="2"/>
  <c r="U681" i="2" s="1"/>
  <c r="N682" i="2"/>
  <c r="U682" i="2" s="1"/>
  <c r="N683" i="2"/>
  <c r="U683" i="2" s="1"/>
  <c r="N684" i="2"/>
  <c r="U684" i="2" s="1"/>
  <c r="N685" i="2"/>
  <c r="U685" i="2" s="1"/>
  <c r="N686" i="2"/>
  <c r="U686" i="2" s="1"/>
  <c r="N687" i="2"/>
  <c r="U687" i="2" s="1"/>
  <c r="N688" i="2"/>
  <c r="U688" i="2" s="1"/>
  <c r="N689" i="2"/>
  <c r="U689" i="2" s="1"/>
  <c r="N690" i="2"/>
  <c r="U690" i="2" s="1"/>
  <c r="N691" i="2"/>
  <c r="U691" i="2" s="1"/>
  <c r="N692" i="2"/>
  <c r="U692" i="2" s="1"/>
  <c r="N693" i="2"/>
  <c r="U693" i="2" s="1"/>
  <c r="N694" i="2"/>
  <c r="U694" i="2" s="1"/>
  <c r="N695" i="2"/>
  <c r="U695" i="2" s="1"/>
  <c r="N696" i="2"/>
  <c r="U696" i="2" s="1"/>
  <c r="N697" i="2"/>
  <c r="U697" i="2" s="1"/>
  <c r="N698" i="2"/>
  <c r="U698" i="2" s="1"/>
  <c r="N699" i="2"/>
  <c r="U699" i="2" s="1"/>
  <c r="N700" i="2"/>
  <c r="U700" i="2" s="1"/>
  <c r="N701" i="2"/>
  <c r="U701" i="2" s="1"/>
  <c r="N702" i="2"/>
  <c r="U702" i="2" s="1"/>
  <c r="N703" i="2"/>
  <c r="U703" i="2" s="1"/>
  <c r="N704" i="2"/>
  <c r="U704" i="2" s="1"/>
  <c r="N705" i="2"/>
  <c r="U705" i="2" s="1"/>
  <c r="N706" i="2"/>
  <c r="U706" i="2" s="1"/>
  <c r="N707" i="2"/>
  <c r="U707" i="2" s="1"/>
  <c r="N708" i="2"/>
  <c r="U708" i="2" s="1"/>
  <c r="N709" i="2"/>
  <c r="U709" i="2" s="1"/>
  <c r="N710" i="2"/>
  <c r="U710" i="2" s="1"/>
  <c r="N711" i="2"/>
  <c r="U711" i="2" s="1"/>
  <c r="N712" i="2"/>
  <c r="U712" i="2" s="1"/>
  <c r="N713" i="2"/>
  <c r="U713" i="2" s="1"/>
  <c r="N714" i="2"/>
  <c r="U714" i="2" s="1"/>
  <c r="N715" i="2"/>
  <c r="U715" i="2" s="1"/>
  <c r="N716" i="2"/>
  <c r="U716" i="2" s="1"/>
  <c r="N717" i="2"/>
  <c r="U717" i="2" s="1"/>
  <c r="N718" i="2"/>
  <c r="U718" i="2" s="1"/>
  <c r="N719" i="2"/>
  <c r="U719" i="2" s="1"/>
  <c r="N720" i="2"/>
  <c r="U720" i="2" s="1"/>
  <c r="N721" i="2"/>
  <c r="U721" i="2" s="1"/>
  <c r="N722" i="2"/>
  <c r="U722" i="2" s="1"/>
  <c r="N723" i="2"/>
  <c r="U723" i="2" s="1"/>
  <c r="N724" i="2"/>
  <c r="U724" i="2" s="1"/>
  <c r="N725" i="2"/>
  <c r="U725" i="2" s="1"/>
  <c r="N726" i="2"/>
  <c r="U726" i="2" s="1"/>
  <c r="N727" i="2"/>
  <c r="U727" i="2" s="1"/>
  <c r="N728" i="2"/>
  <c r="U728" i="2" s="1"/>
  <c r="N729" i="2"/>
  <c r="U729" i="2" s="1"/>
  <c r="N730" i="2"/>
  <c r="U730" i="2" s="1"/>
  <c r="N731" i="2"/>
  <c r="U731" i="2" s="1"/>
  <c r="N732" i="2"/>
  <c r="U732" i="2" s="1"/>
  <c r="N733" i="2"/>
  <c r="U733" i="2" s="1"/>
  <c r="N734" i="2"/>
  <c r="U734" i="2" s="1"/>
  <c r="N735" i="2"/>
  <c r="U735" i="2" s="1"/>
  <c r="N736" i="2"/>
  <c r="U736" i="2" s="1"/>
  <c r="N737" i="2"/>
  <c r="U737" i="2" s="1"/>
  <c r="N738" i="2"/>
  <c r="U738" i="2" s="1"/>
  <c r="N739" i="2"/>
  <c r="U739" i="2" s="1"/>
  <c r="N740" i="2"/>
  <c r="U740" i="2" s="1"/>
  <c r="N741" i="2"/>
  <c r="U741" i="2" s="1"/>
  <c r="N742" i="2"/>
  <c r="U742" i="2" s="1"/>
  <c r="N743" i="2"/>
  <c r="U743" i="2" s="1"/>
  <c r="N744" i="2"/>
  <c r="U744" i="2" s="1"/>
  <c r="N745" i="2"/>
  <c r="U745" i="2" s="1"/>
  <c r="N746" i="2"/>
  <c r="U746" i="2" s="1"/>
  <c r="N747" i="2"/>
  <c r="U747" i="2" s="1"/>
  <c r="N748" i="2"/>
  <c r="U748" i="2" s="1"/>
  <c r="N749" i="2"/>
  <c r="U749" i="2" s="1"/>
  <c r="N750" i="2"/>
  <c r="U750" i="2" s="1"/>
  <c r="N751" i="2"/>
  <c r="U751" i="2" s="1"/>
  <c r="N752" i="2"/>
  <c r="U752" i="2" s="1"/>
  <c r="N753" i="2"/>
  <c r="U753" i="2" s="1"/>
  <c r="N754" i="2"/>
  <c r="U754" i="2" s="1"/>
  <c r="N755" i="2"/>
  <c r="U755" i="2" s="1"/>
  <c r="N756" i="2"/>
  <c r="U756" i="2" s="1"/>
  <c r="N757" i="2"/>
  <c r="U757" i="2" s="1"/>
  <c r="N758" i="2"/>
  <c r="U758" i="2" s="1"/>
  <c r="N759" i="2"/>
  <c r="U759" i="2" s="1"/>
  <c r="N760" i="2"/>
  <c r="U760" i="2" s="1"/>
  <c r="N761" i="2"/>
  <c r="U761" i="2" s="1"/>
  <c r="N762" i="2"/>
  <c r="U762" i="2" s="1"/>
  <c r="N763" i="2"/>
  <c r="U763" i="2" s="1"/>
  <c r="N764" i="2"/>
  <c r="U764" i="2" s="1"/>
  <c r="N765" i="2"/>
  <c r="U765" i="2" s="1"/>
  <c r="N766" i="2"/>
  <c r="U766" i="2" s="1"/>
  <c r="N767" i="2"/>
  <c r="U767" i="2" s="1"/>
  <c r="N768" i="2"/>
  <c r="U768" i="2" s="1"/>
  <c r="N769" i="2"/>
  <c r="U769" i="2" s="1"/>
  <c r="N770" i="2"/>
  <c r="U770" i="2" s="1"/>
  <c r="N771" i="2"/>
  <c r="U771" i="2" s="1"/>
  <c r="N772" i="2"/>
  <c r="U772" i="2" s="1"/>
  <c r="N773" i="2"/>
  <c r="U773" i="2" s="1"/>
  <c r="N774" i="2"/>
  <c r="U774" i="2" s="1"/>
  <c r="N775" i="2"/>
  <c r="U775" i="2" s="1"/>
  <c r="N776" i="2"/>
  <c r="U776" i="2" s="1"/>
  <c r="N777" i="2"/>
  <c r="U777" i="2" s="1"/>
  <c r="N778" i="2"/>
  <c r="U778" i="2" s="1"/>
  <c r="N779" i="2"/>
  <c r="U779" i="2" s="1"/>
  <c r="N780" i="2"/>
  <c r="U780" i="2" s="1"/>
  <c r="N781" i="2"/>
  <c r="U781" i="2" s="1"/>
  <c r="N782" i="2"/>
  <c r="U782" i="2" s="1"/>
  <c r="N783" i="2"/>
  <c r="U783" i="2" s="1"/>
  <c r="N784" i="2"/>
  <c r="U784" i="2" s="1"/>
  <c r="N785" i="2"/>
  <c r="U785" i="2" s="1"/>
  <c r="N786" i="2"/>
  <c r="U786" i="2" s="1"/>
  <c r="N787" i="2"/>
  <c r="U787" i="2" s="1"/>
  <c r="N788" i="2"/>
  <c r="U788" i="2" s="1"/>
  <c r="N789" i="2"/>
  <c r="U789" i="2" s="1"/>
  <c r="N790" i="2"/>
  <c r="U790" i="2" s="1"/>
  <c r="N791" i="2"/>
  <c r="U791" i="2" s="1"/>
  <c r="N792" i="2"/>
  <c r="U792" i="2" s="1"/>
  <c r="N793" i="2"/>
  <c r="U793" i="2" s="1"/>
  <c r="N794" i="2"/>
  <c r="U794" i="2" s="1"/>
  <c r="N795" i="2"/>
  <c r="U795" i="2" s="1"/>
  <c r="N796" i="2"/>
  <c r="U796" i="2" s="1"/>
  <c r="N797" i="2"/>
  <c r="U797" i="2" s="1"/>
  <c r="N798" i="2"/>
  <c r="U798" i="2" s="1"/>
  <c r="N799" i="2"/>
  <c r="U799" i="2" s="1"/>
  <c r="N800" i="2"/>
  <c r="U800" i="2" s="1"/>
  <c r="N801" i="2"/>
  <c r="U801" i="2" s="1"/>
  <c r="N802" i="2"/>
  <c r="U802" i="2" s="1"/>
  <c r="N803" i="2"/>
  <c r="U803" i="2" s="1"/>
  <c r="N804" i="2"/>
  <c r="U804" i="2" s="1"/>
  <c r="N805" i="2"/>
  <c r="U805" i="2" s="1"/>
  <c r="N806" i="2"/>
  <c r="U806" i="2" s="1"/>
  <c r="N807" i="2"/>
  <c r="U807" i="2" s="1"/>
  <c r="N808" i="2"/>
  <c r="U808" i="2" s="1"/>
  <c r="N809" i="2"/>
  <c r="U809" i="2" s="1"/>
  <c r="N810" i="2"/>
  <c r="U810" i="2" s="1"/>
  <c r="N811" i="2"/>
  <c r="U811" i="2" s="1"/>
  <c r="N812" i="2"/>
  <c r="U812" i="2" s="1"/>
  <c r="N813" i="2"/>
  <c r="U813" i="2" s="1"/>
  <c r="N814" i="2"/>
  <c r="U814" i="2" s="1"/>
  <c r="N815" i="2"/>
  <c r="U815" i="2" s="1"/>
  <c r="N816" i="2"/>
  <c r="U816" i="2" s="1"/>
  <c r="N817" i="2"/>
  <c r="U817" i="2" s="1"/>
  <c r="N818" i="2"/>
  <c r="U818" i="2" s="1"/>
  <c r="N819" i="2"/>
  <c r="U819" i="2" s="1"/>
  <c r="N820" i="2"/>
  <c r="U820" i="2" s="1"/>
  <c r="N821" i="2"/>
  <c r="U821" i="2" s="1"/>
  <c r="N822" i="2"/>
  <c r="U822" i="2" s="1"/>
  <c r="N823" i="2"/>
  <c r="U823" i="2" s="1"/>
  <c r="N824" i="2"/>
  <c r="U824" i="2" s="1"/>
  <c r="N825" i="2"/>
  <c r="U825" i="2" s="1"/>
  <c r="N826" i="2"/>
  <c r="U826" i="2" s="1"/>
  <c r="N827" i="2"/>
  <c r="U827" i="2" s="1"/>
  <c r="N828" i="2"/>
  <c r="U828" i="2" s="1"/>
  <c r="N829" i="2"/>
  <c r="U829" i="2" s="1"/>
  <c r="N830" i="2"/>
  <c r="U830" i="2" s="1"/>
  <c r="N831" i="2"/>
  <c r="U831" i="2" s="1"/>
  <c r="N832" i="2"/>
  <c r="U832" i="2" s="1"/>
  <c r="N833" i="2"/>
  <c r="U833" i="2" s="1"/>
  <c r="N834" i="2"/>
  <c r="U834" i="2" s="1"/>
  <c r="N835" i="2"/>
  <c r="U835" i="2" s="1"/>
  <c r="N836" i="2"/>
  <c r="U836" i="2" s="1"/>
  <c r="N837" i="2"/>
  <c r="U837" i="2" s="1"/>
  <c r="N838" i="2"/>
  <c r="U838" i="2" s="1"/>
  <c r="N839" i="2"/>
  <c r="U839" i="2" s="1"/>
  <c r="N840" i="2"/>
  <c r="U840" i="2" s="1"/>
  <c r="N841" i="2"/>
  <c r="U841" i="2" s="1"/>
  <c r="N842" i="2"/>
  <c r="U842" i="2" s="1"/>
  <c r="N843" i="2"/>
  <c r="U843" i="2" s="1"/>
  <c r="N844" i="2"/>
  <c r="U844" i="2" s="1"/>
  <c r="N845" i="2"/>
  <c r="U845" i="2" s="1"/>
  <c r="N846" i="2"/>
  <c r="U846" i="2" s="1"/>
  <c r="N847" i="2"/>
  <c r="U847" i="2" s="1"/>
  <c r="N848" i="2"/>
  <c r="U848" i="2" s="1"/>
  <c r="N849" i="2"/>
  <c r="U849" i="2" s="1"/>
  <c r="N850" i="2"/>
  <c r="U850" i="2" s="1"/>
  <c r="N851" i="2"/>
  <c r="U851" i="2" s="1"/>
  <c r="N852" i="2"/>
  <c r="U852" i="2" s="1"/>
  <c r="N853" i="2"/>
  <c r="U853" i="2" s="1"/>
  <c r="N854" i="2"/>
  <c r="U854" i="2" s="1"/>
  <c r="N855" i="2"/>
  <c r="U855" i="2" s="1"/>
  <c r="N856" i="2"/>
  <c r="U856" i="2" s="1"/>
  <c r="N857" i="2"/>
  <c r="U857" i="2" s="1"/>
  <c r="N858" i="2"/>
  <c r="U858" i="2" s="1"/>
  <c r="N859" i="2"/>
  <c r="U859" i="2" s="1"/>
  <c r="N860" i="2"/>
  <c r="U860" i="2" s="1"/>
  <c r="N861" i="2"/>
  <c r="U861" i="2" s="1"/>
  <c r="N862" i="2"/>
  <c r="U862" i="2" s="1"/>
  <c r="N863" i="2"/>
  <c r="U863" i="2" s="1"/>
  <c r="N864" i="2"/>
  <c r="U864" i="2" s="1"/>
  <c r="N865" i="2"/>
  <c r="U865" i="2" s="1"/>
  <c r="N866" i="2"/>
  <c r="U866" i="2" s="1"/>
  <c r="N867" i="2"/>
  <c r="U867" i="2" s="1"/>
  <c r="N868" i="2"/>
  <c r="U868" i="2" s="1"/>
  <c r="N869" i="2"/>
  <c r="U869" i="2" s="1"/>
  <c r="N870" i="2"/>
  <c r="U870" i="2" s="1"/>
  <c r="N871" i="2"/>
  <c r="U871" i="2" s="1"/>
  <c r="N872" i="2"/>
  <c r="U872" i="2" s="1"/>
  <c r="N873" i="2"/>
  <c r="U873" i="2" s="1"/>
  <c r="N874" i="2"/>
  <c r="U874" i="2" s="1"/>
  <c r="N875" i="2"/>
  <c r="U875" i="2" s="1"/>
  <c r="N876" i="2"/>
  <c r="U876" i="2" s="1"/>
  <c r="N877" i="2"/>
  <c r="U877" i="2" s="1"/>
  <c r="N878" i="2"/>
  <c r="U878" i="2" s="1"/>
  <c r="N879" i="2"/>
  <c r="U879" i="2" s="1"/>
  <c r="N880" i="2"/>
  <c r="U880" i="2" s="1"/>
  <c r="N881" i="2"/>
  <c r="U881" i="2" s="1"/>
  <c r="N882" i="2"/>
  <c r="U882" i="2" s="1"/>
  <c r="N883" i="2"/>
  <c r="U883" i="2" s="1"/>
  <c r="N884" i="2"/>
  <c r="U884" i="2" s="1"/>
  <c r="N885" i="2"/>
  <c r="U885" i="2" s="1"/>
  <c r="N886" i="2"/>
  <c r="U886" i="2" s="1"/>
  <c r="N887" i="2"/>
  <c r="U887" i="2" s="1"/>
  <c r="N888" i="2"/>
  <c r="U888" i="2" s="1"/>
  <c r="N889" i="2"/>
  <c r="U889" i="2" s="1"/>
  <c r="N890" i="2"/>
  <c r="U890" i="2" s="1"/>
  <c r="N891" i="2"/>
  <c r="U891" i="2" s="1"/>
  <c r="N892" i="2"/>
  <c r="U892" i="2" s="1"/>
  <c r="N893" i="2"/>
  <c r="U893" i="2" s="1"/>
  <c r="N894" i="2"/>
  <c r="U894" i="2" s="1"/>
  <c r="N895" i="2"/>
  <c r="U895" i="2" s="1"/>
  <c r="N896" i="2"/>
  <c r="U896" i="2" s="1"/>
  <c r="N897" i="2"/>
  <c r="U897" i="2" s="1"/>
  <c r="N898" i="2"/>
  <c r="U898" i="2" s="1"/>
  <c r="N899" i="2"/>
  <c r="U899" i="2" s="1"/>
  <c r="N900" i="2"/>
  <c r="U900" i="2" s="1"/>
  <c r="N901" i="2"/>
  <c r="U901" i="2" s="1"/>
  <c r="N902" i="2"/>
  <c r="U902" i="2" s="1"/>
  <c r="N903" i="2"/>
  <c r="U903" i="2" s="1"/>
  <c r="N904" i="2"/>
  <c r="U904" i="2" s="1"/>
  <c r="N905" i="2"/>
  <c r="U905" i="2" s="1"/>
  <c r="N906" i="2"/>
  <c r="U906" i="2" s="1"/>
  <c r="N907" i="2"/>
  <c r="U907" i="2" s="1"/>
  <c r="N908" i="2"/>
  <c r="U908" i="2" s="1"/>
  <c r="N909" i="2"/>
  <c r="U909" i="2" s="1"/>
  <c r="N910" i="2"/>
  <c r="U910" i="2" s="1"/>
  <c r="N911" i="2"/>
  <c r="U911" i="2" s="1"/>
  <c r="N912" i="2"/>
  <c r="U912" i="2" s="1"/>
  <c r="N913" i="2"/>
  <c r="U913" i="2" s="1"/>
  <c r="N914" i="2"/>
  <c r="U914" i="2" s="1"/>
  <c r="N915" i="2"/>
  <c r="U915" i="2" s="1"/>
  <c r="N916" i="2"/>
  <c r="U916" i="2" s="1"/>
  <c r="N917" i="2"/>
  <c r="U917" i="2" s="1"/>
  <c r="N918" i="2"/>
  <c r="U918" i="2" s="1"/>
  <c r="N919" i="2"/>
  <c r="U919" i="2" s="1"/>
  <c r="N920" i="2"/>
  <c r="U920" i="2" s="1"/>
  <c r="N921" i="2"/>
  <c r="U921" i="2" s="1"/>
  <c r="N922" i="2"/>
  <c r="U922" i="2" s="1"/>
  <c r="N923" i="2"/>
  <c r="U923" i="2" s="1"/>
  <c r="N924" i="2"/>
  <c r="U924" i="2" s="1"/>
  <c r="N925" i="2"/>
  <c r="U925" i="2" s="1"/>
  <c r="N926" i="2"/>
  <c r="U926" i="2" s="1"/>
  <c r="N927" i="2"/>
  <c r="U927" i="2" s="1"/>
  <c r="N928" i="2"/>
  <c r="U928" i="2" s="1"/>
  <c r="N929" i="2"/>
  <c r="U929" i="2" s="1"/>
  <c r="N930" i="2"/>
  <c r="U930" i="2" s="1"/>
  <c r="N931" i="2"/>
  <c r="U931" i="2" s="1"/>
  <c r="N932" i="2"/>
  <c r="U932" i="2" s="1"/>
  <c r="N933" i="2"/>
  <c r="U933" i="2" s="1"/>
  <c r="N934" i="2"/>
  <c r="U934" i="2" s="1"/>
  <c r="N935" i="2"/>
  <c r="U935" i="2" s="1"/>
  <c r="N936" i="2"/>
  <c r="U936" i="2" s="1"/>
  <c r="N937" i="2"/>
  <c r="U937" i="2" s="1"/>
  <c r="N938" i="2"/>
  <c r="U938" i="2" s="1"/>
  <c r="N939" i="2"/>
  <c r="U939" i="2" s="1"/>
  <c r="N940" i="2"/>
  <c r="U940" i="2" s="1"/>
  <c r="N941" i="2"/>
  <c r="U941" i="2" s="1"/>
  <c r="N942" i="2"/>
  <c r="U942" i="2" s="1"/>
  <c r="N943" i="2"/>
  <c r="U943" i="2" s="1"/>
  <c r="N944" i="2"/>
  <c r="U944" i="2" s="1"/>
  <c r="N945" i="2"/>
  <c r="U945" i="2" s="1"/>
  <c r="N946" i="2"/>
  <c r="U946" i="2" s="1"/>
  <c r="N947" i="2"/>
  <c r="U947" i="2" s="1"/>
  <c r="N948" i="2"/>
  <c r="U948" i="2" s="1"/>
  <c r="N949" i="2"/>
  <c r="U949" i="2" s="1"/>
  <c r="N950" i="2"/>
  <c r="U950" i="2" s="1"/>
  <c r="N951" i="2"/>
  <c r="U951" i="2" s="1"/>
  <c r="N952" i="2"/>
  <c r="U952" i="2" s="1"/>
  <c r="N953" i="2"/>
  <c r="U953" i="2" s="1"/>
  <c r="N954" i="2"/>
  <c r="U954" i="2" s="1"/>
  <c r="N955" i="2"/>
  <c r="U955" i="2" s="1"/>
  <c r="N956" i="2"/>
  <c r="U956" i="2" s="1"/>
  <c r="N957" i="2"/>
  <c r="U957" i="2" s="1"/>
  <c r="N958" i="2"/>
  <c r="U958" i="2" s="1"/>
  <c r="N959" i="2"/>
  <c r="U959" i="2" s="1"/>
  <c r="N960" i="2"/>
  <c r="U960" i="2" s="1"/>
  <c r="N961" i="2"/>
  <c r="U961" i="2" s="1"/>
  <c r="N962" i="2"/>
  <c r="U962" i="2" s="1"/>
  <c r="N963" i="2"/>
  <c r="U963" i="2" s="1"/>
  <c r="N964" i="2"/>
  <c r="U964" i="2" s="1"/>
  <c r="N965" i="2"/>
  <c r="U965" i="2" s="1"/>
  <c r="N966" i="2"/>
  <c r="U966" i="2" s="1"/>
  <c r="N967" i="2"/>
  <c r="U967" i="2" s="1"/>
  <c r="N968" i="2"/>
  <c r="U968" i="2" s="1"/>
  <c r="N969" i="2"/>
  <c r="U969" i="2" s="1"/>
  <c r="N970" i="2"/>
  <c r="U970" i="2" s="1"/>
  <c r="N971" i="2"/>
  <c r="U971" i="2" s="1"/>
  <c r="N972" i="2"/>
  <c r="U972" i="2" s="1"/>
  <c r="N973" i="2"/>
  <c r="U973" i="2" s="1"/>
  <c r="N974" i="2"/>
  <c r="U974" i="2" s="1"/>
  <c r="N975" i="2"/>
  <c r="U975" i="2" s="1"/>
  <c r="N976" i="2"/>
  <c r="U976" i="2" s="1"/>
  <c r="N977" i="2"/>
  <c r="U977" i="2" s="1"/>
  <c r="N978" i="2"/>
  <c r="U978" i="2" s="1"/>
  <c r="N979" i="2"/>
  <c r="U979" i="2" s="1"/>
  <c r="N980" i="2"/>
  <c r="U980" i="2" s="1"/>
  <c r="N981" i="2"/>
  <c r="U981" i="2" s="1"/>
  <c r="N982" i="2"/>
  <c r="U982" i="2" s="1"/>
  <c r="N983" i="2"/>
  <c r="U983" i="2" s="1"/>
  <c r="N984" i="2"/>
  <c r="U984" i="2" s="1"/>
  <c r="N985" i="2"/>
  <c r="U985" i="2" s="1"/>
  <c r="N986" i="2"/>
  <c r="U986" i="2" s="1"/>
  <c r="N987" i="2"/>
  <c r="U987" i="2" s="1"/>
  <c r="N988" i="2"/>
  <c r="U988" i="2" s="1"/>
  <c r="N989" i="2"/>
  <c r="U989" i="2" s="1"/>
  <c r="N990" i="2"/>
  <c r="U990" i="2" s="1"/>
  <c r="N991" i="2"/>
  <c r="U991" i="2" s="1"/>
  <c r="N992" i="2"/>
  <c r="U992" i="2" s="1"/>
  <c r="N993" i="2"/>
  <c r="U993" i="2" s="1"/>
  <c r="N994" i="2"/>
  <c r="U994" i="2" s="1"/>
  <c r="N995" i="2"/>
  <c r="U995" i="2" s="1"/>
  <c r="N996" i="2"/>
  <c r="U996" i="2" s="1"/>
  <c r="N997" i="2"/>
  <c r="U997" i="2" s="1"/>
  <c r="N998" i="2"/>
  <c r="U998" i="2" s="1"/>
  <c r="N999" i="2"/>
  <c r="U999" i="2" s="1"/>
  <c r="N1000" i="2"/>
  <c r="U1000" i="2" s="1"/>
  <c r="N1001" i="2"/>
  <c r="U1001" i="2" s="1"/>
  <c r="N1002" i="2"/>
  <c r="U1002" i="2" s="1"/>
  <c r="N1003" i="2"/>
  <c r="U1003" i="2" s="1"/>
  <c r="N1004" i="2"/>
  <c r="U1004" i="2" s="1"/>
  <c r="N1005" i="2"/>
  <c r="U1005" i="2" s="1"/>
  <c r="N1006" i="2"/>
  <c r="U1006" i="2" s="1"/>
  <c r="N1007" i="2"/>
  <c r="U1007" i="2" s="1"/>
  <c r="N1008" i="2"/>
  <c r="U1008" i="2" s="1"/>
  <c r="N1009" i="2"/>
  <c r="U1009" i="2" s="1"/>
  <c r="N1010" i="2"/>
  <c r="U1010" i="2" s="1"/>
  <c r="N1011" i="2"/>
  <c r="U1011" i="2" s="1"/>
  <c r="N1012" i="2"/>
  <c r="U1012" i="2" s="1"/>
  <c r="N1013" i="2"/>
  <c r="U1013" i="2" s="1"/>
  <c r="N1014" i="2"/>
  <c r="U1014" i="2" s="1"/>
  <c r="N1015" i="2"/>
  <c r="U1015" i="2" s="1"/>
  <c r="N1016" i="2"/>
  <c r="U1016" i="2" s="1"/>
  <c r="N1017" i="2"/>
  <c r="U1017" i="2" s="1"/>
  <c r="N1018" i="2"/>
  <c r="U1018" i="2" s="1"/>
  <c r="N1019" i="2"/>
  <c r="U1019" i="2" s="1"/>
  <c r="N1020" i="2"/>
  <c r="U1020" i="2" s="1"/>
  <c r="N1021" i="2"/>
  <c r="U1021" i="2" s="1"/>
  <c r="N1022" i="2"/>
  <c r="U1022" i="2" s="1"/>
  <c r="N1023" i="2"/>
  <c r="U1023" i="2" s="1"/>
  <c r="N1024" i="2"/>
  <c r="U1024" i="2" s="1"/>
  <c r="N1025" i="2"/>
  <c r="U1025" i="2" s="1"/>
  <c r="N1026" i="2"/>
  <c r="U1026" i="2" s="1"/>
  <c r="N1027" i="2"/>
  <c r="U1027" i="2" s="1"/>
  <c r="N1028" i="2"/>
  <c r="U1028" i="2" s="1"/>
  <c r="N1029" i="2"/>
  <c r="U1029" i="2" s="1"/>
  <c r="N1030" i="2"/>
  <c r="U1030" i="2" s="1"/>
  <c r="N1031" i="2"/>
  <c r="U1031" i="2" s="1"/>
  <c r="N1032" i="2"/>
  <c r="U1032" i="2" s="1"/>
  <c r="N1033" i="2"/>
  <c r="U1033" i="2" s="1"/>
  <c r="N1034" i="2"/>
  <c r="U1034" i="2" s="1"/>
  <c r="N1035" i="2"/>
  <c r="U1035" i="2" s="1"/>
  <c r="N1036" i="2"/>
  <c r="U1036" i="2" s="1"/>
  <c r="N1037" i="2"/>
  <c r="U1037" i="2" s="1"/>
  <c r="N1038" i="2"/>
  <c r="U1038" i="2" s="1"/>
  <c r="N1039" i="2"/>
  <c r="U1039" i="2" s="1"/>
  <c r="N1040" i="2"/>
  <c r="U1040" i="2" s="1"/>
  <c r="N1041" i="2"/>
  <c r="U1041" i="2" s="1"/>
  <c r="N1042" i="2"/>
  <c r="U1042" i="2" s="1"/>
  <c r="N1043" i="2"/>
  <c r="U1043" i="2" s="1"/>
  <c r="N1044" i="2"/>
  <c r="U1044" i="2" s="1"/>
  <c r="N1045" i="2"/>
  <c r="U1045" i="2" s="1"/>
  <c r="N1046" i="2"/>
  <c r="U1046" i="2" s="1"/>
  <c r="N1047" i="2"/>
  <c r="U1047" i="2" s="1"/>
  <c r="N1048" i="2"/>
  <c r="U1048" i="2" s="1"/>
  <c r="N1049" i="2"/>
  <c r="U1049" i="2" s="1"/>
  <c r="N1050" i="2"/>
  <c r="U1050" i="2" s="1"/>
  <c r="N1051" i="2"/>
  <c r="U1051" i="2" s="1"/>
  <c r="N1052" i="2"/>
  <c r="U1052" i="2" s="1"/>
  <c r="N1053" i="2"/>
  <c r="U1053" i="2" s="1"/>
  <c r="N1054" i="2"/>
  <c r="U1054" i="2" s="1"/>
  <c r="N1055" i="2"/>
  <c r="U1055" i="2" s="1"/>
  <c r="N1056" i="2"/>
  <c r="U1056" i="2" s="1"/>
  <c r="N1057" i="2"/>
  <c r="U1057" i="2" s="1"/>
  <c r="N1058" i="2"/>
  <c r="U1058" i="2" s="1"/>
  <c r="N1059" i="2"/>
  <c r="U1059" i="2" s="1"/>
  <c r="N1060" i="2"/>
  <c r="U1060" i="2" s="1"/>
  <c r="N1061" i="2"/>
  <c r="U1061" i="2" s="1"/>
  <c r="N1062" i="2"/>
  <c r="U1062" i="2" s="1"/>
  <c r="N1063" i="2"/>
  <c r="U1063" i="2" s="1"/>
  <c r="N1064" i="2"/>
  <c r="U1064" i="2" s="1"/>
  <c r="N1065" i="2"/>
  <c r="U1065" i="2" s="1"/>
  <c r="N1066" i="2"/>
  <c r="U1066" i="2" s="1"/>
  <c r="N1067" i="2"/>
  <c r="U1067" i="2" s="1"/>
  <c r="N1068" i="2"/>
  <c r="U1068" i="2" s="1"/>
  <c r="N1069" i="2"/>
  <c r="U1069" i="2" s="1"/>
  <c r="N1070" i="2"/>
  <c r="U1070" i="2" s="1"/>
  <c r="N1071" i="2"/>
  <c r="U1071" i="2" s="1"/>
  <c r="N1072" i="2"/>
  <c r="U1072" i="2" s="1"/>
  <c r="N1073" i="2"/>
  <c r="U1073" i="2" s="1"/>
  <c r="N1074" i="2"/>
  <c r="U1074" i="2" s="1"/>
  <c r="N1075" i="2"/>
  <c r="U1075" i="2" s="1"/>
  <c r="N1076" i="2"/>
  <c r="U1076" i="2" s="1"/>
  <c r="N1077" i="2"/>
  <c r="U1077" i="2" s="1"/>
  <c r="N1078" i="2"/>
  <c r="U1078" i="2" s="1"/>
  <c r="N1079" i="2"/>
  <c r="U1079" i="2" s="1"/>
  <c r="N1080" i="2"/>
  <c r="U1080" i="2" s="1"/>
  <c r="N1081" i="2"/>
  <c r="U1081" i="2" s="1"/>
  <c r="N1082" i="2"/>
  <c r="U1082" i="2" s="1"/>
  <c r="N1083" i="2"/>
  <c r="U1083" i="2" s="1"/>
  <c r="N1084" i="2"/>
  <c r="U1084" i="2" s="1"/>
  <c r="N1085" i="2"/>
  <c r="U1085" i="2" s="1"/>
  <c r="N1086" i="2"/>
  <c r="U1086" i="2" s="1"/>
  <c r="N1087" i="2"/>
  <c r="U1087" i="2" s="1"/>
  <c r="N1088" i="2"/>
  <c r="U1088" i="2" s="1"/>
  <c r="N1089" i="2"/>
  <c r="U1089" i="2" s="1"/>
  <c r="N1090" i="2"/>
  <c r="U1090" i="2" s="1"/>
  <c r="N1091" i="2"/>
  <c r="U1091" i="2" s="1"/>
  <c r="N1092" i="2"/>
  <c r="U1092" i="2" s="1"/>
  <c r="N1093" i="2"/>
  <c r="U1093" i="2" s="1"/>
  <c r="N1094" i="2"/>
  <c r="U1094" i="2" s="1"/>
  <c r="N1095" i="2"/>
  <c r="U1095" i="2" s="1"/>
  <c r="N1096" i="2"/>
  <c r="U1096" i="2" s="1"/>
  <c r="N1097" i="2"/>
  <c r="U1097" i="2" s="1"/>
  <c r="N1098" i="2"/>
  <c r="U1098" i="2" s="1"/>
  <c r="N1099" i="2"/>
  <c r="U1099" i="2" s="1"/>
  <c r="N1100" i="2"/>
  <c r="U1100" i="2" s="1"/>
  <c r="N1101" i="2"/>
  <c r="U1101" i="2" s="1"/>
  <c r="N1102" i="2"/>
  <c r="U1102" i="2" s="1"/>
  <c r="N1103" i="2"/>
  <c r="U1103" i="2" s="1"/>
  <c r="N1104" i="2"/>
  <c r="U1104" i="2" s="1"/>
  <c r="N1105" i="2"/>
  <c r="U1105" i="2" s="1"/>
  <c r="N1106" i="2"/>
  <c r="U1106" i="2" s="1"/>
  <c r="N1107" i="2"/>
  <c r="U1107" i="2" s="1"/>
  <c r="N1108" i="2"/>
  <c r="U1108" i="2" s="1"/>
  <c r="N1109" i="2"/>
  <c r="U1109" i="2" s="1"/>
  <c r="N1110" i="2"/>
  <c r="U1110" i="2" s="1"/>
  <c r="N1111" i="2"/>
  <c r="U1111" i="2" s="1"/>
  <c r="N1112" i="2"/>
  <c r="U1112" i="2" s="1"/>
  <c r="N1113" i="2"/>
  <c r="U1113" i="2" s="1"/>
  <c r="N1114" i="2"/>
  <c r="U1114" i="2" s="1"/>
  <c r="N1115" i="2"/>
  <c r="U1115" i="2" s="1"/>
  <c r="N1116" i="2"/>
  <c r="U1116" i="2" s="1"/>
  <c r="N1117" i="2"/>
  <c r="U1117" i="2" s="1"/>
  <c r="N1118" i="2"/>
  <c r="U1118" i="2" s="1"/>
  <c r="N1119" i="2"/>
  <c r="U1119" i="2" s="1"/>
  <c r="N1120" i="2"/>
  <c r="U1120" i="2" s="1"/>
  <c r="N1121" i="2"/>
  <c r="U1121" i="2" s="1"/>
  <c r="N1122" i="2"/>
  <c r="U1122" i="2" s="1"/>
  <c r="N1123" i="2"/>
  <c r="U1123" i="2" s="1"/>
  <c r="N1124" i="2"/>
  <c r="U1124" i="2" s="1"/>
  <c r="N1125" i="2"/>
  <c r="U1125" i="2" s="1"/>
  <c r="N1126" i="2"/>
  <c r="U1126" i="2" s="1"/>
  <c r="N1127" i="2"/>
  <c r="U1127" i="2" s="1"/>
  <c r="N1128" i="2"/>
  <c r="U1128" i="2" s="1"/>
  <c r="N1129" i="2"/>
  <c r="U1129" i="2" s="1"/>
  <c r="N1130" i="2"/>
  <c r="U1130" i="2" s="1"/>
  <c r="N1131" i="2"/>
  <c r="U1131" i="2" s="1"/>
  <c r="N1132" i="2"/>
  <c r="U1132" i="2" s="1"/>
  <c r="N1133" i="2"/>
  <c r="U1133" i="2" s="1"/>
  <c r="N1134" i="2"/>
  <c r="U1134" i="2" s="1"/>
  <c r="N1135" i="2"/>
  <c r="U1135" i="2" s="1"/>
  <c r="N1136" i="2"/>
  <c r="U1136" i="2" s="1"/>
  <c r="N1137" i="2"/>
  <c r="U1137" i="2" s="1"/>
  <c r="N1138" i="2"/>
  <c r="U1138" i="2" s="1"/>
  <c r="N1139" i="2"/>
  <c r="U1139" i="2" s="1"/>
  <c r="N1140" i="2"/>
  <c r="U1140" i="2" s="1"/>
  <c r="N1141" i="2"/>
  <c r="U1141" i="2" s="1"/>
  <c r="N1142" i="2"/>
  <c r="U1142" i="2" s="1"/>
  <c r="N1143" i="2"/>
  <c r="U1143" i="2" s="1"/>
  <c r="N1144" i="2"/>
  <c r="U1144" i="2" s="1"/>
  <c r="N1145" i="2"/>
  <c r="U1145" i="2" s="1"/>
  <c r="N1146" i="2"/>
  <c r="U1146" i="2" s="1"/>
  <c r="N1147" i="2"/>
  <c r="U1147" i="2" s="1"/>
  <c r="N1148" i="2"/>
  <c r="U1148" i="2" s="1"/>
  <c r="N1149" i="2"/>
  <c r="U1149" i="2" s="1"/>
  <c r="N1150" i="2"/>
  <c r="U1150" i="2" s="1"/>
  <c r="N1151" i="2"/>
  <c r="U1151" i="2" s="1"/>
  <c r="N1152" i="2"/>
  <c r="U1152" i="2" s="1"/>
  <c r="N1153" i="2"/>
  <c r="U1153" i="2" s="1"/>
  <c r="N1154" i="2"/>
  <c r="U1154" i="2" s="1"/>
  <c r="N1155" i="2"/>
  <c r="U1155" i="2" s="1"/>
  <c r="N1156" i="2"/>
  <c r="U1156" i="2" s="1"/>
  <c r="N1157" i="2"/>
  <c r="U1157" i="2" s="1"/>
  <c r="N1158" i="2"/>
  <c r="U1158" i="2" s="1"/>
  <c r="N1159" i="2"/>
  <c r="U1159" i="2" s="1"/>
  <c r="N1160" i="2"/>
  <c r="U1160" i="2" s="1"/>
  <c r="N1161" i="2"/>
  <c r="U1161" i="2" s="1"/>
  <c r="N1162" i="2"/>
  <c r="U1162" i="2" s="1"/>
  <c r="N1163" i="2"/>
  <c r="U1163" i="2" s="1"/>
  <c r="N1164" i="2"/>
  <c r="U1164" i="2" s="1"/>
  <c r="N1165" i="2"/>
  <c r="U1165" i="2" s="1"/>
  <c r="N1166" i="2"/>
  <c r="U1166" i="2" s="1"/>
  <c r="N1167" i="2"/>
  <c r="U1167" i="2" s="1"/>
  <c r="N1168" i="2"/>
  <c r="U1168" i="2" s="1"/>
  <c r="N1169" i="2"/>
  <c r="U1169" i="2" s="1"/>
  <c r="N1170" i="2"/>
  <c r="U1170" i="2" s="1"/>
  <c r="N1171" i="2"/>
  <c r="U1171" i="2" s="1"/>
  <c r="N1172" i="2"/>
  <c r="U1172" i="2" s="1"/>
  <c r="N1173" i="2"/>
  <c r="U1173" i="2" s="1"/>
  <c r="N1174" i="2"/>
  <c r="U1174" i="2" s="1"/>
  <c r="N1175" i="2"/>
  <c r="U1175" i="2" s="1"/>
  <c r="N1176" i="2"/>
  <c r="U1176" i="2" s="1"/>
  <c r="N1177" i="2"/>
  <c r="U1177" i="2" s="1"/>
  <c r="N1178" i="2"/>
  <c r="U1178" i="2" s="1"/>
  <c r="N1179" i="2"/>
  <c r="U1179" i="2" s="1"/>
  <c r="N1180" i="2"/>
  <c r="U1180" i="2" s="1"/>
  <c r="N1181" i="2"/>
  <c r="U1181" i="2" s="1"/>
  <c r="N1182" i="2"/>
  <c r="U1182" i="2" s="1"/>
  <c r="N1183" i="2"/>
  <c r="U1183" i="2" s="1"/>
  <c r="N1184" i="2"/>
  <c r="U1184" i="2" s="1"/>
  <c r="N1185" i="2"/>
  <c r="U1185" i="2" s="1"/>
  <c r="N1186" i="2"/>
  <c r="U1186" i="2" s="1"/>
  <c r="N1187" i="2"/>
  <c r="U1187" i="2" s="1"/>
  <c r="N1188" i="2"/>
  <c r="U1188" i="2" s="1"/>
  <c r="N1189" i="2"/>
  <c r="U1189" i="2" s="1"/>
  <c r="N1190" i="2"/>
  <c r="U1190" i="2" s="1"/>
  <c r="N1191" i="2"/>
  <c r="U1191" i="2" s="1"/>
  <c r="N1192" i="2"/>
  <c r="U1192" i="2" s="1"/>
  <c r="N1193" i="2"/>
  <c r="U1193" i="2" s="1"/>
  <c r="N1194" i="2"/>
  <c r="U1194" i="2" s="1"/>
  <c r="N1195" i="2"/>
  <c r="U1195" i="2" s="1"/>
  <c r="N1196" i="2"/>
  <c r="U1196" i="2" s="1"/>
  <c r="N1197" i="2"/>
  <c r="U1197" i="2" s="1"/>
  <c r="N1198" i="2"/>
  <c r="U1198" i="2" s="1"/>
  <c r="N1199" i="2"/>
  <c r="U1199" i="2" s="1"/>
  <c r="N1200" i="2"/>
  <c r="U1200" i="2" s="1"/>
  <c r="N1201" i="2"/>
  <c r="U1201" i="2" s="1"/>
  <c r="N1202" i="2"/>
  <c r="U1202" i="2" s="1"/>
  <c r="N1203" i="2"/>
  <c r="U1203" i="2" s="1"/>
  <c r="N1204" i="2"/>
  <c r="U1204" i="2" s="1"/>
  <c r="N1205" i="2"/>
  <c r="U1205" i="2" s="1"/>
  <c r="N1206" i="2"/>
  <c r="U1206" i="2" s="1"/>
  <c r="N1207" i="2"/>
  <c r="U1207" i="2" s="1"/>
  <c r="N1208" i="2"/>
  <c r="U1208" i="2" s="1"/>
  <c r="N1209" i="2"/>
  <c r="U1209" i="2" s="1"/>
  <c r="N1210" i="2"/>
  <c r="U1210" i="2" s="1"/>
  <c r="N1211" i="2"/>
  <c r="U1211" i="2" s="1"/>
  <c r="N1212" i="2"/>
  <c r="U1212" i="2" s="1"/>
  <c r="N1213" i="2"/>
  <c r="U1213" i="2" s="1"/>
  <c r="N1214" i="2"/>
  <c r="U1214" i="2" s="1"/>
  <c r="N1215" i="2"/>
  <c r="U1215" i="2" s="1"/>
  <c r="N1216" i="2"/>
  <c r="U1216" i="2" s="1"/>
  <c r="N1217" i="2"/>
  <c r="U1217" i="2" s="1"/>
  <c r="N1218" i="2"/>
  <c r="U1218" i="2" s="1"/>
  <c r="N1219" i="2"/>
  <c r="U1219" i="2" s="1"/>
  <c r="N1220" i="2"/>
  <c r="U1220" i="2" s="1"/>
  <c r="N1221" i="2"/>
  <c r="U1221" i="2" s="1"/>
  <c r="N1222" i="2"/>
  <c r="U1222" i="2" s="1"/>
  <c r="N1223" i="2"/>
  <c r="U1223" i="2" s="1"/>
  <c r="N1224" i="2"/>
  <c r="U1224" i="2" s="1"/>
  <c r="N1225" i="2"/>
  <c r="U1225" i="2" s="1"/>
  <c r="N1226" i="2"/>
  <c r="U1226" i="2" s="1"/>
  <c r="N1227" i="2"/>
  <c r="U1227" i="2" s="1"/>
  <c r="N1228" i="2"/>
  <c r="U1228" i="2" s="1"/>
  <c r="N1229" i="2"/>
  <c r="U1229" i="2" s="1"/>
  <c r="N1230" i="2"/>
  <c r="U1230" i="2" s="1"/>
  <c r="N1231" i="2"/>
  <c r="U1231" i="2" s="1"/>
  <c r="N1232" i="2"/>
  <c r="U1232" i="2" s="1"/>
  <c r="N1233" i="2"/>
  <c r="U1233" i="2" s="1"/>
  <c r="N1234" i="2"/>
  <c r="U1234" i="2" s="1"/>
  <c r="N1235" i="2"/>
  <c r="U1235" i="2" s="1"/>
  <c r="N1236" i="2"/>
  <c r="U1236" i="2" s="1"/>
  <c r="N1237" i="2"/>
  <c r="U1237" i="2" s="1"/>
  <c r="N1238" i="2"/>
  <c r="U1238" i="2" s="1"/>
  <c r="N1239" i="2"/>
  <c r="U1239" i="2" s="1"/>
  <c r="N1240" i="2"/>
  <c r="U1240" i="2" s="1"/>
  <c r="N1241" i="2"/>
  <c r="U1241" i="2" s="1"/>
  <c r="N1242" i="2"/>
  <c r="U1242" i="2" s="1"/>
  <c r="N1243" i="2"/>
  <c r="U1243" i="2" s="1"/>
  <c r="N1244" i="2"/>
  <c r="U1244" i="2" s="1"/>
  <c r="N1245" i="2"/>
  <c r="U1245" i="2" s="1"/>
  <c r="N1246" i="2"/>
  <c r="U1246" i="2" s="1"/>
  <c r="N1247" i="2"/>
  <c r="U1247" i="2" s="1"/>
  <c r="N1248" i="2"/>
  <c r="U1248" i="2" s="1"/>
  <c r="N1249" i="2"/>
  <c r="U1249" i="2" s="1"/>
  <c r="N1250" i="2"/>
  <c r="U1250" i="2" s="1"/>
  <c r="N1251" i="2"/>
  <c r="U1251" i="2" s="1"/>
  <c r="N1252" i="2"/>
  <c r="U1252" i="2" s="1"/>
  <c r="N1253" i="2"/>
  <c r="U1253" i="2" s="1"/>
  <c r="N1254" i="2"/>
  <c r="U1254" i="2" s="1"/>
  <c r="N1255" i="2"/>
  <c r="U1255" i="2" s="1"/>
  <c r="N1256" i="2"/>
  <c r="U1256" i="2" s="1"/>
  <c r="N1257" i="2"/>
  <c r="U1257" i="2" s="1"/>
  <c r="N1258" i="2"/>
  <c r="U1258" i="2" s="1"/>
  <c r="N1259" i="2"/>
  <c r="U1259" i="2" s="1"/>
  <c r="N1260" i="2"/>
  <c r="U1260" i="2" s="1"/>
  <c r="N1261" i="2"/>
  <c r="U1261" i="2" s="1"/>
  <c r="N1262" i="2"/>
  <c r="U1262" i="2" s="1"/>
  <c r="N1263" i="2"/>
  <c r="U1263" i="2" s="1"/>
  <c r="N1264" i="2"/>
  <c r="U1264" i="2" s="1"/>
  <c r="N1265" i="2"/>
  <c r="U1265" i="2" s="1"/>
  <c r="N1266" i="2"/>
  <c r="U1266" i="2" s="1"/>
  <c r="N1267" i="2"/>
  <c r="U1267" i="2" s="1"/>
  <c r="N1268" i="2"/>
  <c r="U1268" i="2" s="1"/>
  <c r="N1269" i="2"/>
  <c r="U1269" i="2" s="1"/>
  <c r="N1270" i="2"/>
  <c r="U1270" i="2" s="1"/>
  <c r="N1271" i="2"/>
  <c r="U1271" i="2" s="1"/>
  <c r="N1272" i="2"/>
  <c r="U1272" i="2" s="1"/>
  <c r="N1273" i="2"/>
  <c r="U1273" i="2" s="1"/>
  <c r="N1274" i="2"/>
  <c r="U1274" i="2" s="1"/>
  <c r="N1275" i="2"/>
  <c r="U1275" i="2" s="1"/>
  <c r="N1276" i="2"/>
  <c r="U1276" i="2" s="1"/>
  <c r="N1277" i="2"/>
  <c r="U1277" i="2" s="1"/>
  <c r="N1278" i="2"/>
  <c r="U1278" i="2" s="1"/>
  <c r="N1279" i="2"/>
  <c r="U1279" i="2" s="1"/>
  <c r="N1280" i="2"/>
  <c r="U1280" i="2" s="1"/>
  <c r="N1281" i="2"/>
  <c r="U1281" i="2" s="1"/>
  <c r="N1282" i="2"/>
  <c r="U1282" i="2" s="1"/>
  <c r="N1283" i="2"/>
  <c r="U1283" i="2" s="1"/>
  <c r="N1284" i="2"/>
  <c r="U1284" i="2" s="1"/>
  <c r="N1285" i="2"/>
  <c r="U1285" i="2" s="1"/>
  <c r="N1286" i="2"/>
  <c r="U1286" i="2" s="1"/>
  <c r="N1287" i="2"/>
  <c r="U1287" i="2" s="1"/>
  <c r="N1288" i="2"/>
  <c r="U1288" i="2" s="1"/>
  <c r="N1289" i="2"/>
  <c r="U1289" i="2" s="1"/>
  <c r="N1290" i="2"/>
  <c r="U1290" i="2" s="1"/>
  <c r="N1291" i="2"/>
  <c r="U1291" i="2" s="1"/>
  <c r="N1292" i="2"/>
  <c r="U1292" i="2" s="1"/>
  <c r="N1293" i="2"/>
  <c r="U1293" i="2" s="1"/>
  <c r="N1294" i="2"/>
  <c r="U1294" i="2" s="1"/>
  <c r="N1295" i="2"/>
  <c r="U1295" i="2" s="1"/>
  <c r="N1296" i="2"/>
  <c r="U1296" i="2" s="1"/>
  <c r="N1297" i="2"/>
  <c r="U1297" i="2" s="1"/>
  <c r="N1298" i="2"/>
  <c r="U1298" i="2" s="1"/>
  <c r="N1299" i="2"/>
  <c r="U1299" i="2" s="1"/>
  <c r="N1300" i="2"/>
  <c r="U1300" i="2" s="1"/>
  <c r="N1301" i="2"/>
  <c r="U1301" i="2" s="1"/>
  <c r="N1302" i="2"/>
  <c r="U1302" i="2" s="1"/>
  <c r="N1303" i="2"/>
  <c r="U1303" i="2" s="1"/>
  <c r="N1304" i="2"/>
  <c r="U1304" i="2" s="1"/>
  <c r="N1305" i="2"/>
  <c r="U1305" i="2" s="1"/>
  <c r="N1306" i="2"/>
  <c r="U1306" i="2" s="1"/>
  <c r="N1307" i="2"/>
  <c r="U1307" i="2" s="1"/>
  <c r="N1308" i="2"/>
  <c r="U1308" i="2" s="1"/>
  <c r="N1309" i="2"/>
  <c r="U1309" i="2" s="1"/>
  <c r="N1310" i="2"/>
  <c r="U1310" i="2" s="1"/>
  <c r="N1311" i="2"/>
  <c r="U1311" i="2" s="1"/>
  <c r="N1312" i="2"/>
  <c r="U1312" i="2" s="1"/>
  <c r="N1313" i="2"/>
  <c r="U1313" i="2" s="1"/>
  <c r="N1314" i="2"/>
  <c r="U1314" i="2" s="1"/>
  <c r="N1315" i="2"/>
  <c r="U1315" i="2" s="1"/>
  <c r="N1316" i="2"/>
  <c r="U1316" i="2" s="1"/>
  <c r="N1317" i="2"/>
  <c r="U1317" i="2" s="1"/>
  <c r="N1318" i="2"/>
  <c r="U1318" i="2" s="1"/>
  <c r="N1319" i="2"/>
  <c r="U1319" i="2" s="1"/>
  <c r="N1320" i="2"/>
  <c r="U1320" i="2" s="1"/>
  <c r="N1321" i="2"/>
  <c r="U1321" i="2" s="1"/>
  <c r="N1322" i="2"/>
  <c r="U1322" i="2" s="1"/>
  <c r="N1323" i="2"/>
  <c r="U1323" i="2" s="1"/>
  <c r="N1324" i="2"/>
  <c r="U1324" i="2" s="1"/>
  <c r="N1325" i="2"/>
  <c r="U1325" i="2" s="1"/>
  <c r="N1326" i="2"/>
  <c r="U1326" i="2" s="1"/>
  <c r="N1327" i="2"/>
  <c r="U1327" i="2" s="1"/>
  <c r="N1328" i="2"/>
  <c r="U1328" i="2" s="1"/>
  <c r="N1329" i="2"/>
  <c r="U1329" i="2" s="1"/>
  <c r="N1330" i="2"/>
  <c r="U1330" i="2" s="1"/>
  <c r="N1331" i="2"/>
  <c r="U1331" i="2" s="1"/>
  <c r="N1332" i="2"/>
  <c r="U1332" i="2" s="1"/>
  <c r="N1333" i="2"/>
  <c r="U1333" i="2" s="1"/>
  <c r="N1334" i="2"/>
  <c r="U1334" i="2" s="1"/>
  <c r="N1335" i="2"/>
  <c r="U1335" i="2" s="1"/>
  <c r="N1336" i="2"/>
  <c r="U1336" i="2" s="1"/>
  <c r="N1337" i="2"/>
  <c r="U1337" i="2" s="1"/>
  <c r="N1338" i="2"/>
  <c r="U1338" i="2" s="1"/>
  <c r="N1339" i="2"/>
  <c r="U1339" i="2" s="1"/>
  <c r="N1340" i="2"/>
  <c r="U1340" i="2" s="1"/>
  <c r="N1341" i="2"/>
  <c r="U1341" i="2" s="1"/>
  <c r="N1342" i="2"/>
  <c r="U1342" i="2" s="1"/>
  <c r="N1343" i="2"/>
  <c r="U1343" i="2" s="1"/>
  <c r="N1344" i="2"/>
  <c r="U1344" i="2" s="1"/>
  <c r="N1345" i="2"/>
  <c r="U1345" i="2" s="1"/>
  <c r="N1346" i="2"/>
  <c r="U1346" i="2" s="1"/>
  <c r="N1347" i="2"/>
  <c r="U1347" i="2" s="1"/>
  <c r="N1348" i="2"/>
  <c r="U1348" i="2" s="1"/>
  <c r="N1349" i="2"/>
  <c r="U1349" i="2" s="1"/>
  <c r="N1350" i="2"/>
  <c r="U1350" i="2" s="1"/>
  <c r="N1351" i="2"/>
  <c r="U1351" i="2" s="1"/>
  <c r="N1352" i="2"/>
  <c r="U1352" i="2" s="1"/>
  <c r="N1353" i="2"/>
  <c r="U1353" i="2" s="1"/>
  <c r="N1354" i="2"/>
  <c r="U1354" i="2" s="1"/>
  <c r="N1355" i="2"/>
  <c r="U1355" i="2" s="1"/>
  <c r="N1356" i="2"/>
  <c r="U1356" i="2" s="1"/>
  <c r="N1357" i="2"/>
  <c r="U1357" i="2" s="1"/>
  <c r="N1358" i="2"/>
  <c r="U1358" i="2" s="1"/>
  <c r="N1359" i="2"/>
  <c r="U1359" i="2" s="1"/>
  <c r="N1360" i="2"/>
  <c r="U1360" i="2" s="1"/>
  <c r="N1361" i="2"/>
  <c r="U1361" i="2" s="1"/>
  <c r="N1362" i="2"/>
  <c r="U1362" i="2" s="1"/>
  <c r="N1363" i="2"/>
  <c r="U1363" i="2" s="1"/>
  <c r="N1364" i="2"/>
  <c r="U1364" i="2" s="1"/>
  <c r="N1365" i="2"/>
  <c r="U1365" i="2" s="1"/>
  <c r="N1366" i="2"/>
  <c r="U1366" i="2" s="1"/>
  <c r="N1367" i="2"/>
  <c r="U1367" i="2" s="1"/>
  <c r="N1368" i="2"/>
  <c r="U1368" i="2" s="1"/>
  <c r="N1369" i="2"/>
  <c r="U1369" i="2" s="1"/>
  <c r="N1370" i="2"/>
  <c r="U1370" i="2" s="1"/>
  <c r="N1371" i="2"/>
  <c r="U1371" i="2" s="1"/>
  <c r="N1372" i="2"/>
  <c r="U1372" i="2" s="1"/>
  <c r="N1373" i="2"/>
  <c r="U1373" i="2" s="1"/>
  <c r="N1374" i="2"/>
  <c r="U1374" i="2" s="1"/>
  <c r="N1375" i="2"/>
  <c r="U1375" i="2" s="1"/>
  <c r="N1376" i="2"/>
  <c r="U1376" i="2" s="1"/>
  <c r="N1377" i="2"/>
  <c r="U1377" i="2" s="1"/>
  <c r="N1378" i="2"/>
  <c r="U1378" i="2" s="1"/>
  <c r="N1379" i="2"/>
  <c r="U1379" i="2" s="1"/>
  <c r="N1380" i="2"/>
  <c r="U1380" i="2" s="1"/>
  <c r="N1381" i="2"/>
  <c r="U1381" i="2" s="1"/>
  <c r="N1382" i="2"/>
  <c r="U1382" i="2" s="1"/>
  <c r="N1383" i="2"/>
  <c r="U1383" i="2" s="1"/>
  <c r="N1384" i="2"/>
  <c r="U1384" i="2" s="1"/>
  <c r="N1385" i="2"/>
  <c r="U1385" i="2" s="1"/>
  <c r="N1386" i="2"/>
  <c r="U1386" i="2" s="1"/>
  <c r="N1387" i="2"/>
  <c r="U1387" i="2" s="1"/>
  <c r="N1388" i="2"/>
  <c r="U1388" i="2" s="1"/>
  <c r="N1389" i="2"/>
  <c r="U1389" i="2" s="1"/>
  <c r="N1390" i="2"/>
  <c r="U1390" i="2" s="1"/>
  <c r="N1391" i="2"/>
  <c r="U1391" i="2" s="1"/>
  <c r="N1392" i="2"/>
  <c r="U1392" i="2" s="1"/>
  <c r="N1393" i="2"/>
  <c r="U1393" i="2" s="1"/>
  <c r="N1394" i="2"/>
  <c r="U1394" i="2" s="1"/>
  <c r="N1395" i="2"/>
  <c r="U1395" i="2" s="1"/>
  <c r="N1396" i="2"/>
  <c r="U1396" i="2" s="1"/>
  <c r="N1397" i="2"/>
  <c r="U1397" i="2" s="1"/>
  <c r="N1398" i="2"/>
  <c r="U1398" i="2" s="1"/>
  <c r="N1399" i="2"/>
  <c r="U1399" i="2" s="1"/>
  <c r="N1400" i="2"/>
  <c r="U1400" i="2" s="1"/>
  <c r="N1401" i="2"/>
  <c r="U1401" i="2" s="1"/>
  <c r="N1402" i="2"/>
  <c r="U1402" i="2" s="1"/>
  <c r="N1403" i="2"/>
  <c r="U1403" i="2" s="1"/>
  <c r="N1404" i="2"/>
  <c r="U1404" i="2" s="1"/>
  <c r="N1405" i="2"/>
  <c r="U1405" i="2" s="1"/>
  <c r="N1406" i="2"/>
  <c r="U1406" i="2" s="1"/>
  <c r="N1407" i="2"/>
  <c r="U1407" i="2" s="1"/>
  <c r="N1408" i="2"/>
  <c r="U1408" i="2" s="1"/>
  <c r="N1409" i="2"/>
  <c r="U1409" i="2" s="1"/>
  <c r="N1410" i="2"/>
  <c r="U1410" i="2" s="1"/>
  <c r="N1411" i="2"/>
  <c r="U1411" i="2" s="1"/>
  <c r="N1412" i="2"/>
  <c r="U1412" i="2" s="1"/>
  <c r="N1413" i="2"/>
  <c r="U1413" i="2" s="1"/>
  <c r="N1414" i="2"/>
  <c r="U1414" i="2" s="1"/>
  <c r="N1415" i="2"/>
  <c r="U1415" i="2" s="1"/>
  <c r="N1416" i="2"/>
  <c r="U1416" i="2" s="1"/>
  <c r="N1417" i="2"/>
  <c r="U1417" i="2" s="1"/>
  <c r="N1418" i="2"/>
  <c r="U1418" i="2" s="1"/>
  <c r="N1419" i="2"/>
  <c r="U1419" i="2" s="1"/>
  <c r="N1420" i="2"/>
  <c r="U1420" i="2" s="1"/>
  <c r="N1421" i="2"/>
  <c r="U1421" i="2" s="1"/>
  <c r="N1422" i="2"/>
  <c r="U1422" i="2" s="1"/>
  <c r="N1423" i="2"/>
  <c r="U1423" i="2" s="1"/>
  <c r="N1424" i="2"/>
  <c r="U1424" i="2" s="1"/>
  <c r="N1425" i="2"/>
  <c r="U1425" i="2" s="1"/>
  <c r="N1426" i="2"/>
  <c r="U1426" i="2" s="1"/>
  <c r="N1427" i="2"/>
  <c r="U1427" i="2" s="1"/>
  <c r="N1428" i="2"/>
  <c r="U1428" i="2" s="1"/>
  <c r="N1429" i="2"/>
  <c r="U1429" i="2" s="1"/>
  <c r="N1430" i="2"/>
  <c r="U1430" i="2" s="1"/>
  <c r="N1431" i="2"/>
  <c r="U1431" i="2" s="1"/>
  <c r="N1432" i="2"/>
  <c r="U1432" i="2" s="1"/>
  <c r="N1433" i="2"/>
  <c r="U1433" i="2" s="1"/>
  <c r="N1434" i="2"/>
  <c r="U1434" i="2" s="1"/>
  <c r="N1435" i="2"/>
  <c r="U1435" i="2" s="1"/>
  <c r="N1436" i="2"/>
  <c r="U1436" i="2" s="1"/>
  <c r="N1437" i="2"/>
  <c r="U1437" i="2" s="1"/>
  <c r="N1438" i="2"/>
  <c r="U1438" i="2" s="1"/>
  <c r="N1439" i="2"/>
  <c r="U1439" i="2" s="1"/>
  <c r="N1440" i="2"/>
  <c r="U1440" i="2" s="1"/>
  <c r="N1441" i="2"/>
  <c r="U1441" i="2" s="1"/>
  <c r="N1442" i="2"/>
  <c r="U1442" i="2" s="1"/>
  <c r="N1443" i="2"/>
  <c r="U1443" i="2" s="1"/>
  <c r="N1444" i="2"/>
  <c r="U1444" i="2" s="1"/>
  <c r="N1445" i="2"/>
  <c r="U1445" i="2" s="1"/>
  <c r="N1446" i="2"/>
  <c r="U1446" i="2" s="1"/>
  <c r="N1447" i="2"/>
  <c r="U1447" i="2" s="1"/>
  <c r="N1448" i="2"/>
  <c r="U1448" i="2" s="1"/>
  <c r="N1449" i="2"/>
  <c r="U1449" i="2" s="1"/>
  <c r="N1450" i="2"/>
  <c r="U1450" i="2" s="1"/>
  <c r="N1451" i="2"/>
  <c r="U1451" i="2" s="1"/>
  <c r="N1452" i="2"/>
  <c r="U1452" i="2" s="1"/>
  <c r="N1453" i="2"/>
  <c r="U1453" i="2" s="1"/>
  <c r="N1454" i="2"/>
  <c r="U1454" i="2" s="1"/>
  <c r="N1455" i="2"/>
  <c r="U1455" i="2" s="1"/>
  <c r="N1456" i="2"/>
  <c r="U1456" i="2" s="1"/>
  <c r="N1457" i="2"/>
  <c r="U1457" i="2" s="1"/>
  <c r="N1458" i="2"/>
  <c r="U1458" i="2" s="1"/>
  <c r="N1459" i="2"/>
  <c r="U1459" i="2" s="1"/>
  <c r="N1460" i="2"/>
  <c r="U1460" i="2" s="1"/>
  <c r="N1461" i="2"/>
  <c r="U1461" i="2" s="1"/>
  <c r="N1462" i="2"/>
  <c r="U1462" i="2" s="1"/>
  <c r="N1463" i="2"/>
  <c r="U1463" i="2" s="1"/>
  <c r="N1464" i="2"/>
  <c r="U1464" i="2" s="1"/>
  <c r="N1465" i="2"/>
  <c r="U1465" i="2" s="1"/>
  <c r="N1466" i="2"/>
  <c r="U1466" i="2" s="1"/>
  <c r="N1467" i="2"/>
  <c r="U1467" i="2" s="1"/>
  <c r="N1468" i="2"/>
  <c r="U1468" i="2" s="1"/>
  <c r="N1469" i="2"/>
  <c r="U1469" i="2" s="1"/>
  <c r="N1470" i="2"/>
  <c r="U1470" i="2" s="1"/>
  <c r="N1471" i="2"/>
  <c r="U1471" i="2" s="1"/>
  <c r="N1472" i="2"/>
  <c r="U1472" i="2" s="1"/>
  <c r="N1473" i="2"/>
  <c r="U1473" i="2" s="1"/>
  <c r="N1474" i="2"/>
  <c r="U1474" i="2" s="1"/>
  <c r="N1475" i="2"/>
  <c r="U1475" i="2" s="1"/>
  <c r="N1476" i="2"/>
  <c r="U1476" i="2" s="1"/>
  <c r="N1477" i="2"/>
  <c r="U1477" i="2" s="1"/>
  <c r="N1478" i="2"/>
  <c r="U1478" i="2" s="1"/>
  <c r="N1479" i="2"/>
  <c r="U1479" i="2" s="1"/>
  <c r="N1480" i="2"/>
  <c r="U1480" i="2" s="1"/>
  <c r="N1481" i="2"/>
  <c r="U1481" i="2" s="1"/>
  <c r="N1482" i="2"/>
  <c r="U1482" i="2" s="1"/>
  <c r="N1483" i="2"/>
  <c r="U1483" i="2" s="1"/>
  <c r="N1484" i="2"/>
  <c r="U1484" i="2" s="1"/>
  <c r="N1485" i="2"/>
  <c r="U1485" i="2" s="1"/>
  <c r="N1486" i="2"/>
  <c r="U1486" i="2" s="1"/>
  <c r="N1487" i="2"/>
  <c r="U1487" i="2" s="1"/>
  <c r="N1488" i="2"/>
  <c r="U1488" i="2" s="1"/>
  <c r="N1489" i="2"/>
  <c r="U1489" i="2" s="1"/>
  <c r="N1490" i="2"/>
  <c r="U1490" i="2" s="1"/>
  <c r="N1491" i="2"/>
  <c r="U1491" i="2" s="1"/>
  <c r="N1492" i="2"/>
  <c r="U1492" i="2" s="1"/>
  <c r="N1493" i="2"/>
  <c r="U1493" i="2" s="1"/>
  <c r="N1494" i="2"/>
  <c r="U1494" i="2" s="1"/>
  <c r="N1495" i="2"/>
  <c r="U1495" i="2" s="1"/>
  <c r="N1496" i="2"/>
  <c r="U1496" i="2" s="1"/>
  <c r="N1497" i="2"/>
  <c r="U1497" i="2" s="1"/>
  <c r="N1498" i="2"/>
  <c r="U1498" i="2" s="1"/>
  <c r="N1499" i="2"/>
  <c r="U1499" i="2" s="1"/>
  <c r="N1500" i="2"/>
  <c r="U1500" i="2" s="1"/>
  <c r="N1501" i="2"/>
  <c r="U1501" i="2" s="1"/>
  <c r="N1502" i="2"/>
  <c r="U1502" i="2" s="1"/>
  <c r="N1503" i="2"/>
  <c r="U1503" i="2" s="1"/>
  <c r="N1504" i="2"/>
  <c r="U1504" i="2" s="1"/>
  <c r="N1505" i="2"/>
  <c r="U1505" i="2" s="1"/>
  <c r="N1506" i="2"/>
  <c r="U1506" i="2" s="1"/>
  <c r="N1507" i="2"/>
  <c r="U1507" i="2" s="1"/>
  <c r="N1508" i="2"/>
  <c r="U1508" i="2" s="1"/>
  <c r="N1509" i="2"/>
  <c r="U1509" i="2" s="1"/>
  <c r="N1510" i="2"/>
  <c r="U1510" i="2" s="1"/>
  <c r="N1511" i="2"/>
  <c r="U1511" i="2" s="1"/>
  <c r="N1512" i="2"/>
  <c r="U1512" i="2" s="1"/>
  <c r="N1513" i="2"/>
  <c r="U1513" i="2" s="1"/>
  <c r="N1514" i="2"/>
  <c r="U1514" i="2" s="1"/>
  <c r="N1515" i="2"/>
  <c r="U1515" i="2" s="1"/>
  <c r="N1516" i="2"/>
  <c r="U1516" i="2" s="1"/>
  <c r="N1517" i="2"/>
  <c r="U1517" i="2" s="1"/>
  <c r="N1518" i="2"/>
  <c r="U1518" i="2" s="1"/>
  <c r="N1519" i="2"/>
  <c r="U1519" i="2" s="1"/>
  <c r="N1520" i="2"/>
  <c r="U1520" i="2" s="1"/>
  <c r="N1521" i="2"/>
  <c r="U1521" i="2" s="1"/>
  <c r="N1522" i="2"/>
  <c r="U1522" i="2" s="1"/>
  <c r="N1523" i="2"/>
  <c r="U1523" i="2" s="1"/>
  <c r="N1524" i="2"/>
  <c r="U1524" i="2" s="1"/>
  <c r="N1525" i="2"/>
  <c r="U1525" i="2" s="1"/>
  <c r="N1526" i="2"/>
  <c r="U1526" i="2" s="1"/>
  <c r="N1527" i="2"/>
  <c r="U1527" i="2" s="1"/>
  <c r="N1528" i="2"/>
  <c r="U1528" i="2" s="1"/>
  <c r="N1529" i="2"/>
  <c r="U1529" i="2" s="1"/>
  <c r="N1530" i="2"/>
  <c r="U1530" i="2" s="1"/>
  <c r="N1531" i="2"/>
  <c r="U1531" i="2" s="1"/>
  <c r="N1532" i="2"/>
  <c r="U1532" i="2" s="1"/>
  <c r="N1533" i="2"/>
  <c r="U1533" i="2" s="1"/>
  <c r="N1534" i="2"/>
  <c r="U1534" i="2" s="1"/>
  <c r="N1535" i="2"/>
  <c r="U1535" i="2" s="1"/>
  <c r="N1536" i="2"/>
  <c r="U1536" i="2" s="1"/>
  <c r="N1537" i="2"/>
  <c r="U1537" i="2" s="1"/>
  <c r="N1538" i="2"/>
  <c r="U1538" i="2" s="1"/>
  <c r="N1539" i="2"/>
  <c r="U1539" i="2" s="1"/>
  <c r="N1540" i="2"/>
  <c r="U1540" i="2" s="1"/>
  <c r="N1541" i="2"/>
  <c r="U1541" i="2" s="1"/>
  <c r="N1542" i="2"/>
  <c r="U1542" i="2" s="1"/>
  <c r="N1543" i="2"/>
  <c r="U1543" i="2" s="1"/>
  <c r="N1544" i="2"/>
  <c r="U1544" i="2" s="1"/>
  <c r="N1545" i="2"/>
  <c r="U1545" i="2" s="1"/>
  <c r="N1546" i="2"/>
  <c r="U1546" i="2" s="1"/>
  <c r="N1547" i="2"/>
  <c r="U1547" i="2" s="1"/>
  <c r="N1548" i="2"/>
  <c r="U1548" i="2" s="1"/>
  <c r="N1549" i="2"/>
  <c r="U1549" i="2" s="1"/>
  <c r="N1550" i="2"/>
  <c r="U1550" i="2" s="1"/>
  <c r="N1551" i="2"/>
  <c r="U1551" i="2" s="1"/>
  <c r="N1552" i="2"/>
  <c r="U1552" i="2" s="1"/>
  <c r="N1553" i="2"/>
  <c r="U1553" i="2" s="1"/>
  <c r="N1554" i="2"/>
  <c r="U1554" i="2" s="1"/>
  <c r="N1555" i="2"/>
  <c r="U1555" i="2" s="1"/>
  <c r="N1556" i="2"/>
  <c r="U1556" i="2" s="1"/>
  <c r="N1557" i="2"/>
  <c r="U1557" i="2" s="1"/>
  <c r="N1558" i="2"/>
  <c r="U1558" i="2" s="1"/>
  <c r="N1559" i="2"/>
  <c r="U1559" i="2" s="1"/>
  <c r="N1560" i="2"/>
  <c r="U1560" i="2" s="1"/>
  <c r="N1561" i="2"/>
  <c r="U1561" i="2" s="1"/>
  <c r="N1562" i="2"/>
  <c r="U1562" i="2" s="1"/>
  <c r="N1563" i="2"/>
  <c r="U1563" i="2" s="1"/>
  <c r="N1564" i="2"/>
  <c r="U1564" i="2" s="1"/>
  <c r="N1565" i="2"/>
  <c r="U1565" i="2" s="1"/>
  <c r="N1566" i="2"/>
  <c r="U1566" i="2" s="1"/>
  <c r="N1567" i="2"/>
  <c r="U1567" i="2" s="1"/>
  <c r="N1568" i="2"/>
  <c r="U1568" i="2" s="1"/>
  <c r="N1569" i="2"/>
  <c r="U1569" i="2" s="1"/>
  <c r="N1570" i="2"/>
  <c r="U1570" i="2" s="1"/>
  <c r="N1571" i="2"/>
  <c r="U1571" i="2" s="1"/>
  <c r="N1572" i="2"/>
  <c r="U1572" i="2" s="1"/>
  <c r="N1573" i="2"/>
  <c r="U1573" i="2" s="1"/>
  <c r="N1574" i="2"/>
  <c r="U1574" i="2" s="1"/>
  <c r="N1575" i="2"/>
  <c r="U1575" i="2" s="1"/>
  <c r="N1576" i="2"/>
  <c r="U1576" i="2" s="1"/>
  <c r="N1577" i="2"/>
  <c r="U1577" i="2" s="1"/>
  <c r="N1578" i="2"/>
  <c r="U1578" i="2" s="1"/>
  <c r="N1579" i="2"/>
  <c r="U1579" i="2" s="1"/>
  <c r="N1580" i="2"/>
  <c r="U1580" i="2" s="1"/>
  <c r="N1581" i="2"/>
  <c r="U1581" i="2" s="1"/>
  <c r="N1582" i="2"/>
  <c r="U1582" i="2" s="1"/>
  <c r="N1583" i="2"/>
  <c r="U1583" i="2" s="1"/>
  <c r="N1584" i="2"/>
  <c r="U1584" i="2" s="1"/>
  <c r="N1585" i="2"/>
  <c r="U1585" i="2" s="1"/>
  <c r="N1586" i="2"/>
  <c r="U1586" i="2" s="1"/>
  <c r="N1587" i="2"/>
  <c r="U1587" i="2" s="1"/>
  <c r="N1588" i="2"/>
  <c r="U1588" i="2" s="1"/>
  <c r="N1589" i="2"/>
  <c r="U1589" i="2" s="1"/>
  <c r="N1590" i="2"/>
  <c r="U1590" i="2" s="1"/>
  <c r="N1591" i="2"/>
  <c r="U1591" i="2" s="1"/>
  <c r="N1592" i="2"/>
  <c r="U1592" i="2" s="1"/>
  <c r="N1593" i="2"/>
  <c r="U1593" i="2" s="1"/>
  <c r="N1594" i="2"/>
  <c r="U1594" i="2" s="1"/>
  <c r="N1595" i="2"/>
  <c r="U1595" i="2" s="1"/>
  <c r="N1596" i="2"/>
  <c r="U1596" i="2" s="1"/>
  <c r="N1597" i="2"/>
  <c r="U1597" i="2" s="1"/>
  <c r="N1598" i="2"/>
  <c r="U1598" i="2" s="1"/>
  <c r="N1599" i="2"/>
  <c r="U1599" i="2" s="1"/>
  <c r="N1600" i="2"/>
  <c r="U1600" i="2" s="1"/>
  <c r="N1601" i="2"/>
  <c r="U1601" i="2" s="1"/>
  <c r="N1602" i="2"/>
  <c r="U1602" i="2" s="1"/>
  <c r="N1603" i="2"/>
  <c r="U1603" i="2" s="1"/>
  <c r="N1604" i="2"/>
  <c r="U1604" i="2" s="1"/>
  <c r="N1605" i="2"/>
  <c r="U1605" i="2" s="1"/>
  <c r="N1606" i="2"/>
  <c r="U1606" i="2" s="1"/>
  <c r="N1607" i="2"/>
  <c r="U1607" i="2" s="1"/>
  <c r="N1608" i="2"/>
  <c r="U1608" i="2" s="1"/>
  <c r="N1609" i="2"/>
  <c r="U1609" i="2" s="1"/>
  <c r="N1610" i="2"/>
  <c r="U1610" i="2" s="1"/>
  <c r="N1611" i="2"/>
  <c r="U1611" i="2" s="1"/>
  <c r="N1612" i="2"/>
  <c r="U1612" i="2" s="1"/>
  <c r="N1613" i="2"/>
  <c r="U1613" i="2" s="1"/>
  <c r="N1614" i="2"/>
  <c r="U1614" i="2" s="1"/>
  <c r="N1615" i="2"/>
  <c r="U1615" i="2" s="1"/>
  <c r="N1616" i="2"/>
  <c r="U1616" i="2" s="1"/>
  <c r="N1617" i="2"/>
  <c r="U1617" i="2" s="1"/>
  <c r="N1618" i="2"/>
  <c r="U1618" i="2" s="1"/>
  <c r="N1619" i="2"/>
  <c r="U1619" i="2" s="1"/>
  <c r="N1620" i="2"/>
  <c r="U1620" i="2" s="1"/>
  <c r="N1621" i="2"/>
  <c r="U1621" i="2" s="1"/>
  <c r="N1622" i="2"/>
  <c r="U1622" i="2" s="1"/>
  <c r="N1623" i="2"/>
  <c r="U1623" i="2" s="1"/>
  <c r="N1624" i="2"/>
  <c r="U1624" i="2" s="1"/>
  <c r="N1625" i="2"/>
  <c r="U1625" i="2" s="1"/>
  <c r="N1626" i="2"/>
  <c r="U1626" i="2" s="1"/>
  <c r="N1627" i="2"/>
  <c r="U1627" i="2" s="1"/>
  <c r="N1628" i="2"/>
  <c r="U1628" i="2" s="1"/>
  <c r="N1629" i="2"/>
  <c r="U1629" i="2" s="1"/>
  <c r="N1630" i="2"/>
  <c r="U1630" i="2" s="1"/>
  <c r="N1631" i="2"/>
  <c r="U1631" i="2" s="1"/>
  <c r="N1632" i="2"/>
  <c r="U1632" i="2" s="1"/>
  <c r="N1633" i="2"/>
  <c r="U1633" i="2" s="1"/>
  <c r="N1634" i="2"/>
  <c r="U1634" i="2" s="1"/>
  <c r="N1635" i="2"/>
  <c r="U1635" i="2" s="1"/>
  <c r="N1636" i="2"/>
  <c r="U1636" i="2" s="1"/>
  <c r="N1637" i="2"/>
  <c r="U1637" i="2" s="1"/>
  <c r="N1638" i="2"/>
  <c r="U1638" i="2" s="1"/>
  <c r="N1639" i="2"/>
  <c r="U1639" i="2" s="1"/>
  <c r="N1640" i="2"/>
  <c r="U1640" i="2" s="1"/>
  <c r="N1641" i="2"/>
  <c r="U1641" i="2" s="1"/>
  <c r="N1642" i="2"/>
  <c r="U1642" i="2" s="1"/>
  <c r="N1643" i="2"/>
  <c r="U1643" i="2" s="1"/>
  <c r="N1644" i="2"/>
  <c r="U1644" i="2" s="1"/>
  <c r="N1645" i="2"/>
  <c r="U1645" i="2" s="1"/>
  <c r="N1646" i="2"/>
  <c r="U1646" i="2" s="1"/>
  <c r="N1647" i="2"/>
  <c r="U1647" i="2" s="1"/>
  <c r="N1648" i="2"/>
  <c r="U1648" i="2" s="1"/>
  <c r="N1649" i="2"/>
  <c r="U1649" i="2" s="1"/>
  <c r="N1650" i="2"/>
  <c r="U1650" i="2" s="1"/>
  <c r="N1651" i="2"/>
  <c r="U1651" i="2" s="1"/>
  <c r="N1652" i="2"/>
  <c r="U1652" i="2" s="1"/>
  <c r="N1653" i="2"/>
  <c r="U1653" i="2" s="1"/>
  <c r="N1654" i="2"/>
  <c r="U1654" i="2" s="1"/>
  <c r="N1655" i="2"/>
  <c r="U1655" i="2" s="1"/>
  <c r="N1656" i="2"/>
  <c r="U1656" i="2" s="1"/>
  <c r="N1657" i="2"/>
  <c r="U1657" i="2" s="1"/>
  <c r="N1658" i="2"/>
  <c r="U1658" i="2" s="1"/>
  <c r="N1659" i="2"/>
  <c r="U1659" i="2" s="1"/>
  <c r="N1660" i="2"/>
  <c r="U1660" i="2" s="1"/>
  <c r="N1661" i="2"/>
  <c r="U1661" i="2" s="1"/>
  <c r="N1662" i="2"/>
  <c r="U1662" i="2" s="1"/>
  <c r="N1663" i="2"/>
  <c r="U1663" i="2" s="1"/>
  <c r="N1664" i="2"/>
  <c r="U1664" i="2" s="1"/>
  <c r="N1665" i="2"/>
  <c r="U1665" i="2" s="1"/>
  <c r="N1666" i="2"/>
  <c r="U1666" i="2" s="1"/>
  <c r="N1667" i="2"/>
  <c r="U1667" i="2" s="1"/>
  <c r="N1668" i="2"/>
  <c r="U1668" i="2" s="1"/>
  <c r="N1669" i="2"/>
  <c r="U1669" i="2" s="1"/>
  <c r="N1670" i="2"/>
  <c r="U1670" i="2" s="1"/>
  <c r="N1671" i="2"/>
  <c r="U1671" i="2" s="1"/>
  <c r="N1672" i="2"/>
  <c r="U1672" i="2" s="1"/>
  <c r="N1673" i="2"/>
  <c r="U1673" i="2" s="1"/>
  <c r="N1674" i="2"/>
  <c r="U1674" i="2" s="1"/>
  <c r="N1675" i="2"/>
  <c r="U1675" i="2" s="1"/>
  <c r="N1676" i="2"/>
  <c r="U1676" i="2" s="1"/>
  <c r="N1677" i="2"/>
  <c r="U1677" i="2" s="1"/>
  <c r="N1678" i="2"/>
  <c r="U1678" i="2" s="1"/>
  <c r="N1679" i="2"/>
  <c r="U1679" i="2" s="1"/>
  <c r="N1680" i="2"/>
  <c r="U1680" i="2" s="1"/>
  <c r="N1681" i="2"/>
  <c r="U1681" i="2" s="1"/>
  <c r="N1682" i="2"/>
  <c r="U1682" i="2" s="1"/>
  <c r="N1683" i="2"/>
  <c r="U1683" i="2" s="1"/>
  <c r="N1684" i="2"/>
  <c r="U1684" i="2" s="1"/>
  <c r="N1685" i="2"/>
  <c r="U1685" i="2" s="1"/>
  <c r="N1686" i="2"/>
  <c r="U1686" i="2" s="1"/>
  <c r="N1687" i="2"/>
  <c r="U1687" i="2" s="1"/>
  <c r="N1688" i="2"/>
  <c r="U1688" i="2" s="1"/>
  <c r="N1689" i="2"/>
  <c r="U1689" i="2" s="1"/>
  <c r="N1690" i="2"/>
  <c r="U1690" i="2" s="1"/>
  <c r="N1691" i="2"/>
  <c r="U1691" i="2" s="1"/>
  <c r="N1692" i="2"/>
  <c r="U1692" i="2" s="1"/>
  <c r="N1693" i="2"/>
  <c r="U1693" i="2" s="1"/>
  <c r="N1694" i="2"/>
  <c r="U1694" i="2" s="1"/>
  <c r="N1695" i="2"/>
  <c r="U1695" i="2" s="1"/>
  <c r="N1696" i="2"/>
  <c r="U1696" i="2" s="1"/>
  <c r="N1697" i="2"/>
  <c r="U1697" i="2" s="1"/>
  <c r="N1698" i="2"/>
  <c r="U1698" i="2" s="1"/>
  <c r="N1699" i="2"/>
  <c r="U1699" i="2" s="1"/>
  <c r="N1700" i="2"/>
  <c r="U1700" i="2" s="1"/>
  <c r="N1701" i="2"/>
  <c r="U1701" i="2" s="1"/>
  <c r="N1702" i="2"/>
  <c r="U1702" i="2" s="1"/>
  <c r="N1703" i="2"/>
  <c r="U1703" i="2" s="1"/>
  <c r="N1704" i="2"/>
  <c r="U1704" i="2" s="1"/>
  <c r="N1705" i="2"/>
  <c r="U1705" i="2" s="1"/>
  <c r="N1706" i="2"/>
  <c r="U1706" i="2" s="1"/>
  <c r="N1707" i="2"/>
  <c r="U1707" i="2" s="1"/>
  <c r="N1708" i="2"/>
  <c r="U1708" i="2" s="1"/>
  <c r="N1709" i="2"/>
  <c r="U1709" i="2" s="1"/>
  <c r="N1710" i="2"/>
  <c r="U1710" i="2" s="1"/>
  <c r="N1711" i="2"/>
  <c r="U1711" i="2" s="1"/>
  <c r="N1712" i="2"/>
  <c r="U1712" i="2" s="1"/>
  <c r="N1713" i="2"/>
  <c r="U1713" i="2" s="1"/>
  <c r="N1714" i="2"/>
  <c r="U1714" i="2" s="1"/>
  <c r="N1715" i="2"/>
  <c r="U1715" i="2" s="1"/>
  <c r="N1716" i="2"/>
  <c r="U1716" i="2" s="1"/>
  <c r="N1717" i="2"/>
  <c r="U1717" i="2" s="1"/>
  <c r="N1718" i="2"/>
  <c r="U1718" i="2" s="1"/>
  <c r="N1719" i="2"/>
  <c r="U1719" i="2" s="1"/>
  <c r="N1720" i="2"/>
  <c r="U1720" i="2" s="1"/>
  <c r="N1721" i="2"/>
  <c r="U1721" i="2" s="1"/>
  <c r="N1722" i="2"/>
  <c r="U1722" i="2" s="1"/>
  <c r="N1723" i="2"/>
  <c r="U1723" i="2" s="1"/>
  <c r="N1724" i="2"/>
  <c r="U1724" i="2" s="1"/>
  <c r="N1725" i="2"/>
  <c r="U1725" i="2" s="1"/>
  <c r="N1726" i="2"/>
  <c r="U1726" i="2" s="1"/>
  <c r="N1727" i="2"/>
  <c r="U1727" i="2" s="1"/>
  <c r="N1728" i="2"/>
  <c r="U1728" i="2" s="1"/>
  <c r="N1729" i="2"/>
  <c r="U1729" i="2" s="1"/>
  <c r="N1730" i="2"/>
  <c r="U1730" i="2" s="1"/>
  <c r="N1731" i="2"/>
  <c r="U1731" i="2" s="1"/>
  <c r="N1732" i="2"/>
  <c r="U1732" i="2" s="1"/>
  <c r="N1733" i="2"/>
  <c r="U1733" i="2" s="1"/>
  <c r="N1734" i="2"/>
  <c r="U1734" i="2" s="1"/>
  <c r="N1735" i="2"/>
  <c r="U1735" i="2" s="1"/>
  <c r="N1736" i="2"/>
  <c r="U1736" i="2" s="1"/>
  <c r="N1737" i="2"/>
  <c r="U1737" i="2" s="1"/>
  <c r="N1738" i="2"/>
  <c r="U1738" i="2" s="1"/>
  <c r="N1739" i="2"/>
  <c r="U1739" i="2" s="1"/>
  <c r="N1740" i="2"/>
  <c r="U1740" i="2" s="1"/>
  <c r="N1741" i="2"/>
  <c r="U1741" i="2" s="1"/>
  <c r="N1742" i="2"/>
  <c r="U1742" i="2" s="1"/>
  <c r="N1743" i="2"/>
  <c r="U1743" i="2" s="1"/>
  <c r="N1744" i="2"/>
  <c r="U1744" i="2" s="1"/>
  <c r="N1745" i="2"/>
  <c r="U1745" i="2" s="1"/>
  <c r="N1746" i="2"/>
  <c r="U1746" i="2" s="1"/>
  <c r="N1747" i="2"/>
  <c r="U1747" i="2" s="1"/>
  <c r="N1748" i="2"/>
  <c r="U1748" i="2" s="1"/>
  <c r="N1749" i="2"/>
  <c r="U1749" i="2" s="1"/>
  <c r="N1750" i="2"/>
  <c r="U1750" i="2" s="1"/>
  <c r="N1751" i="2"/>
  <c r="U1751" i="2" s="1"/>
  <c r="N1752" i="2"/>
  <c r="U1752" i="2" s="1"/>
  <c r="N1753" i="2"/>
  <c r="U1753" i="2" s="1"/>
  <c r="N1754" i="2"/>
  <c r="U1754" i="2" s="1"/>
  <c r="N1755" i="2"/>
  <c r="U1755" i="2" s="1"/>
  <c r="N1756" i="2"/>
  <c r="U1756" i="2" s="1"/>
  <c r="N1757" i="2"/>
  <c r="U1757" i="2" s="1"/>
  <c r="N1758" i="2"/>
  <c r="U1758" i="2" s="1"/>
  <c r="N1759" i="2"/>
  <c r="U1759" i="2" s="1"/>
  <c r="N1760" i="2"/>
  <c r="U1760" i="2" s="1"/>
  <c r="N1761" i="2"/>
  <c r="U1761" i="2" s="1"/>
  <c r="N1762" i="2"/>
  <c r="U1762" i="2" s="1"/>
  <c r="N1763" i="2"/>
  <c r="U1763" i="2" s="1"/>
  <c r="N1764" i="2"/>
  <c r="U1764" i="2" s="1"/>
  <c r="N1765" i="2"/>
  <c r="U1765" i="2" s="1"/>
  <c r="N1766" i="2"/>
  <c r="U1766" i="2" s="1"/>
  <c r="N1767" i="2"/>
  <c r="U1767" i="2" s="1"/>
  <c r="N1768" i="2"/>
  <c r="U1768" i="2" s="1"/>
  <c r="N1769" i="2"/>
  <c r="U1769" i="2" s="1"/>
  <c r="N1770" i="2"/>
  <c r="U1770" i="2" s="1"/>
  <c r="N1771" i="2"/>
  <c r="U1771" i="2" s="1"/>
  <c r="N1772" i="2"/>
  <c r="U1772" i="2" s="1"/>
  <c r="N1773" i="2"/>
  <c r="U1773" i="2" s="1"/>
  <c r="N1774" i="2"/>
  <c r="U1774" i="2" s="1"/>
  <c r="N1775" i="2"/>
  <c r="U1775" i="2" s="1"/>
  <c r="N1776" i="2"/>
  <c r="U1776" i="2" s="1"/>
  <c r="N1777" i="2"/>
  <c r="U1777" i="2" s="1"/>
  <c r="N1778" i="2"/>
  <c r="U1778" i="2" s="1"/>
  <c r="N1779" i="2"/>
  <c r="U1779" i="2" s="1"/>
  <c r="N1780" i="2"/>
  <c r="U1780" i="2" s="1"/>
  <c r="N1781" i="2"/>
  <c r="U1781" i="2" s="1"/>
  <c r="N1782" i="2"/>
  <c r="U1782" i="2" s="1"/>
  <c r="N1783" i="2"/>
  <c r="U1783" i="2" s="1"/>
  <c r="N1784" i="2"/>
  <c r="U1784" i="2" s="1"/>
  <c r="N1785" i="2"/>
  <c r="U1785" i="2" s="1"/>
  <c r="N1786" i="2"/>
  <c r="U1786" i="2" s="1"/>
  <c r="N1787" i="2"/>
  <c r="U1787" i="2" s="1"/>
  <c r="N1788" i="2"/>
  <c r="U1788" i="2" s="1"/>
  <c r="N1789" i="2"/>
  <c r="U1789" i="2" s="1"/>
  <c r="N1790" i="2"/>
  <c r="U1790" i="2" s="1"/>
  <c r="N1791" i="2"/>
  <c r="U1791" i="2" s="1"/>
  <c r="N1792" i="2"/>
  <c r="U1792" i="2" s="1"/>
  <c r="N1793" i="2"/>
  <c r="U1793" i="2" s="1"/>
  <c r="N1794" i="2"/>
  <c r="U1794" i="2" s="1"/>
  <c r="N1795" i="2"/>
  <c r="U1795" i="2" s="1"/>
  <c r="N1796" i="2"/>
  <c r="U1796" i="2" s="1"/>
  <c r="N1797" i="2"/>
  <c r="U1797" i="2" s="1"/>
  <c r="N1798" i="2"/>
  <c r="U1798" i="2" s="1"/>
  <c r="N1799" i="2"/>
  <c r="U1799" i="2" s="1"/>
  <c r="N1800" i="2"/>
  <c r="U1800" i="2" s="1"/>
  <c r="N1801" i="2"/>
  <c r="U1801" i="2" s="1"/>
  <c r="N1802" i="2"/>
  <c r="U1802" i="2" s="1"/>
  <c r="N1803" i="2"/>
  <c r="U1803" i="2" s="1"/>
  <c r="N1804" i="2"/>
  <c r="U1804" i="2" s="1"/>
  <c r="N1805" i="2"/>
  <c r="U1805" i="2" s="1"/>
  <c r="N1806" i="2"/>
  <c r="U1806" i="2" s="1"/>
  <c r="N1807" i="2"/>
  <c r="U1807" i="2" s="1"/>
  <c r="N1808" i="2"/>
  <c r="U1808" i="2" s="1"/>
  <c r="N1809" i="2"/>
  <c r="U1809" i="2" s="1"/>
  <c r="N1810" i="2"/>
  <c r="U1810" i="2" s="1"/>
  <c r="N1811" i="2"/>
  <c r="U1811" i="2" s="1"/>
  <c r="N1812" i="2"/>
  <c r="U1812" i="2" s="1"/>
  <c r="N1813" i="2"/>
  <c r="U1813" i="2" s="1"/>
  <c r="N1814" i="2"/>
  <c r="U1814" i="2" s="1"/>
  <c r="N1815" i="2"/>
  <c r="U1815" i="2" s="1"/>
  <c r="N1816" i="2"/>
  <c r="U1816" i="2" s="1"/>
  <c r="N1817" i="2"/>
  <c r="U1817" i="2" s="1"/>
  <c r="N1818" i="2"/>
  <c r="U1818" i="2" s="1"/>
  <c r="N1819" i="2"/>
  <c r="U1819" i="2" s="1"/>
  <c r="N1820" i="2"/>
  <c r="U1820" i="2" s="1"/>
  <c r="N1821" i="2"/>
  <c r="U1821" i="2" s="1"/>
  <c r="N1822" i="2"/>
  <c r="U1822" i="2" s="1"/>
  <c r="N1823" i="2"/>
  <c r="U1823" i="2" s="1"/>
  <c r="N1824" i="2"/>
  <c r="U1824" i="2" s="1"/>
  <c r="N1825" i="2"/>
  <c r="U1825" i="2" s="1"/>
  <c r="N1826" i="2"/>
  <c r="U1826" i="2" s="1"/>
  <c r="N1827" i="2"/>
  <c r="U1827" i="2" s="1"/>
  <c r="N1828" i="2"/>
  <c r="U1828" i="2" s="1"/>
  <c r="N1829" i="2"/>
  <c r="U1829" i="2" s="1"/>
  <c r="N1830" i="2"/>
  <c r="U1830" i="2" s="1"/>
  <c r="N1831" i="2"/>
  <c r="U1831" i="2" s="1"/>
  <c r="N1832" i="2"/>
  <c r="U1832" i="2" s="1"/>
  <c r="N1833" i="2"/>
  <c r="U1833" i="2" s="1"/>
  <c r="N1834" i="2"/>
  <c r="U1834" i="2" s="1"/>
  <c r="N1835" i="2"/>
  <c r="U1835" i="2" s="1"/>
  <c r="N1836" i="2"/>
  <c r="U1836" i="2" s="1"/>
  <c r="N1837" i="2"/>
  <c r="U1837" i="2" s="1"/>
  <c r="N1838" i="2"/>
  <c r="U1838" i="2" s="1"/>
  <c r="N1839" i="2"/>
  <c r="U1839" i="2" s="1"/>
  <c r="N1840" i="2"/>
  <c r="U1840" i="2" s="1"/>
  <c r="N1841" i="2"/>
  <c r="U1841" i="2" s="1"/>
  <c r="N1842" i="2"/>
  <c r="U1842" i="2" s="1"/>
  <c r="N1843" i="2"/>
  <c r="U1843" i="2" s="1"/>
  <c r="N1844" i="2"/>
  <c r="U1844" i="2" s="1"/>
  <c r="N1845" i="2"/>
  <c r="U1845" i="2" s="1"/>
  <c r="N1846" i="2"/>
  <c r="U1846" i="2" s="1"/>
  <c r="N1847" i="2"/>
  <c r="U1847" i="2" s="1"/>
  <c r="N1848" i="2"/>
  <c r="U1848" i="2" s="1"/>
  <c r="N1849" i="2"/>
  <c r="U1849" i="2" s="1"/>
  <c r="N1850" i="2"/>
  <c r="U1850" i="2" s="1"/>
  <c r="N1851" i="2"/>
  <c r="U1851" i="2" s="1"/>
  <c r="N1852" i="2"/>
  <c r="U1852" i="2" s="1"/>
  <c r="N1853" i="2"/>
  <c r="U1853" i="2" s="1"/>
  <c r="N1854" i="2"/>
  <c r="U1854" i="2" s="1"/>
  <c r="N1855" i="2"/>
  <c r="U1855" i="2" s="1"/>
  <c r="N1856" i="2"/>
  <c r="U1856" i="2" s="1"/>
  <c r="N1857" i="2"/>
  <c r="U1857" i="2" s="1"/>
  <c r="N1858" i="2"/>
  <c r="U1858" i="2" s="1"/>
  <c r="N1859" i="2"/>
  <c r="U1859" i="2" s="1"/>
  <c r="N1860" i="2"/>
  <c r="U1860" i="2" s="1"/>
  <c r="N1861" i="2"/>
  <c r="U1861" i="2" s="1"/>
  <c r="N1862" i="2"/>
  <c r="U1862" i="2" s="1"/>
  <c r="N1863" i="2"/>
  <c r="U1863" i="2" s="1"/>
  <c r="N1864" i="2"/>
  <c r="U1864" i="2" s="1"/>
  <c r="N1865" i="2"/>
  <c r="U1865" i="2" s="1"/>
  <c r="N1866" i="2"/>
  <c r="U1866" i="2" s="1"/>
  <c r="N1867" i="2"/>
  <c r="U1867" i="2" s="1"/>
  <c r="N1868" i="2"/>
  <c r="U1868" i="2" s="1"/>
  <c r="N1869" i="2"/>
  <c r="U1869" i="2" s="1"/>
  <c r="N1870" i="2"/>
  <c r="U1870" i="2" s="1"/>
  <c r="N1871" i="2"/>
  <c r="U1871" i="2" s="1"/>
  <c r="N1872" i="2"/>
  <c r="U1872" i="2" s="1"/>
  <c r="N1873" i="2"/>
  <c r="U1873" i="2" s="1"/>
  <c r="N1874" i="2"/>
  <c r="U1874" i="2" s="1"/>
  <c r="N1875" i="2"/>
  <c r="U1875" i="2" s="1"/>
  <c r="N1876" i="2"/>
  <c r="U1876" i="2" s="1"/>
  <c r="N1877" i="2"/>
  <c r="U1877" i="2" s="1"/>
  <c r="N1878" i="2"/>
  <c r="U1878" i="2" s="1"/>
  <c r="N1879" i="2"/>
  <c r="U1879" i="2" s="1"/>
  <c r="N1880" i="2"/>
  <c r="U1880" i="2" s="1"/>
  <c r="N1881" i="2"/>
  <c r="U1881" i="2" s="1"/>
  <c r="N1882" i="2"/>
  <c r="U1882" i="2" s="1"/>
  <c r="N1883" i="2"/>
  <c r="U1883" i="2" s="1"/>
  <c r="N1884" i="2"/>
  <c r="U1884" i="2" s="1"/>
  <c r="N1885" i="2"/>
  <c r="U1885" i="2" s="1"/>
  <c r="N1886" i="2"/>
  <c r="U1886" i="2" s="1"/>
  <c r="N1887" i="2"/>
  <c r="U1887" i="2" s="1"/>
  <c r="N1888" i="2"/>
  <c r="U1888" i="2" s="1"/>
  <c r="N1889" i="2"/>
  <c r="U1889" i="2" s="1"/>
  <c r="N1890" i="2"/>
  <c r="U1890" i="2" s="1"/>
  <c r="N1891" i="2"/>
  <c r="U1891" i="2" s="1"/>
  <c r="N1892" i="2"/>
  <c r="U1892" i="2" s="1"/>
  <c r="N1893" i="2"/>
  <c r="U1893" i="2" s="1"/>
  <c r="N1894" i="2"/>
  <c r="U1894" i="2" s="1"/>
  <c r="N1895" i="2"/>
  <c r="U1895" i="2" s="1"/>
  <c r="N1896" i="2"/>
  <c r="U1896" i="2" s="1"/>
  <c r="N1897" i="2"/>
  <c r="U1897" i="2" s="1"/>
  <c r="N1898" i="2"/>
  <c r="U1898" i="2" s="1"/>
  <c r="N1899" i="2"/>
  <c r="U1899" i="2" s="1"/>
  <c r="N1900" i="2"/>
  <c r="U1900" i="2" s="1"/>
  <c r="N1901" i="2"/>
  <c r="U1901" i="2" s="1"/>
  <c r="N1902" i="2"/>
  <c r="U1902" i="2" s="1"/>
  <c r="N1903" i="2"/>
  <c r="U1903" i="2" s="1"/>
  <c r="N1904" i="2"/>
  <c r="U1904" i="2" s="1"/>
  <c r="N1905" i="2"/>
  <c r="U1905" i="2" s="1"/>
  <c r="N1906" i="2"/>
  <c r="U1906" i="2" s="1"/>
  <c r="N1907" i="2"/>
  <c r="U1907" i="2" s="1"/>
  <c r="N1908" i="2"/>
  <c r="U1908" i="2" s="1"/>
  <c r="N1909" i="2"/>
  <c r="U1909" i="2" s="1"/>
  <c r="N1910" i="2"/>
  <c r="U1910" i="2" s="1"/>
  <c r="N1911" i="2"/>
  <c r="U1911" i="2" s="1"/>
  <c r="N1912" i="2"/>
  <c r="U1912" i="2" s="1"/>
  <c r="N1913" i="2"/>
  <c r="U1913" i="2" s="1"/>
  <c r="N1914" i="2"/>
  <c r="U1914" i="2" s="1"/>
  <c r="N1915" i="2"/>
  <c r="U1915" i="2" s="1"/>
  <c r="N1916" i="2"/>
  <c r="U1916" i="2" s="1"/>
  <c r="N1917" i="2"/>
  <c r="U1917" i="2" s="1"/>
  <c r="N1918" i="2"/>
  <c r="U1918" i="2" s="1"/>
  <c r="N1919" i="2"/>
  <c r="U1919" i="2" s="1"/>
  <c r="N1920" i="2"/>
  <c r="U1920" i="2" s="1"/>
  <c r="N1921" i="2"/>
  <c r="U1921" i="2" s="1"/>
  <c r="N1922" i="2"/>
  <c r="U1922" i="2" s="1"/>
  <c r="N1923" i="2"/>
  <c r="U1923" i="2" s="1"/>
  <c r="N1924" i="2"/>
  <c r="U1924" i="2" s="1"/>
  <c r="N1925" i="2"/>
  <c r="U1925" i="2" s="1"/>
  <c r="N1926" i="2"/>
  <c r="U1926" i="2" s="1"/>
  <c r="N1927" i="2"/>
  <c r="U1927" i="2" s="1"/>
  <c r="N1928" i="2"/>
  <c r="U1928" i="2" s="1"/>
  <c r="N1929" i="2"/>
  <c r="U1929" i="2" s="1"/>
  <c r="N1930" i="2"/>
  <c r="U1930" i="2" s="1"/>
  <c r="N1931" i="2"/>
  <c r="U1931" i="2" s="1"/>
  <c r="N1932" i="2"/>
  <c r="U1932" i="2" s="1"/>
  <c r="N1933" i="2"/>
  <c r="U1933" i="2" s="1"/>
  <c r="N1934" i="2"/>
  <c r="U1934" i="2" s="1"/>
  <c r="N1935" i="2"/>
  <c r="U1935" i="2" s="1"/>
  <c r="N1936" i="2"/>
  <c r="U1936" i="2" s="1"/>
  <c r="N1937" i="2"/>
  <c r="U1937" i="2" s="1"/>
  <c r="N1938" i="2"/>
  <c r="U1938" i="2" s="1"/>
  <c r="N1939" i="2"/>
  <c r="U1939" i="2" s="1"/>
  <c r="N1940" i="2"/>
  <c r="U1940" i="2" s="1"/>
  <c r="N1941" i="2"/>
  <c r="U1941" i="2" s="1"/>
  <c r="N1942" i="2"/>
  <c r="U1942" i="2" s="1"/>
  <c r="N1943" i="2"/>
  <c r="U1943" i="2" s="1"/>
  <c r="N1944" i="2"/>
  <c r="U1944" i="2" s="1"/>
  <c r="N1945" i="2"/>
  <c r="U1945" i="2" s="1"/>
  <c r="N1946" i="2"/>
  <c r="U1946" i="2" s="1"/>
  <c r="N1947" i="2"/>
  <c r="U1947" i="2" s="1"/>
  <c r="N1948" i="2"/>
  <c r="U1948" i="2" s="1"/>
  <c r="N1949" i="2"/>
  <c r="U1949" i="2" s="1"/>
  <c r="N1950" i="2"/>
  <c r="U1950" i="2" s="1"/>
  <c r="N1951" i="2"/>
  <c r="U1951" i="2" s="1"/>
  <c r="N1952" i="2"/>
  <c r="U1952" i="2" s="1"/>
  <c r="N1953" i="2"/>
  <c r="U1953" i="2" s="1"/>
  <c r="N1954" i="2"/>
  <c r="U1954" i="2" s="1"/>
  <c r="N1955" i="2"/>
  <c r="U1955" i="2" s="1"/>
  <c r="N1956" i="2"/>
  <c r="U1956" i="2" s="1"/>
  <c r="N1957" i="2"/>
  <c r="U1957" i="2" s="1"/>
  <c r="N1958" i="2"/>
  <c r="U1958" i="2" s="1"/>
  <c r="N1959" i="2"/>
  <c r="U1959" i="2" s="1"/>
  <c r="N1960" i="2"/>
  <c r="U1960" i="2" s="1"/>
  <c r="N1961" i="2"/>
  <c r="U1961" i="2" s="1"/>
  <c r="N1962" i="2"/>
  <c r="U1962" i="2" s="1"/>
  <c r="N1963" i="2"/>
  <c r="U1963" i="2" s="1"/>
  <c r="N1964" i="2"/>
  <c r="U1964" i="2" s="1"/>
  <c r="N1965" i="2"/>
  <c r="U1965" i="2" s="1"/>
  <c r="N1966" i="2"/>
  <c r="U1966" i="2" s="1"/>
  <c r="N1967" i="2"/>
  <c r="U1967" i="2" s="1"/>
  <c r="N1968" i="2"/>
  <c r="U1968" i="2" s="1"/>
  <c r="N1969" i="2"/>
  <c r="U1969" i="2" s="1"/>
  <c r="N1970" i="2"/>
  <c r="U1970" i="2" s="1"/>
  <c r="N1971" i="2"/>
  <c r="U1971" i="2" s="1"/>
  <c r="N1972" i="2"/>
  <c r="U1972" i="2" s="1"/>
  <c r="N1973" i="2"/>
  <c r="U1973" i="2" s="1"/>
  <c r="N1974" i="2"/>
  <c r="U1974" i="2" s="1"/>
  <c r="N1975" i="2"/>
  <c r="U1975" i="2" s="1"/>
  <c r="N1976" i="2"/>
  <c r="U1976" i="2" s="1"/>
  <c r="N1977" i="2"/>
  <c r="U1977" i="2" s="1"/>
  <c r="N1978" i="2"/>
  <c r="U1978" i="2" s="1"/>
  <c r="N1979" i="2"/>
  <c r="U1979" i="2" s="1"/>
  <c r="N1980" i="2"/>
  <c r="U1980" i="2" s="1"/>
  <c r="N1981" i="2"/>
  <c r="U1981" i="2" s="1"/>
  <c r="N1982" i="2"/>
  <c r="U1982" i="2" s="1"/>
  <c r="N1983" i="2"/>
  <c r="U1983" i="2" s="1"/>
  <c r="N1984" i="2"/>
  <c r="U1984" i="2" s="1"/>
  <c r="N1985" i="2"/>
  <c r="U1985" i="2" s="1"/>
  <c r="N1986" i="2"/>
  <c r="U1986" i="2" s="1"/>
  <c r="N1987" i="2"/>
  <c r="U1987" i="2" s="1"/>
  <c r="N1988" i="2"/>
  <c r="U1988" i="2" s="1"/>
  <c r="N1989" i="2"/>
  <c r="U1989" i="2" s="1"/>
  <c r="N1990" i="2"/>
  <c r="U1990" i="2" s="1"/>
  <c r="N1991" i="2"/>
  <c r="U1991" i="2" s="1"/>
  <c r="N1992" i="2"/>
  <c r="U1992" i="2" s="1"/>
  <c r="N1993" i="2"/>
  <c r="U1993" i="2" s="1"/>
  <c r="N1994" i="2"/>
  <c r="U1994" i="2" s="1"/>
  <c r="N1995" i="2"/>
  <c r="U1995" i="2" s="1"/>
  <c r="N1996" i="2"/>
  <c r="U1996" i="2" s="1"/>
  <c r="N1997" i="2"/>
  <c r="U1997" i="2" s="1"/>
  <c r="N1998" i="2"/>
  <c r="U1998" i="2" s="1"/>
  <c r="N1999" i="2"/>
  <c r="U1999" i="2" s="1"/>
  <c r="N2000" i="2"/>
  <c r="U2000" i="2" s="1"/>
  <c r="N2001" i="2"/>
  <c r="U2001" i="2" s="1"/>
  <c r="N2002" i="2"/>
  <c r="U2002" i="2" s="1"/>
  <c r="N2003" i="2"/>
  <c r="U2003" i="2" s="1"/>
  <c r="N2004" i="2"/>
  <c r="U2004" i="2" s="1"/>
  <c r="N2005" i="2"/>
  <c r="U2005" i="2" s="1"/>
  <c r="N2006" i="2"/>
  <c r="U2006" i="2" s="1"/>
  <c r="N2007" i="2"/>
  <c r="U2007" i="2" s="1"/>
  <c r="N2008" i="2"/>
  <c r="U2008" i="2" s="1"/>
  <c r="N2009" i="2"/>
  <c r="U2009" i="2" s="1"/>
  <c r="N2010" i="2"/>
  <c r="U2010" i="2" s="1"/>
  <c r="N2011" i="2"/>
  <c r="U2011" i="2" s="1"/>
  <c r="N2012" i="2"/>
  <c r="U2012" i="2" s="1"/>
  <c r="N2013" i="2"/>
  <c r="U2013" i="2" s="1"/>
  <c r="N2014" i="2"/>
  <c r="U2014" i="2" s="1"/>
  <c r="N2015" i="2"/>
  <c r="U2015" i="2" s="1"/>
  <c r="N2016" i="2"/>
  <c r="U2016" i="2" s="1"/>
  <c r="N2017" i="2"/>
  <c r="U2017" i="2" s="1"/>
  <c r="N2018" i="2"/>
  <c r="U2018" i="2" s="1"/>
  <c r="N2019" i="2"/>
  <c r="U2019" i="2" s="1"/>
  <c r="N2020" i="2"/>
  <c r="U2020" i="2" s="1"/>
  <c r="N2021" i="2"/>
  <c r="U2021" i="2" s="1"/>
  <c r="N2022" i="2"/>
  <c r="U2022" i="2" s="1"/>
  <c r="N2023" i="2"/>
  <c r="U2023" i="2" s="1"/>
  <c r="N2024" i="2"/>
  <c r="U2024" i="2" s="1"/>
  <c r="N2025" i="2"/>
  <c r="U2025" i="2" s="1"/>
  <c r="N2026" i="2"/>
  <c r="U2026" i="2" s="1"/>
  <c r="N2027" i="2"/>
  <c r="U2027" i="2" s="1"/>
  <c r="N2028" i="2"/>
  <c r="U2028" i="2" s="1"/>
  <c r="N2029" i="2"/>
  <c r="U2029" i="2" s="1"/>
  <c r="N2030" i="2"/>
  <c r="U2030" i="2" s="1"/>
  <c r="N2031" i="2"/>
  <c r="U2031" i="2" s="1"/>
  <c r="N2032" i="2"/>
  <c r="U2032" i="2" s="1"/>
  <c r="N2033" i="2"/>
  <c r="U2033" i="2" s="1"/>
  <c r="N2034" i="2"/>
  <c r="U2034" i="2" s="1"/>
  <c r="N2035" i="2"/>
  <c r="U2035" i="2" s="1"/>
  <c r="N2036" i="2"/>
  <c r="U2036" i="2" s="1"/>
  <c r="N2037" i="2"/>
  <c r="U2037" i="2" s="1"/>
  <c r="N2038" i="2"/>
  <c r="U2038" i="2" s="1"/>
  <c r="N2039" i="2"/>
  <c r="U2039" i="2" s="1"/>
  <c r="N2040" i="2"/>
  <c r="U2040" i="2" s="1"/>
  <c r="N2041" i="2"/>
  <c r="U2041" i="2" s="1"/>
  <c r="N2042" i="2"/>
  <c r="U2042" i="2" s="1"/>
  <c r="N2043" i="2"/>
  <c r="U2043" i="2" s="1"/>
  <c r="N2044" i="2"/>
  <c r="U2044" i="2" s="1"/>
  <c r="N2045" i="2"/>
  <c r="U2045" i="2" s="1"/>
  <c r="N2046" i="2"/>
  <c r="U2046" i="2" s="1"/>
  <c r="N2047" i="2"/>
  <c r="U2047" i="2" s="1"/>
  <c r="N2048" i="2"/>
  <c r="U2048" i="2" s="1"/>
  <c r="N2049" i="2"/>
  <c r="U2049" i="2" s="1"/>
  <c r="N2050" i="2"/>
  <c r="U2050" i="2" s="1"/>
  <c r="N2051" i="2"/>
  <c r="U2051" i="2" s="1"/>
  <c r="N2052" i="2"/>
  <c r="U2052" i="2" s="1"/>
  <c r="N2053" i="2"/>
  <c r="U2053" i="2" s="1"/>
  <c r="N2054" i="2"/>
  <c r="U2054" i="2" s="1"/>
  <c r="N2055" i="2"/>
  <c r="U2055" i="2" s="1"/>
  <c r="N2056" i="2"/>
  <c r="U2056" i="2" s="1"/>
  <c r="N2057" i="2"/>
  <c r="U2057" i="2" s="1"/>
  <c r="N2058" i="2"/>
  <c r="U2058" i="2" s="1"/>
  <c r="N2059" i="2"/>
  <c r="U2059" i="2" s="1"/>
  <c r="N2060" i="2"/>
  <c r="U2060" i="2" s="1"/>
  <c r="N2061" i="2"/>
  <c r="U2061" i="2" s="1"/>
  <c r="N2062" i="2"/>
  <c r="U2062" i="2" s="1"/>
  <c r="N2063" i="2"/>
  <c r="U2063" i="2" s="1"/>
  <c r="N2064" i="2"/>
  <c r="U2064" i="2" s="1"/>
  <c r="N2065" i="2"/>
  <c r="U2065" i="2" s="1"/>
  <c r="N2066" i="2"/>
  <c r="U2066" i="2" s="1"/>
  <c r="N2067" i="2"/>
  <c r="U2067" i="2" s="1"/>
  <c r="N2068" i="2"/>
  <c r="U2068" i="2" s="1"/>
  <c r="N2069" i="2"/>
  <c r="U2069" i="2" s="1"/>
  <c r="N2070" i="2"/>
  <c r="U2070" i="2" s="1"/>
  <c r="N2071" i="2"/>
  <c r="U2071" i="2" s="1"/>
  <c r="N2072" i="2"/>
  <c r="U2072" i="2" s="1"/>
  <c r="N2073" i="2"/>
  <c r="U2073" i="2" s="1"/>
  <c r="N2074" i="2"/>
  <c r="U2074" i="2" s="1"/>
  <c r="N2075" i="2"/>
  <c r="U2075" i="2" s="1"/>
  <c r="N2076" i="2"/>
  <c r="U2076" i="2" s="1"/>
  <c r="N2077" i="2"/>
  <c r="U2077" i="2" s="1"/>
  <c r="N2078" i="2"/>
  <c r="U2078" i="2" s="1"/>
  <c r="N2079" i="2"/>
  <c r="U2079" i="2" s="1"/>
  <c r="N2080" i="2"/>
  <c r="U2080" i="2" s="1"/>
  <c r="N2081" i="2"/>
  <c r="U2081" i="2" s="1"/>
  <c r="N2082" i="2"/>
  <c r="U2082" i="2" s="1"/>
  <c r="N2083" i="2"/>
  <c r="U2083" i="2" s="1"/>
  <c r="N2084" i="2"/>
  <c r="U2084" i="2" s="1"/>
  <c r="N2085" i="2"/>
  <c r="U2085" i="2" s="1"/>
  <c r="N2086" i="2"/>
  <c r="U2086" i="2" s="1"/>
  <c r="N2087" i="2"/>
  <c r="U2087" i="2" s="1"/>
  <c r="N2088" i="2"/>
  <c r="U2088" i="2" s="1"/>
  <c r="N2089" i="2"/>
  <c r="U2089" i="2" s="1"/>
  <c r="N2090" i="2"/>
  <c r="U2090" i="2" s="1"/>
  <c r="N2091" i="2"/>
  <c r="U2091" i="2" s="1"/>
  <c r="N2092" i="2"/>
  <c r="U2092" i="2" s="1"/>
  <c r="N2093" i="2"/>
  <c r="U2093" i="2" s="1"/>
  <c r="N2094" i="2"/>
  <c r="U2094" i="2" s="1"/>
  <c r="N2095" i="2"/>
  <c r="U2095" i="2" s="1"/>
  <c r="N2096" i="2"/>
  <c r="U2096" i="2" s="1"/>
  <c r="N2097" i="2"/>
  <c r="U2097" i="2" s="1"/>
  <c r="N2098" i="2"/>
  <c r="U2098" i="2" s="1"/>
  <c r="N2099" i="2"/>
  <c r="U2099" i="2" s="1"/>
  <c r="N2100" i="2"/>
  <c r="U2100" i="2" s="1"/>
  <c r="N2101" i="2"/>
  <c r="U2101" i="2" s="1"/>
  <c r="N2102" i="2"/>
  <c r="U2102" i="2" s="1"/>
  <c r="N2103" i="2"/>
  <c r="U2103" i="2" s="1"/>
  <c r="N2104" i="2"/>
  <c r="U2104" i="2" s="1"/>
  <c r="N2105" i="2"/>
  <c r="U2105" i="2" s="1"/>
  <c r="N2106" i="2"/>
  <c r="U2106" i="2" s="1"/>
  <c r="N2107" i="2"/>
  <c r="U2107" i="2" s="1"/>
  <c r="N2108" i="2"/>
  <c r="U2108" i="2" s="1"/>
  <c r="N2109" i="2"/>
  <c r="U2109" i="2" s="1"/>
  <c r="N2110" i="2"/>
  <c r="U2110" i="2" s="1"/>
  <c r="N2111" i="2"/>
  <c r="U2111" i="2" s="1"/>
  <c r="N2112" i="2"/>
  <c r="U2112" i="2" s="1"/>
  <c r="N2113" i="2"/>
  <c r="U2113" i="2" s="1"/>
  <c r="N2114" i="2"/>
  <c r="U2114" i="2" s="1"/>
  <c r="N2115" i="2"/>
  <c r="U2115" i="2" s="1"/>
  <c r="N2116" i="2"/>
  <c r="U2116" i="2" s="1"/>
  <c r="N2117" i="2"/>
  <c r="U2117" i="2" s="1"/>
  <c r="N2118" i="2"/>
  <c r="U2118" i="2" s="1"/>
  <c r="N2119" i="2"/>
  <c r="U2119" i="2" s="1"/>
  <c r="N2120" i="2"/>
  <c r="U2120" i="2" s="1"/>
  <c r="N2121" i="2"/>
  <c r="U2121" i="2" s="1"/>
  <c r="N2122" i="2"/>
  <c r="U2122" i="2" s="1"/>
  <c r="N2123" i="2"/>
  <c r="U2123" i="2" s="1"/>
  <c r="N2124" i="2"/>
  <c r="U2124" i="2" s="1"/>
  <c r="N2125" i="2"/>
  <c r="U2125" i="2" s="1"/>
  <c r="N2126" i="2"/>
  <c r="U2126" i="2" s="1"/>
  <c r="N2127" i="2"/>
  <c r="U2127" i="2" s="1"/>
  <c r="N2128" i="2"/>
  <c r="U2128" i="2" s="1"/>
  <c r="N2129" i="2"/>
  <c r="U2129" i="2" s="1"/>
  <c r="N2130" i="2"/>
  <c r="U2130" i="2" s="1"/>
  <c r="N2131" i="2"/>
  <c r="U2131" i="2" s="1"/>
  <c r="N2132" i="2"/>
  <c r="U2132" i="2" s="1"/>
  <c r="N2133" i="2"/>
  <c r="U2133" i="2" s="1"/>
  <c r="N2134" i="2"/>
  <c r="U2134" i="2" s="1"/>
  <c r="N2135" i="2"/>
  <c r="U2135" i="2" s="1"/>
  <c r="N2136" i="2"/>
  <c r="U2136" i="2" s="1"/>
  <c r="N2137" i="2"/>
  <c r="U2137" i="2" s="1"/>
  <c r="N2138" i="2"/>
  <c r="U2138" i="2" s="1"/>
  <c r="N2139" i="2"/>
  <c r="U2139" i="2" s="1"/>
  <c r="N2140" i="2"/>
  <c r="U2140" i="2" s="1"/>
  <c r="N2141" i="2"/>
  <c r="U2141" i="2" s="1"/>
  <c r="N2142" i="2"/>
  <c r="U2142" i="2" s="1"/>
  <c r="N2143" i="2"/>
  <c r="U2143" i="2" s="1"/>
  <c r="N2144" i="2"/>
  <c r="U2144" i="2" s="1"/>
  <c r="N2145" i="2"/>
  <c r="U2145" i="2" s="1"/>
  <c r="N2146" i="2"/>
  <c r="U2146" i="2" s="1"/>
  <c r="N2147" i="2"/>
  <c r="U2147" i="2" s="1"/>
  <c r="N2148" i="2"/>
  <c r="U2148" i="2" s="1"/>
  <c r="N2149" i="2"/>
  <c r="U2149" i="2" s="1"/>
  <c r="N2150" i="2"/>
  <c r="U2150" i="2" s="1"/>
  <c r="N2151" i="2"/>
  <c r="U2151" i="2" s="1"/>
  <c r="N2152" i="2"/>
  <c r="U2152" i="2" s="1"/>
  <c r="N2153" i="2"/>
  <c r="U2153" i="2" s="1"/>
  <c r="N2154" i="2"/>
  <c r="U2154" i="2" s="1"/>
  <c r="N2155" i="2"/>
  <c r="U2155" i="2" s="1"/>
  <c r="N2156" i="2"/>
  <c r="U2156" i="2" s="1"/>
  <c r="N2157" i="2"/>
  <c r="U2157" i="2" s="1"/>
  <c r="N2158" i="2"/>
  <c r="U2158" i="2" s="1"/>
  <c r="N2159" i="2"/>
  <c r="U2159" i="2" s="1"/>
  <c r="N2160" i="2"/>
  <c r="U2160" i="2" s="1"/>
  <c r="N2161" i="2"/>
  <c r="U2161" i="2" s="1"/>
  <c r="N2162" i="2"/>
  <c r="U2162" i="2" s="1"/>
  <c r="N2163" i="2"/>
  <c r="U2163" i="2" s="1"/>
  <c r="N2164" i="2"/>
  <c r="U2164" i="2" s="1"/>
  <c r="N2165" i="2"/>
  <c r="U2165" i="2" s="1"/>
  <c r="N2166" i="2"/>
  <c r="U2166" i="2" s="1"/>
  <c r="N2167" i="2"/>
  <c r="U2167" i="2" s="1"/>
  <c r="N2168" i="2"/>
  <c r="U2168" i="2" s="1"/>
  <c r="N2169" i="2"/>
  <c r="U2169" i="2" s="1"/>
  <c r="N2170" i="2"/>
  <c r="U2170" i="2" s="1"/>
  <c r="N2171" i="2"/>
  <c r="U2171" i="2" s="1"/>
  <c r="N2172" i="2"/>
  <c r="U2172" i="2" s="1"/>
  <c r="N2173" i="2"/>
  <c r="U2173" i="2" s="1"/>
  <c r="N2174" i="2"/>
  <c r="U2174" i="2" s="1"/>
  <c r="N2175" i="2"/>
  <c r="U2175" i="2" s="1"/>
  <c r="N2176" i="2"/>
  <c r="U2176" i="2" s="1"/>
  <c r="N2177" i="2"/>
  <c r="U2177" i="2" s="1"/>
  <c r="N2178" i="2"/>
  <c r="U2178" i="2" s="1"/>
  <c r="N2179" i="2"/>
  <c r="U2179" i="2" s="1"/>
  <c r="N2180" i="2"/>
  <c r="U2180" i="2" s="1"/>
  <c r="N2181" i="2"/>
  <c r="U2181" i="2" s="1"/>
  <c r="N2182" i="2"/>
  <c r="U2182" i="2" s="1"/>
  <c r="N2183" i="2"/>
  <c r="U2183" i="2" s="1"/>
  <c r="N2184" i="2"/>
  <c r="U2184" i="2" s="1"/>
  <c r="N2185" i="2"/>
  <c r="U2185" i="2" s="1"/>
  <c r="N2186" i="2"/>
  <c r="U2186" i="2" s="1"/>
  <c r="N2187" i="2"/>
  <c r="U2187" i="2" s="1"/>
  <c r="N2188" i="2"/>
  <c r="U2188" i="2" s="1"/>
  <c r="N2189" i="2"/>
  <c r="U2189" i="2" s="1"/>
  <c r="N2190" i="2"/>
  <c r="U2190" i="2" s="1"/>
  <c r="N2191" i="2"/>
  <c r="U2191" i="2" s="1"/>
  <c r="N2192" i="2"/>
  <c r="U2192" i="2" s="1"/>
  <c r="N2193" i="2"/>
  <c r="U2193" i="2" s="1"/>
  <c r="N2194" i="2"/>
  <c r="U2194" i="2" s="1"/>
  <c r="N2195" i="2"/>
  <c r="U2195" i="2" s="1"/>
  <c r="N2196" i="2"/>
  <c r="U2196" i="2" s="1"/>
  <c r="N2197" i="2"/>
  <c r="U2197" i="2" s="1"/>
  <c r="N2198" i="2"/>
  <c r="U2198" i="2" s="1"/>
  <c r="N2199" i="2"/>
  <c r="U2199" i="2" s="1"/>
  <c r="N2200" i="2"/>
  <c r="U2200" i="2" s="1"/>
  <c r="N2201" i="2"/>
  <c r="U2201" i="2" s="1"/>
  <c r="N2202" i="2"/>
  <c r="U2202" i="2" s="1"/>
  <c r="N2203" i="2"/>
  <c r="U2203" i="2" s="1"/>
  <c r="N2204" i="2"/>
  <c r="U2204" i="2" s="1"/>
  <c r="N2205" i="2"/>
  <c r="U2205" i="2" s="1"/>
  <c r="N2206" i="2"/>
  <c r="U2206" i="2" s="1"/>
  <c r="N2207" i="2"/>
  <c r="U2207" i="2" s="1"/>
  <c r="N2208" i="2"/>
  <c r="U2208" i="2" s="1"/>
  <c r="N2209" i="2"/>
  <c r="U2209" i="2" s="1"/>
  <c r="N2210" i="2"/>
  <c r="U2210" i="2" s="1"/>
  <c r="N2211" i="2"/>
  <c r="U2211" i="2" s="1"/>
  <c r="N2212" i="2"/>
  <c r="U2212" i="2" s="1"/>
  <c r="N2213" i="2"/>
  <c r="U2213" i="2" s="1"/>
  <c r="N2214" i="2"/>
  <c r="U2214" i="2" s="1"/>
  <c r="N2215" i="2"/>
  <c r="U2215" i="2" s="1"/>
  <c r="N2216" i="2"/>
  <c r="U2216" i="2" s="1"/>
  <c r="N2217" i="2"/>
  <c r="U2217" i="2" s="1"/>
  <c r="N2218" i="2"/>
  <c r="U2218" i="2" s="1"/>
  <c r="N2219" i="2"/>
  <c r="U2219" i="2" s="1"/>
  <c r="N2220" i="2"/>
  <c r="U2220" i="2" s="1"/>
  <c r="N2221" i="2"/>
  <c r="U2221" i="2" s="1"/>
  <c r="N2222" i="2"/>
  <c r="U2222" i="2" s="1"/>
  <c r="N2223" i="2"/>
  <c r="U2223" i="2" s="1"/>
  <c r="N2224" i="2"/>
  <c r="U2224" i="2" s="1"/>
  <c r="N2225" i="2"/>
  <c r="U2225" i="2" s="1"/>
  <c r="N2226" i="2"/>
  <c r="U2226" i="2" s="1"/>
  <c r="N2227" i="2"/>
  <c r="U2227" i="2" s="1"/>
  <c r="N2228" i="2"/>
  <c r="U2228" i="2" s="1"/>
  <c r="N2229" i="2"/>
  <c r="U2229" i="2" s="1"/>
  <c r="N2230" i="2"/>
  <c r="U2230" i="2" s="1"/>
  <c r="N2231" i="2"/>
  <c r="U2231" i="2" s="1"/>
  <c r="N2232" i="2"/>
  <c r="U2232" i="2" s="1"/>
  <c r="N2233" i="2"/>
  <c r="U2233" i="2" s="1"/>
  <c r="N2234" i="2"/>
  <c r="U2234" i="2" s="1"/>
  <c r="N2235" i="2"/>
  <c r="U2235" i="2" s="1"/>
  <c r="N2236" i="2"/>
  <c r="U2236" i="2" s="1"/>
  <c r="N2237" i="2"/>
  <c r="U2237" i="2" s="1"/>
  <c r="N2238" i="2"/>
  <c r="U2238" i="2" s="1"/>
  <c r="N2239" i="2"/>
  <c r="U2239" i="2" s="1"/>
  <c r="N2240" i="2"/>
  <c r="U2240" i="2" s="1"/>
  <c r="N2241" i="2"/>
  <c r="U2241" i="2" s="1"/>
  <c r="N2242" i="2"/>
  <c r="U2242" i="2" s="1"/>
  <c r="N2243" i="2"/>
  <c r="U2243" i="2" s="1"/>
  <c r="N2244" i="2"/>
  <c r="U2244" i="2" s="1"/>
  <c r="N2245" i="2"/>
  <c r="U2245" i="2" s="1"/>
  <c r="N2246" i="2"/>
  <c r="U2246" i="2" s="1"/>
  <c r="N2247" i="2"/>
  <c r="U2247" i="2" s="1"/>
  <c r="N2248" i="2"/>
  <c r="U2248" i="2" s="1"/>
  <c r="N2249" i="2"/>
  <c r="U2249" i="2" s="1"/>
  <c r="N2250" i="2"/>
  <c r="U2250" i="2" s="1"/>
  <c r="N2251" i="2"/>
  <c r="U2251" i="2" s="1"/>
  <c r="N2252" i="2"/>
  <c r="U2252" i="2" s="1"/>
  <c r="N2253" i="2"/>
  <c r="U2253" i="2" s="1"/>
  <c r="N2254" i="2"/>
  <c r="U2254" i="2" s="1"/>
  <c r="N2255" i="2"/>
  <c r="U2255" i="2" s="1"/>
  <c r="N2256" i="2"/>
  <c r="U2256" i="2" s="1"/>
  <c r="N2257" i="2"/>
  <c r="U2257" i="2" s="1"/>
  <c r="N2258" i="2"/>
  <c r="U2258" i="2" s="1"/>
  <c r="N2259" i="2"/>
  <c r="U2259" i="2" s="1"/>
  <c r="N2260" i="2"/>
  <c r="U2260" i="2" s="1"/>
  <c r="N2261" i="2"/>
  <c r="U2261" i="2" s="1"/>
  <c r="N2262" i="2"/>
  <c r="U2262" i="2" s="1"/>
  <c r="N2263" i="2"/>
  <c r="U2263" i="2" s="1"/>
  <c r="N2264" i="2"/>
  <c r="U2264" i="2" s="1"/>
  <c r="N2265" i="2"/>
  <c r="U2265" i="2" s="1"/>
  <c r="N2266" i="2"/>
  <c r="U2266" i="2" s="1"/>
  <c r="N2267" i="2"/>
  <c r="U2267" i="2" s="1"/>
  <c r="N2268" i="2"/>
  <c r="U2268" i="2" s="1"/>
  <c r="N2269" i="2"/>
  <c r="U2269" i="2" s="1"/>
  <c r="N2270" i="2"/>
  <c r="U2270" i="2" s="1"/>
  <c r="N2271" i="2"/>
  <c r="U2271" i="2" s="1"/>
  <c r="N2272" i="2"/>
  <c r="U2272" i="2" s="1"/>
  <c r="N2273" i="2"/>
  <c r="U2273" i="2" s="1"/>
  <c r="N2274" i="2"/>
  <c r="U2274" i="2" s="1"/>
  <c r="N2275" i="2"/>
  <c r="U2275" i="2" s="1"/>
  <c r="N2276" i="2"/>
  <c r="U2276" i="2" s="1"/>
  <c r="N2277" i="2"/>
  <c r="U2277" i="2" s="1"/>
  <c r="N2278" i="2"/>
  <c r="U2278" i="2" s="1"/>
  <c r="N2279" i="2"/>
  <c r="U2279" i="2" s="1"/>
  <c r="N2280" i="2"/>
  <c r="U2280" i="2" s="1"/>
  <c r="N2281" i="2"/>
  <c r="U2281" i="2" s="1"/>
  <c r="N2282" i="2"/>
  <c r="U2282" i="2" s="1"/>
  <c r="N2283" i="2"/>
  <c r="U2283" i="2" s="1"/>
  <c r="N2284" i="2"/>
  <c r="U2284" i="2" s="1"/>
  <c r="N2285" i="2"/>
  <c r="U2285" i="2" s="1"/>
  <c r="N2286" i="2"/>
  <c r="U2286" i="2" s="1"/>
  <c r="N2287" i="2"/>
  <c r="U2287" i="2" s="1"/>
  <c r="N2288" i="2"/>
  <c r="U2288" i="2" s="1"/>
  <c r="N2289" i="2"/>
  <c r="U2289" i="2" s="1"/>
  <c r="N2290" i="2"/>
  <c r="U2290" i="2" s="1"/>
  <c r="N2291" i="2"/>
  <c r="U2291" i="2" s="1"/>
  <c r="N2292" i="2"/>
  <c r="U2292" i="2" s="1"/>
  <c r="N2293" i="2"/>
  <c r="U2293" i="2" s="1"/>
  <c r="N2294" i="2"/>
  <c r="U2294" i="2" s="1"/>
  <c r="N2295" i="2"/>
  <c r="U2295" i="2" s="1"/>
  <c r="N2296" i="2"/>
  <c r="U2296" i="2" s="1"/>
  <c r="N2297" i="2"/>
  <c r="U2297" i="2" s="1"/>
  <c r="N2298" i="2"/>
  <c r="U2298" i="2" s="1"/>
  <c r="N2299" i="2"/>
  <c r="U2299" i="2" s="1"/>
  <c r="N2300" i="2"/>
  <c r="U2300" i="2" s="1"/>
  <c r="N2301" i="2"/>
  <c r="U2301" i="2" s="1"/>
  <c r="N2302" i="2"/>
  <c r="U2302" i="2" s="1"/>
  <c r="N2303" i="2"/>
  <c r="U2303" i="2" s="1"/>
  <c r="N2304" i="2"/>
  <c r="U2304" i="2" s="1"/>
  <c r="N2305" i="2"/>
  <c r="U2305" i="2" s="1"/>
  <c r="N2306" i="2"/>
  <c r="U2306" i="2" s="1"/>
  <c r="N2307" i="2"/>
  <c r="U2307" i="2" s="1"/>
  <c r="N2308" i="2"/>
  <c r="U2308" i="2" s="1"/>
  <c r="N2309" i="2"/>
  <c r="U2309" i="2" s="1"/>
  <c r="N2310" i="2"/>
  <c r="U2310" i="2" s="1"/>
  <c r="N2311" i="2"/>
  <c r="U2311" i="2" s="1"/>
  <c r="N2312" i="2"/>
  <c r="U2312" i="2" s="1"/>
  <c r="N2313" i="2"/>
  <c r="U2313" i="2" s="1"/>
  <c r="N2314" i="2"/>
  <c r="U2314" i="2" s="1"/>
  <c r="N2315" i="2"/>
  <c r="U2315" i="2" s="1"/>
  <c r="N2316" i="2"/>
  <c r="U2316" i="2" s="1"/>
  <c r="N2317" i="2"/>
  <c r="U2317" i="2" s="1"/>
  <c r="N2318" i="2"/>
  <c r="U2318" i="2" s="1"/>
  <c r="N2319" i="2"/>
  <c r="U2319" i="2" s="1"/>
  <c r="N2320" i="2"/>
  <c r="U2320" i="2" s="1"/>
  <c r="N2321" i="2"/>
  <c r="U2321" i="2" s="1"/>
  <c r="N2322" i="2"/>
  <c r="U2322" i="2" s="1"/>
  <c r="N2323" i="2"/>
  <c r="U2323" i="2" s="1"/>
  <c r="N2324" i="2"/>
  <c r="U2324" i="2" s="1"/>
  <c r="N2325" i="2"/>
  <c r="U2325" i="2" s="1"/>
  <c r="N2326" i="2"/>
  <c r="U2326" i="2" s="1"/>
  <c r="N2327" i="2"/>
  <c r="U2327" i="2" s="1"/>
  <c r="N2328" i="2"/>
  <c r="U2328" i="2" s="1"/>
  <c r="N2329" i="2"/>
  <c r="U2329" i="2" s="1"/>
  <c r="N2330" i="2"/>
  <c r="U2330" i="2" s="1"/>
  <c r="N2331" i="2"/>
  <c r="U2331" i="2" s="1"/>
  <c r="N2332" i="2"/>
  <c r="U2332" i="2" s="1"/>
  <c r="N2333" i="2"/>
  <c r="U2333" i="2" s="1"/>
  <c r="N2334" i="2"/>
  <c r="U2334" i="2" s="1"/>
  <c r="N2335" i="2"/>
  <c r="U2335" i="2" s="1"/>
  <c r="N2336" i="2"/>
  <c r="U2336" i="2" s="1"/>
  <c r="N2337" i="2"/>
  <c r="U2337" i="2" s="1"/>
  <c r="N2338" i="2"/>
  <c r="U2338" i="2" s="1"/>
  <c r="N2339" i="2"/>
  <c r="U2339" i="2" s="1"/>
  <c r="N2340" i="2"/>
  <c r="U2340" i="2" s="1"/>
  <c r="N2341" i="2"/>
  <c r="U2341" i="2" s="1"/>
  <c r="N2342" i="2"/>
  <c r="U2342" i="2" s="1"/>
  <c r="N2343" i="2"/>
  <c r="U2343" i="2" s="1"/>
  <c r="N2344" i="2"/>
  <c r="U2344" i="2" s="1"/>
  <c r="N2345" i="2"/>
  <c r="U2345" i="2" s="1"/>
  <c r="N2346" i="2"/>
  <c r="U2346" i="2" s="1"/>
  <c r="N2347" i="2"/>
  <c r="U2347" i="2" s="1"/>
  <c r="N2348" i="2"/>
  <c r="U2348" i="2" s="1"/>
  <c r="N2349" i="2"/>
  <c r="U2349" i="2" s="1"/>
  <c r="N2350" i="2"/>
  <c r="U2350" i="2" s="1"/>
  <c r="N2351" i="2"/>
  <c r="U2351" i="2" s="1"/>
  <c r="N2352" i="2"/>
  <c r="U2352" i="2" s="1"/>
  <c r="N2353" i="2"/>
  <c r="U2353" i="2" s="1"/>
  <c r="N2354" i="2"/>
  <c r="U2354" i="2" s="1"/>
  <c r="N2355" i="2"/>
  <c r="U2355" i="2" s="1"/>
  <c r="N2356" i="2"/>
  <c r="U2356" i="2" s="1"/>
  <c r="N2357" i="2"/>
  <c r="U2357" i="2" s="1"/>
  <c r="N2358" i="2"/>
  <c r="U2358" i="2" s="1"/>
  <c r="N2359" i="2"/>
  <c r="U2359" i="2" s="1"/>
  <c r="N2360" i="2"/>
  <c r="U2360" i="2" s="1"/>
  <c r="N2361" i="2"/>
  <c r="U2361" i="2" s="1"/>
  <c r="N2362" i="2"/>
  <c r="U2362" i="2" s="1"/>
  <c r="N2363" i="2"/>
  <c r="U2363" i="2" s="1"/>
  <c r="N2364" i="2"/>
  <c r="U2364" i="2" s="1"/>
  <c r="N2365" i="2"/>
  <c r="U2365" i="2" s="1"/>
  <c r="N2366" i="2"/>
  <c r="U2366" i="2" s="1"/>
  <c r="N2367" i="2"/>
  <c r="U2367" i="2" s="1"/>
  <c r="N2368" i="2"/>
  <c r="U2368" i="2" s="1"/>
  <c r="N2369" i="2"/>
  <c r="U2369" i="2" s="1"/>
  <c r="N2370" i="2"/>
  <c r="U2370" i="2" s="1"/>
  <c r="N2371" i="2"/>
  <c r="U2371" i="2" s="1"/>
  <c r="N2372" i="2"/>
  <c r="U2372" i="2" s="1"/>
  <c r="N2373" i="2"/>
  <c r="U2373" i="2" s="1"/>
  <c r="N2374" i="2"/>
  <c r="U2374" i="2" s="1"/>
  <c r="N2375" i="2"/>
  <c r="U2375" i="2" s="1"/>
  <c r="N2376" i="2"/>
  <c r="U2376" i="2" s="1"/>
  <c r="N2377" i="2"/>
  <c r="U2377" i="2" s="1"/>
  <c r="N2378" i="2"/>
  <c r="U2378" i="2" s="1"/>
  <c r="N2379" i="2"/>
  <c r="U2379" i="2" s="1"/>
  <c r="N2380" i="2"/>
  <c r="U2380" i="2" s="1"/>
  <c r="N2381" i="2"/>
  <c r="U2381" i="2" s="1"/>
  <c r="N2382" i="2"/>
  <c r="U2382" i="2" s="1"/>
  <c r="N2383" i="2"/>
  <c r="U2383" i="2" s="1"/>
  <c r="N2384" i="2"/>
  <c r="U2384" i="2" s="1"/>
  <c r="N2385" i="2"/>
  <c r="U2385" i="2" s="1"/>
  <c r="N2386" i="2"/>
  <c r="U2386" i="2" s="1"/>
  <c r="N2387" i="2"/>
  <c r="U2387" i="2" s="1"/>
  <c r="N2388" i="2"/>
  <c r="U2388" i="2" s="1"/>
  <c r="N2389" i="2"/>
  <c r="U2389" i="2" s="1"/>
  <c r="N2390" i="2"/>
  <c r="U2390" i="2" s="1"/>
  <c r="N2391" i="2"/>
  <c r="U2391" i="2" s="1"/>
  <c r="N2392" i="2"/>
  <c r="U2392" i="2" s="1"/>
  <c r="N2393" i="2"/>
  <c r="U2393" i="2" s="1"/>
  <c r="N2394" i="2"/>
  <c r="U2394" i="2" s="1"/>
  <c r="N2395" i="2"/>
  <c r="U2395" i="2" s="1"/>
  <c r="N2396" i="2"/>
  <c r="U2396" i="2" s="1"/>
  <c r="N2397" i="2"/>
  <c r="U2397" i="2" s="1"/>
  <c r="N2398" i="2"/>
  <c r="U2398" i="2" s="1"/>
  <c r="N2399" i="2"/>
  <c r="U2399" i="2" s="1"/>
  <c r="N2400" i="2"/>
  <c r="U2400" i="2" s="1"/>
  <c r="N2401" i="2"/>
  <c r="U2401" i="2" s="1"/>
  <c r="N2402" i="2"/>
  <c r="U2402" i="2" s="1"/>
  <c r="N2403" i="2"/>
  <c r="U2403" i="2" s="1"/>
  <c r="N2404" i="2"/>
  <c r="U2404" i="2" s="1"/>
  <c r="N2405" i="2"/>
  <c r="U2405" i="2" s="1"/>
  <c r="N2406" i="2"/>
  <c r="U2406" i="2" s="1"/>
  <c r="N2407" i="2"/>
  <c r="U2407" i="2" s="1"/>
  <c r="N2408" i="2"/>
  <c r="U2408" i="2" s="1"/>
  <c r="N2409" i="2"/>
  <c r="U2409" i="2" s="1"/>
  <c r="N2410" i="2"/>
  <c r="U2410" i="2" s="1"/>
  <c r="N2411" i="2"/>
  <c r="U2411" i="2" s="1"/>
  <c r="N2412" i="2"/>
  <c r="U2412" i="2" s="1"/>
  <c r="N2413" i="2"/>
  <c r="U2413" i="2" s="1"/>
  <c r="N2414" i="2"/>
  <c r="U2414" i="2" s="1"/>
  <c r="N2415" i="2"/>
  <c r="U2415" i="2" s="1"/>
  <c r="N2416" i="2"/>
  <c r="U2416" i="2" s="1"/>
  <c r="N2417" i="2"/>
  <c r="U2417" i="2" s="1"/>
  <c r="N2418" i="2"/>
  <c r="U2418" i="2" s="1"/>
  <c r="N2419" i="2"/>
  <c r="U2419" i="2" s="1"/>
  <c r="N2420" i="2"/>
  <c r="U2420" i="2" s="1"/>
  <c r="N2421" i="2"/>
  <c r="U2421" i="2" s="1"/>
  <c r="N2422" i="2"/>
  <c r="U2422" i="2" s="1"/>
  <c r="N2423" i="2"/>
  <c r="U2423" i="2" s="1"/>
  <c r="N2424" i="2"/>
  <c r="U2424" i="2" s="1"/>
  <c r="N2425" i="2"/>
  <c r="U2425" i="2" s="1"/>
  <c r="N2426" i="2"/>
  <c r="U2426" i="2" s="1"/>
  <c r="N2427" i="2"/>
  <c r="U2427" i="2" s="1"/>
  <c r="N2428" i="2"/>
  <c r="U2428" i="2" s="1"/>
  <c r="N2429" i="2"/>
  <c r="U2429" i="2" s="1"/>
  <c r="N2430" i="2"/>
  <c r="U2430" i="2" s="1"/>
  <c r="N2431" i="2"/>
  <c r="U2431" i="2" s="1"/>
  <c r="N2432" i="2"/>
  <c r="U2432" i="2" s="1"/>
  <c r="N2433" i="2"/>
  <c r="U2433" i="2" s="1"/>
  <c r="N2434" i="2"/>
  <c r="U2434" i="2" s="1"/>
  <c r="N2435" i="2"/>
  <c r="U2435" i="2" s="1"/>
  <c r="N2436" i="2"/>
  <c r="U2436" i="2" s="1"/>
  <c r="N2437" i="2"/>
  <c r="U2437" i="2" s="1"/>
  <c r="N2438" i="2"/>
  <c r="U2438" i="2" s="1"/>
  <c r="N2439" i="2"/>
  <c r="U2439" i="2" s="1"/>
  <c r="N2440" i="2"/>
  <c r="U2440" i="2" s="1"/>
  <c r="N2441" i="2"/>
  <c r="U2441" i="2" s="1"/>
  <c r="N2442" i="2"/>
  <c r="U2442" i="2" s="1"/>
  <c r="N2443" i="2"/>
  <c r="U2443" i="2" s="1"/>
  <c r="N2444" i="2"/>
  <c r="U2444" i="2" s="1"/>
  <c r="N2445" i="2"/>
  <c r="U2445" i="2" s="1"/>
  <c r="N2446" i="2"/>
  <c r="U2446" i="2" s="1"/>
  <c r="N2447" i="2"/>
  <c r="U2447" i="2" s="1"/>
  <c r="N2448" i="2"/>
  <c r="U2448" i="2" s="1"/>
  <c r="N2449" i="2"/>
  <c r="U2449" i="2" s="1"/>
  <c r="N2450" i="2"/>
  <c r="U2450" i="2" s="1"/>
  <c r="N2451" i="2"/>
  <c r="U2451" i="2" s="1"/>
  <c r="N2452" i="2"/>
  <c r="U2452" i="2" s="1"/>
  <c r="N2453" i="2"/>
  <c r="U2453" i="2" s="1"/>
  <c r="N2454" i="2"/>
  <c r="U2454" i="2" s="1"/>
  <c r="N2455" i="2"/>
  <c r="U2455" i="2" s="1"/>
  <c r="N2456" i="2"/>
  <c r="U2456" i="2" s="1"/>
  <c r="N2457" i="2"/>
  <c r="U2457" i="2" s="1"/>
  <c r="N2458" i="2"/>
  <c r="U2458" i="2" s="1"/>
  <c r="N2459" i="2"/>
  <c r="U2459" i="2" s="1"/>
  <c r="N2460" i="2"/>
  <c r="U2460" i="2" s="1"/>
  <c r="N2461" i="2"/>
  <c r="U2461" i="2" s="1"/>
  <c r="N2462" i="2"/>
  <c r="U2462" i="2" s="1"/>
  <c r="N2463" i="2"/>
  <c r="U2463" i="2" s="1"/>
  <c r="N2464" i="2"/>
  <c r="U2464" i="2" s="1"/>
  <c r="N2465" i="2"/>
  <c r="U2465" i="2" s="1"/>
  <c r="N2466" i="2"/>
  <c r="U2466" i="2" s="1"/>
  <c r="N2467" i="2"/>
  <c r="U2467" i="2" s="1"/>
  <c r="N2468" i="2"/>
  <c r="U2468" i="2" s="1"/>
  <c r="N2469" i="2"/>
  <c r="U2469" i="2" s="1"/>
  <c r="N2470" i="2"/>
  <c r="U2470" i="2" s="1"/>
  <c r="N2471" i="2"/>
  <c r="U2471" i="2" s="1"/>
  <c r="N2472" i="2"/>
  <c r="U2472" i="2" s="1"/>
  <c r="N2473" i="2"/>
  <c r="U2473" i="2" s="1"/>
  <c r="N2474" i="2"/>
  <c r="U2474" i="2" s="1"/>
  <c r="N2475" i="2"/>
  <c r="U2475" i="2" s="1"/>
  <c r="N2476" i="2"/>
  <c r="U2476" i="2" s="1"/>
  <c r="N2477" i="2"/>
  <c r="U2477" i="2" s="1"/>
  <c r="N2478" i="2"/>
  <c r="U2478" i="2" s="1"/>
  <c r="N2479" i="2"/>
  <c r="U2479" i="2" s="1"/>
  <c r="N2480" i="2"/>
  <c r="U2480" i="2" s="1"/>
  <c r="N2481" i="2"/>
  <c r="U2481" i="2" s="1"/>
  <c r="N2482" i="2"/>
  <c r="U2482" i="2" s="1"/>
  <c r="N2483" i="2"/>
  <c r="U2483" i="2" s="1"/>
  <c r="N2484" i="2"/>
  <c r="U2484" i="2" s="1"/>
  <c r="N2485" i="2"/>
  <c r="U2485" i="2" s="1"/>
  <c r="N2486" i="2"/>
  <c r="U2486" i="2" s="1"/>
  <c r="N2487" i="2"/>
  <c r="U2487" i="2" s="1"/>
  <c r="N2488" i="2"/>
  <c r="U2488" i="2" s="1"/>
  <c r="N2489" i="2"/>
  <c r="U2489" i="2" s="1"/>
  <c r="N2490" i="2"/>
  <c r="U2490" i="2" s="1"/>
  <c r="N2491" i="2"/>
  <c r="U2491" i="2" s="1"/>
  <c r="N2492" i="2"/>
  <c r="U2492" i="2" s="1"/>
  <c r="N2493" i="2"/>
  <c r="U2493" i="2" s="1"/>
  <c r="N2494" i="2"/>
  <c r="U2494" i="2" s="1"/>
  <c r="N2495" i="2"/>
  <c r="U2495" i="2" s="1"/>
  <c r="N2496" i="2"/>
  <c r="U2496" i="2" s="1"/>
  <c r="N2497" i="2"/>
  <c r="U2497" i="2" s="1"/>
  <c r="N2498" i="2"/>
  <c r="U2498" i="2" s="1"/>
  <c r="N2499" i="2"/>
  <c r="U2499" i="2" s="1"/>
  <c r="N2500" i="2"/>
  <c r="U2500" i="2" s="1"/>
  <c r="N2501" i="2"/>
  <c r="U2501" i="2" s="1"/>
  <c r="N2502" i="2"/>
  <c r="U2502" i="2" s="1"/>
  <c r="N2503" i="2"/>
  <c r="U2503" i="2" s="1"/>
  <c r="N2504" i="2"/>
  <c r="U2504" i="2" s="1"/>
  <c r="N2505" i="2"/>
  <c r="U2505" i="2" s="1"/>
  <c r="N2506" i="2"/>
  <c r="U2506" i="2" s="1"/>
  <c r="N2507" i="2"/>
  <c r="U2507" i="2" s="1"/>
  <c r="N2508" i="2"/>
  <c r="U2508" i="2" s="1"/>
  <c r="N2509" i="2"/>
  <c r="U2509" i="2" s="1"/>
  <c r="N2510" i="2"/>
  <c r="U2510" i="2" s="1"/>
  <c r="N2511" i="2"/>
  <c r="U2511" i="2" s="1"/>
  <c r="N2512" i="2"/>
  <c r="U2512" i="2" s="1"/>
  <c r="N2513" i="2"/>
  <c r="U2513" i="2" s="1"/>
  <c r="N2514" i="2"/>
  <c r="U2514" i="2" s="1"/>
  <c r="N2515" i="2"/>
  <c r="U2515" i="2" s="1"/>
  <c r="N2516" i="2"/>
  <c r="U2516" i="2" s="1"/>
  <c r="N2517" i="2"/>
  <c r="U2517" i="2" s="1"/>
  <c r="N2518" i="2"/>
  <c r="U2518" i="2" s="1"/>
  <c r="N2519" i="2"/>
  <c r="U2519" i="2" s="1"/>
  <c r="N2520" i="2"/>
  <c r="U2520" i="2" s="1"/>
  <c r="N2521" i="2"/>
  <c r="U2521" i="2" s="1"/>
  <c r="N2522" i="2"/>
  <c r="U2522" i="2" s="1"/>
  <c r="N2523" i="2"/>
  <c r="U2523" i="2" s="1"/>
  <c r="N2524" i="2"/>
  <c r="U2524" i="2" s="1"/>
  <c r="N2525" i="2"/>
  <c r="U2525" i="2" s="1"/>
  <c r="N2526" i="2"/>
  <c r="U2526" i="2" s="1"/>
  <c r="N2527" i="2"/>
  <c r="U2527" i="2" s="1"/>
  <c r="N2528" i="2"/>
  <c r="U2528" i="2" s="1"/>
  <c r="N2529" i="2"/>
  <c r="U2529" i="2" s="1"/>
  <c r="N2530" i="2"/>
  <c r="U2530" i="2" s="1"/>
  <c r="N2531" i="2"/>
  <c r="U2531" i="2" s="1"/>
  <c r="N2532" i="2"/>
  <c r="U2532" i="2" s="1"/>
  <c r="N2533" i="2"/>
  <c r="U2533" i="2" s="1"/>
  <c r="N2534" i="2"/>
  <c r="U2534" i="2" s="1"/>
  <c r="N2535" i="2"/>
  <c r="U2535" i="2" s="1"/>
  <c r="N2536" i="2"/>
  <c r="U2536" i="2" s="1"/>
  <c r="N2537" i="2"/>
  <c r="U2537" i="2" s="1"/>
  <c r="N2538" i="2"/>
  <c r="U2538" i="2" s="1"/>
  <c r="N2539" i="2"/>
  <c r="U2539" i="2" s="1"/>
  <c r="N2540" i="2"/>
  <c r="U2540" i="2" s="1"/>
  <c r="N2541" i="2"/>
  <c r="U2541" i="2" s="1"/>
  <c r="N2542" i="2"/>
  <c r="U2542" i="2" s="1"/>
  <c r="N2543" i="2"/>
  <c r="U2543" i="2" s="1"/>
  <c r="N2544" i="2"/>
  <c r="U2544" i="2" s="1"/>
  <c r="N2545" i="2"/>
  <c r="U2545" i="2" s="1"/>
  <c r="N2546" i="2"/>
  <c r="U2546" i="2" s="1"/>
  <c r="N2547" i="2"/>
  <c r="U2547" i="2" s="1"/>
  <c r="N2548" i="2"/>
  <c r="U2548" i="2" s="1"/>
  <c r="N2549" i="2"/>
  <c r="U2549" i="2" s="1"/>
  <c r="N2550" i="2"/>
  <c r="U2550" i="2" s="1"/>
  <c r="N2551" i="2"/>
  <c r="U2551" i="2" s="1"/>
  <c r="N2552" i="2"/>
  <c r="U2552" i="2" s="1"/>
  <c r="N2553" i="2"/>
  <c r="U2553" i="2" s="1"/>
  <c r="N2554" i="2"/>
  <c r="U2554" i="2" s="1"/>
  <c r="N2555" i="2"/>
  <c r="U2555" i="2" s="1"/>
  <c r="N2556" i="2"/>
  <c r="U2556" i="2" s="1"/>
  <c r="N2557" i="2"/>
  <c r="U2557" i="2" s="1"/>
  <c r="N2558" i="2"/>
  <c r="U2558" i="2" s="1"/>
  <c r="N2559" i="2"/>
  <c r="U2559" i="2" s="1"/>
  <c r="N2560" i="2"/>
  <c r="U2560" i="2" s="1"/>
  <c r="N2561" i="2"/>
  <c r="U2561" i="2" s="1"/>
  <c r="N2562" i="2"/>
  <c r="U2562" i="2" s="1"/>
  <c r="N2563" i="2"/>
  <c r="U2563" i="2" s="1"/>
  <c r="N2564" i="2"/>
  <c r="U2564" i="2" s="1"/>
  <c r="N2565" i="2"/>
  <c r="U2565" i="2" s="1"/>
  <c r="N2566" i="2"/>
  <c r="U2566" i="2" s="1"/>
  <c r="N2567" i="2"/>
  <c r="U2567" i="2" s="1"/>
  <c r="N2568" i="2"/>
  <c r="U2568" i="2" s="1"/>
  <c r="N2569" i="2"/>
  <c r="U2569" i="2" s="1"/>
  <c r="N2570" i="2"/>
  <c r="U2570" i="2" s="1"/>
  <c r="N2571" i="2"/>
  <c r="U2571" i="2" s="1"/>
  <c r="N2572" i="2"/>
  <c r="U2572" i="2" s="1"/>
  <c r="N2573" i="2"/>
  <c r="U2573" i="2" s="1"/>
  <c r="N2574" i="2"/>
  <c r="U2574" i="2" s="1"/>
  <c r="N2575" i="2"/>
  <c r="U2575" i="2" s="1"/>
  <c r="N2576" i="2"/>
  <c r="U2576" i="2" s="1"/>
  <c r="N2577" i="2"/>
  <c r="U2577" i="2" s="1"/>
  <c r="N2578" i="2"/>
  <c r="U2578" i="2" s="1"/>
  <c r="N2579" i="2"/>
  <c r="U2579" i="2" s="1"/>
  <c r="N2580" i="2"/>
  <c r="U2580" i="2" s="1"/>
  <c r="N2581" i="2"/>
  <c r="U2581" i="2" s="1"/>
  <c r="N2582" i="2"/>
  <c r="U2582" i="2" s="1"/>
  <c r="N2583" i="2"/>
  <c r="U2583" i="2" s="1"/>
  <c r="N2584" i="2"/>
  <c r="U2584" i="2" s="1"/>
  <c r="N2585" i="2"/>
  <c r="U2585" i="2" s="1"/>
  <c r="N2586" i="2"/>
  <c r="U2586" i="2" s="1"/>
  <c r="N2587" i="2"/>
  <c r="U2587" i="2" s="1"/>
  <c r="N2588" i="2"/>
  <c r="U2588" i="2" s="1"/>
  <c r="N2589" i="2"/>
  <c r="U2589" i="2" s="1"/>
  <c r="N2590" i="2"/>
  <c r="U2590" i="2" s="1"/>
  <c r="N2591" i="2"/>
  <c r="U2591" i="2" s="1"/>
  <c r="N2592" i="2"/>
  <c r="U2592" i="2" s="1"/>
  <c r="N2593" i="2"/>
  <c r="U2593" i="2" s="1"/>
  <c r="N2594" i="2"/>
  <c r="U2594" i="2" s="1"/>
  <c r="N2595" i="2"/>
  <c r="U2595" i="2" s="1"/>
  <c r="N2596" i="2"/>
  <c r="U2596" i="2" s="1"/>
  <c r="N2597" i="2"/>
  <c r="U2597" i="2" s="1"/>
  <c r="N2598" i="2"/>
  <c r="U2598" i="2" s="1"/>
  <c r="N2599" i="2"/>
  <c r="U2599" i="2" s="1"/>
  <c r="N2600" i="2"/>
  <c r="U2600" i="2" s="1"/>
  <c r="N2601" i="2"/>
  <c r="U2601" i="2" s="1"/>
  <c r="N2602" i="2"/>
  <c r="U2602" i="2" s="1"/>
  <c r="N2603" i="2"/>
  <c r="U2603" i="2" s="1"/>
  <c r="N2604" i="2"/>
  <c r="U2604" i="2" s="1"/>
  <c r="N2605" i="2"/>
  <c r="U2605" i="2" s="1"/>
  <c r="N2606" i="2"/>
  <c r="U2606" i="2" s="1"/>
  <c r="N2607" i="2"/>
  <c r="U2607" i="2" s="1"/>
  <c r="N2608" i="2"/>
  <c r="U2608" i="2" s="1"/>
  <c r="N2609" i="2"/>
  <c r="U2609" i="2" s="1"/>
  <c r="N2610" i="2"/>
  <c r="U2610" i="2" s="1"/>
  <c r="N2611" i="2"/>
  <c r="U2611" i="2" s="1"/>
  <c r="N2612" i="2"/>
  <c r="U2612" i="2" s="1"/>
  <c r="N2613" i="2"/>
  <c r="U2613" i="2" s="1"/>
  <c r="N2614" i="2"/>
  <c r="U2614" i="2" s="1"/>
  <c r="N2615" i="2"/>
  <c r="U2615" i="2" s="1"/>
  <c r="N2616" i="2"/>
  <c r="U2616" i="2" s="1"/>
  <c r="N2617" i="2"/>
  <c r="U2617" i="2" s="1"/>
  <c r="N2618" i="2"/>
  <c r="U2618" i="2" s="1"/>
  <c r="N2619" i="2"/>
  <c r="U2619" i="2" s="1"/>
  <c r="N2620" i="2"/>
  <c r="U2620" i="2" s="1"/>
  <c r="N2621" i="2"/>
  <c r="U2621" i="2" s="1"/>
  <c r="N2622" i="2"/>
  <c r="U2622" i="2" s="1"/>
  <c r="N2623" i="2"/>
  <c r="U2623" i="2" s="1"/>
  <c r="N2624" i="2"/>
  <c r="U2624" i="2" s="1"/>
  <c r="N2625" i="2"/>
  <c r="U2625" i="2" s="1"/>
  <c r="N2626" i="2"/>
  <c r="U2626" i="2" s="1"/>
  <c r="N2627" i="2"/>
  <c r="U2627" i="2" s="1"/>
  <c r="N2628" i="2"/>
  <c r="U2628" i="2" s="1"/>
  <c r="N2629" i="2"/>
  <c r="U2629" i="2" s="1"/>
  <c r="N2630" i="2"/>
  <c r="U2630" i="2" s="1"/>
  <c r="N2631" i="2"/>
  <c r="U2631" i="2" s="1"/>
  <c r="N2632" i="2"/>
  <c r="U2632" i="2" s="1"/>
  <c r="N2633" i="2"/>
  <c r="U2633" i="2" s="1"/>
  <c r="N2634" i="2"/>
  <c r="U2634" i="2" s="1"/>
  <c r="N2635" i="2"/>
  <c r="U2635" i="2" s="1"/>
  <c r="N2636" i="2"/>
  <c r="U2636" i="2" s="1"/>
  <c r="N2637" i="2"/>
  <c r="U2637" i="2" s="1"/>
  <c r="N2638" i="2"/>
  <c r="U2638" i="2" s="1"/>
  <c r="N2639" i="2"/>
  <c r="U2639" i="2" s="1"/>
  <c r="N2640" i="2"/>
  <c r="U2640" i="2" s="1"/>
  <c r="N2641" i="2"/>
  <c r="U2641" i="2" s="1"/>
  <c r="N2642" i="2"/>
  <c r="U2642" i="2" s="1"/>
  <c r="N2643" i="2"/>
  <c r="U2643" i="2" s="1"/>
  <c r="N2644" i="2"/>
  <c r="U2644" i="2" s="1"/>
  <c r="N2645" i="2"/>
  <c r="U2645" i="2" s="1"/>
  <c r="N2646" i="2"/>
  <c r="U2646" i="2" s="1"/>
  <c r="N2647" i="2"/>
  <c r="U2647" i="2" s="1"/>
  <c r="N2648" i="2"/>
  <c r="U2648" i="2" s="1"/>
  <c r="N2649" i="2"/>
  <c r="U2649" i="2" s="1"/>
  <c r="N2650" i="2"/>
  <c r="U2650" i="2" s="1"/>
  <c r="N2651" i="2"/>
  <c r="U2651" i="2" s="1"/>
  <c r="N2652" i="2"/>
  <c r="U2652" i="2" s="1"/>
  <c r="N2653" i="2"/>
  <c r="U2653" i="2" s="1"/>
  <c r="N2654" i="2"/>
  <c r="U2654" i="2" s="1"/>
  <c r="N2655" i="2"/>
  <c r="U2655" i="2" s="1"/>
  <c r="N2656" i="2"/>
  <c r="U2656" i="2" s="1"/>
  <c r="N2657" i="2"/>
  <c r="U2657" i="2" s="1"/>
  <c r="N2658" i="2"/>
  <c r="U2658" i="2" s="1"/>
  <c r="N2659" i="2"/>
  <c r="U2659" i="2" s="1"/>
  <c r="N2660" i="2"/>
  <c r="U2660" i="2" s="1"/>
  <c r="N2661" i="2"/>
  <c r="U2661" i="2" s="1"/>
  <c r="N2662" i="2"/>
  <c r="U2662" i="2" s="1"/>
  <c r="N2663" i="2"/>
  <c r="U2663" i="2" s="1"/>
  <c r="N2664" i="2"/>
  <c r="U2664" i="2" s="1"/>
  <c r="N2665" i="2"/>
  <c r="U2665" i="2" s="1"/>
  <c r="N2666" i="2"/>
  <c r="U2666" i="2" s="1"/>
  <c r="N2667" i="2"/>
  <c r="U2667" i="2" s="1"/>
  <c r="N2668" i="2"/>
  <c r="U2668" i="2" s="1"/>
  <c r="N2669" i="2"/>
  <c r="U2669" i="2" s="1"/>
  <c r="N2670" i="2"/>
  <c r="U2670" i="2" s="1"/>
  <c r="N2671" i="2"/>
  <c r="U2671" i="2" s="1"/>
  <c r="N2672" i="2"/>
  <c r="U2672" i="2" s="1"/>
  <c r="N2673" i="2"/>
  <c r="U2673" i="2" s="1"/>
  <c r="N2674" i="2"/>
  <c r="U2674" i="2" s="1"/>
  <c r="N2675" i="2"/>
  <c r="U2675" i="2" s="1"/>
  <c r="N2676" i="2"/>
  <c r="U2676" i="2" s="1"/>
  <c r="N2677" i="2"/>
  <c r="U2677" i="2" s="1"/>
  <c r="N2678" i="2"/>
  <c r="U2678" i="2" s="1"/>
  <c r="N2679" i="2"/>
  <c r="U2679" i="2" s="1"/>
  <c r="N2680" i="2"/>
  <c r="U2680" i="2" s="1"/>
  <c r="N2681" i="2"/>
  <c r="U2681" i="2" s="1"/>
  <c r="N2682" i="2"/>
  <c r="U2682" i="2" s="1"/>
  <c r="N2683" i="2"/>
  <c r="U2683" i="2" s="1"/>
  <c r="N2684" i="2"/>
  <c r="U2684" i="2" s="1"/>
  <c r="N2685" i="2"/>
  <c r="U2685" i="2" s="1"/>
  <c r="N2686" i="2"/>
  <c r="U2686" i="2" s="1"/>
  <c r="N2687" i="2"/>
  <c r="U2687" i="2" s="1"/>
  <c r="N2688" i="2"/>
  <c r="U2688" i="2" s="1"/>
  <c r="N2689" i="2"/>
  <c r="U2689" i="2" s="1"/>
  <c r="N2690" i="2"/>
  <c r="U2690" i="2" s="1"/>
  <c r="N2691" i="2"/>
  <c r="U2691" i="2" s="1"/>
  <c r="N2692" i="2"/>
  <c r="U2692" i="2" s="1"/>
  <c r="N2693" i="2"/>
  <c r="U2693" i="2" s="1"/>
  <c r="N2694" i="2"/>
  <c r="U2694" i="2" s="1"/>
  <c r="N2695" i="2"/>
  <c r="U2695" i="2" s="1"/>
  <c r="N2696" i="2"/>
  <c r="U2696" i="2" s="1"/>
  <c r="N2697" i="2"/>
  <c r="U2697" i="2" s="1"/>
  <c r="N2698" i="2"/>
  <c r="U2698" i="2" s="1"/>
  <c r="N2699" i="2"/>
  <c r="U2699" i="2" s="1"/>
  <c r="N2700" i="2"/>
  <c r="U2700" i="2" s="1"/>
  <c r="N2701" i="2"/>
  <c r="U2701" i="2" s="1"/>
  <c r="N2702" i="2"/>
  <c r="U2702" i="2" s="1"/>
  <c r="N2703" i="2"/>
  <c r="U2703" i="2" s="1"/>
  <c r="N2704" i="2"/>
  <c r="U2704" i="2" s="1"/>
  <c r="N2705" i="2"/>
  <c r="U2705" i="2" s="1"/>
  <c r="N2706" i="2"/>
  <c r="U2706" i="2" s="1"/>
  <c r="N2707" i="2"/>
  <c r="U2707" i="2" s="1"/>
  <c r="N2708" i="2"/>
  <c r="U2708" i="2" s="1"/>
  <c r="N2709" i="2"/>
  <c r="U2709" i="2" s="1"/>
  <c r="N2710" i="2"/>
  <c r="U2710" i="2" s="1"/>
  <c r="N2711" i="2"/>
  <c r="U2711" i="2" s="1"/>
  <c r="N2712" i="2"/>
  <c r="U2712" i="2" s="1"/>
  <c r="N2713" i="2"/>
  <c r="U2713" i="2" s="1"/>
  <c r="N2714" i="2"/>
  <c r="U2714" i="2" s="1"/>
  <c r="N2715" i="2"/>
  <c r="U2715" i="2" s="1"/>
  <c r="N2716" i="2"/>
  <c r="U2716" i="2" s="1"/>
  <c r="N2717" i="2"/>
  <c r="U2717" i="2" s="1"/>
  <c r="N2718" i="2"/>
  <c r="U2718" i="2" s="1"/>
  <c r="N2719" i="2"/>
  <c r="U2719" i="2" s="1"/>
  <c r="N2720" i="2"/>
  <c r="U2720" i="2" s="1"/>
  <c r="N2721" i="2"/>
  <c r="U2721" i="2" s="1"/>
  <c r="N2722" i="2"/>
  <c r="U2722" i="2" s="1"/>
  <c r="N2723" i="2"/>
  <c r="U2723" i="2" s="1"/>
  <c r="N2724" i="2"/>
  <c r="U2724" i="2" s="1"/>
  <c r="N2725" i="2"/>
  <c r="U2725" i="2" s="1"/>
  <c r="N2726" i="2"/>
  <c r="U2726" i="2" s="1"/>
  <c r="N2727" i="2"/>
  <c r="U2727" i="2" s="1"/>
  <c r="N2728" i="2"/>
  <c r="U2728" i="2" s="1"/>
  <c r="N2729" i="2"/>
  <c r="U2729" i="2" s="1"/>
  <c r="N2730" i="2"/>
  <c r="U2730" i="2" s="1"/>
  <c r="N2731" i="2"/>
  <c r="U2731" i="2" s="1"/>
  <c r="N2732" i="2"/>
  <c r="U2732" i="2" s="1"/>
  <c r="N2733" i="2"/>
  <c r="U2733" i="2" s="1"/>
  <c r="N2734" i="2"/>
  <c r="U2734" i="2" s="1"/>
  <c r="N2735" i="2"/>
  <c r="U2735" i="2" s="1"/>
  <c r="N2736" i="2"/>
  <c r="U2736" i="2" s="1"/>
  <c r="N2737" i="2"/>
  <c r="U2737" i="2" s="1"/>
  <c r="N2738" i="2"/>
  <c r="U2738" i="2" s="1"/>
  <c r="N2739" i="2"/>
  <c r="U2739" i="2" s="1"/>
  <c r="N2740" i="2"/>
  <c r="U2740" i="2" s="1"/>
  <c r="N2741" i="2"/>
  <c r="U2741" i="2" s="1"/>
  <c r="N2742" i="2"/>
  <c r="U2742" i="2" s="1"/>
  <c r="N2743" i="2"/>
  <c r="U2743" i="2" s="1"/>
  <c r="N2744" i="2"/>
  <c r="U2744" i="2" s="1"/>
  <c r="N2745" i="2"/>
  <c r="U2745" i="2" s="1"/>
  <c r="N2746" i="2"/>
  <c r="U2746" i="2" s="1"/>
  <c r="N2747" i="2"/>
  <c r="U2747" i="2" s="1"/>
  <c r="N2748" i="2"/>
  <c r="U2748" i="2" s="1"/>
  <c r="N2749" i="2"/>
  <c r="U2749" i="2" s="1"/>
  <c r="N2750" i="2"/>
  <c r="U2750" i="2" s="1"/>
  <c r="N2751" i="2"/>
  <c r="U2751" i="2" s="1"/>
  <c r="N2752" i="2"/>
  <c r="U2752" i="2" s="1"/>
  <c r="N2753" i="2"/>
  <c r="U2753" i="2" s="1"/>
  <c r="N2754" i="2"/>
  <c r="U2754" i="2" s="1"/>
  <c r="N2755" i="2"/>
  <c r="U2755" i="2" s="1"/>
  <c r="N2756" i="2"/>
  <c r="U2756" i="2" s="1"/>
  <c r="N2757" i="2"/>
  <c r="U2757" i="2" s="1"/>
  <c r="N2758" i="2"/>
  <c r="U2758" i="2" s="1"/>
  <c r="N2759" i="2"/>
  <c r="U2759" i="2" s="1"/>
  <c r="N2760" i="2"/>
  <c r="U2760" i="2" s="1"/>
  <c r="N2761" i="2"/>
  <c r="U2761" i="2" s="1"/>
  <c r="N2762" i="2"/>
  <c r="U2762" i="2" s="1"/>
  <c r="N2763" i="2"/>
  <c r="U2763" i="2" s="1"/>
  <c r="N2764" i="2"/>
  <c r="U2764" i="2" s="1"/>
  <c r="N2765" i="2"/>
  <c r="U2765" i="2" s="1"/>
  <c r="N2766" i="2"/>
  <c r="U2766" i="2" s="1"/>
  <c r="N2767" i="2"/>
  <c r="U2767" i="2" s="1"/>
  <c r="N2768" i="2"/>
  <c r="U2768" i="2" s="1"/>
  <c r="N2769" i="2"/>
  <c r="U2769" i="2" s="1"/>
  <c r="N2770" i="2"/>
  <c r="U2770" i="2" s="1"/>
  <c r="N2771" i="2"/>
  <c r="U2771" i="2" s="1"/>
  <c r="N2772" i="2"/>
  <c r="U2772" i="2" s="1"/>
  <c r="N2773" i="2"/>
  <c r="U2773" i="2" s="1"/>
  <c r="N2774" i="2"/>
  <c r="U2774" i="2" s="1"/>
  <c r="N2775" i="2"/>
  <c r="U2775" i="2" s="1"/>
  <c r="N2776" i="2"/>
  <c r="U2776" i="2" s="1"/>
  <c r="N2777" i="2"/>
  <c r="U2777" i="2" s="1"/>
  <c r="N2778" i="2"/>
  <c r="U2778" i="2" s="1"/>
  <c r="N2779" i="2"/>
  <c r="U2779" i="2" s="1"/>
  <c r="N2780" i="2"/>
  <c r="U2780" i="2" s="1"/>
  <c r="N2781" i="2"/>
  <c r="U2781" i="2" s="1"/>
  <c r="N2782" i="2"/>
  <c r="U2782" i="2" s="1"/>
  <c r="N2783" i="2"/>
  <c r="U2783" i="2" s="1"/>
  <c r="N2784" i="2"/>
  <c r="U2784" i="2" s="1"/>
  <c r="N2785" i="2"/>
  <c r="U2785" i="2" s="1"/>
  <c r="N2786" i="2"/>
  <c r="U2786" i="2" s="1"/>
  <c r="N2787" i="2"/>
  <c r="U2787" i="2" s="1"/>
  <c r="N2788" i="2"/>
  <c r="U2788" i="2" s="1"/>
  <c r="N2789" i="2"/>
  <c r="U2789" i="2" s="1"/>
  <c r="N2790" i="2"/>
  <c r="U2790" i="2" s="1"/>
  <c r="N2791" i="2"/>
  <c r="U2791" i="2" s="1"/>
  <c r="N2792" i="2"/>
  <c r="U2792" i="2" s="1"/>
  <c r="N2793" i="2"/>
  <c r="U2793" i="2" s="1"/>
  <c r="N2794" i="2"/>
  <c r="U2794" i="2" s="1"/>
  <c r="N2795" i="2"/>
  <c r="U2795" i="2" s="1"/>
  <c r="N2796" i="2"/>
  <c r="U2796" i="2" s="1"/>
  <c r="N2797" i="2"/>
  <c r="U2797" i="2" s="1"/>
  <c r="N2798" i="2"/>
  <c r="U2798" i="2" s="1"/>
  <c r="N2799" i="2"/>
  <c r="U2799" i="2" s="1"/>
  <c r="N2800" i="2"/>
  <c r="U2800" i="2" s="1"/>
  <c r="N2801" i="2"/>
  <c r="U2801" i="2" s="1"/>
  <c r="N2802" i="2"/>
  <c r="U2802" i="2" s="1"/>
  <c r="N2803" i="2"/>
  <c r="U2803" i="2" s="1"/>
  <c r="N2804" i="2"/>
  <c r="U2804" i="2" s="1"/>
  <c r="N2805" i="2"/>
  <c r="U2805" i="2" s="1"/>
  <c r="N2806" i="2"/>
  <c r="U2806" i="2" s="1"/>
  <c r="N2807" i="2"/>
  <c r="U2807" i="2" s="1"/>
  <c r="N2808" i="2"/>
  <c r="U2808" i="2" s="1"/>
  <c r="N2809" i="2"/>
  <c r="U2809" i="2" s="1"/>
  <c r="N2810" i="2"/>
  <c r="U2810" i="2" s="1"/>
  <c r="N2811" i="2"/>
  <c r="U2811" i="2" s="1"/>
  <c r="N2812" i="2"/>
  <c r="U2812" i="2" s="1"/>
  <c r="N2813" i="2"/>
  <c r="U2813" i="2" s="1"/>
  <c r="N2814" i="2"/>
  <c r="U2814" i="2" s="1"/>
  <c r="N2815" i="2"/>
  <c r="U2815" i="2" s="1"/>
  <c r="N2816" i="2"/>
  <c r="U2816" i="2" s="1"/>
  <c r="N2817" i="2"/>
  <c r="U2817" i="2" s="1"/>
  <c r="N2818" i="2"/>
  <c r="U2818" i="2" s="1"/>
  <c r="N2819" i="2"/>
  <c r="U2819" i="2" s="1"/>
  <c r="N2820" i="2"/>
  <c r="U2820" i="2" s="1"/>
  <c r="N2821" i="2"/>
  <c r="U2821" i="2" s="1"/>
  <c r="N2822" i="2"/>
  <c r="U2822" i="2" s="1"/>
  <c r="N2823" i="2"/>
  <c r="U2823" i="2" s="1"/>
  <c r="N2824" i="2"/>
  <c r="U2824" i="2" s="1"/>
  <c r="N2825" i="2"/>
  <c r="U2825" i="2" s="1"/>
  <c r="N2826" i="2"/>
  <c r="U2826" i="2" s="1"/>
  <c r="N2827" i="2"/>
  <c r="U2827" i="2" s="1"/>
  <c r="N2828" i="2"/>
  <c r="U2828" i="2" s="1"/>
  <c r="N2829" i="2"/>
  <c r="U2829" i="2" s="1"/>
  <c r="N2830" i="2"/>
  <c r="U2830" i="2" s="1"/>
  <c r="N2831" i="2"/>
  <c r="U2831" i="2" s="1"/>
  <c r="N2832" i="2"/>
  <c r="U2832" i="2" s="1"/>
  <c r="N2833" i="2"/>
  <c r="U2833" i="2" s="1"/>
  <c r="N2834" i="2"/>
  <c r="U2834" i="2" s="1"/>
  <c r="N2835" i="2"/>
  <c r="U2835" i="2" s="1"/>
  <c r="N2836" i="2"/>
  <c r="U2836" i="2" s="1"/>
  <c r="N2837" i="2"/>
  <c r="U2837" i="2" s="1"/>
  <c r="N2838" i="2"/>
  <c r="U2838" i="2" s="1"/>
  <c r="N2839" i="2"/>
  <c r="U2839" i="2" s="1"/>
  <c r="N2840" i="2"/>
  <c r="U2840" i="2" s="1"/>
  <c r="N2841" i="2"/>
  <c r="U2841" i="2" s="1"/>
  <c r="N2842" i="2"/>
  <c r="U2842" i="2" s="1"/>
  <c r="N2888" i="2"/>
  <c r="U2888" i="2" s="1"/>
  <c r="N2916" i="2"/>
  <c r="U2916" i="2" s="1"/>
  <c r="N2906" i="2"/>
  <c r="U2906" i="2" s="1"/>
  <c r="N2869" i="2"/>
  <c r="U2869" i="2" s="1"/>
  <c r="N4011" i="2"/>
  <c r="U4011" i="2" s="1"/>
  <c r="N4015" i="2"/>
  <c r="U4015" i="2" s="1"/>
  <c r="N3747" i="2"/>
  <c r="U3747" i="2" s="1"/>
  <c r="N4098" i="2"/>
  <c r="U4098" i="2" s="1"/>
  <c r="N2857" i="2"/>
  <c r="U2857" i="2" s="1"/>
  <c r="N4016" i="2"/>
  <c r="U4016" i="2" s="1"/>
  <c r="N3952" i="2"/>
  <c r="U3952" i="2" s="1"/>
  <c r="N3954" i="2"/>
  <c r="U3954" i="2" s="1"/>
  <c r="N4025" i="2"/>
  <c r="U4025" i="2" s="1"/>
  <c r="N2889" i="2"/>
  <c r="U2889" i="2" s="1"/>
  <c r="N2871" i="2"/>
  <c r="U2871" i="2" s="1"/>
  <c r="N3912" i="2"/>
  <c r="U3912" i="2" s="1"/>
  <c r="N4099" i="2"/>
  <c r="U4099" i="2" s="1"/>
  <c r="N2890" i="2"/>
  <c r="U2890" i="2" s="1"/>
  <c r="N3748" i="2"/>
  <c r="U3748" i="2" s="1"/>
  <c r="N3947" i="2"/>
  <c r="U3947" i="2" s="1"/>
  <c r="N2849" i="2"/>
  <c r="U2849" i="2" s="1"/>
  <c r="N4058" i="2"/>
  <c r="U4058" i="2" s="1"/>
  <c r="N4102" i="2"/>
  <c r="U4102" i="2" s="1"/>
  <c r="N3869" i="2"/>
  <c r="U3869" i="2" s="1"/>
  <c r="N3911" i="2"/>
  <c r="U3911" i="2" s="1"/>
  <c r="N3955" i="2"/>
  <c r="U3955" i="2" s="1"/>
  <c r="N3890" i="2"/>
  <c r="U3890" i="2" s="1"/>
  <c r="N4063" i="2"/>
  <c r="U4063" i="2" s="1"/>
  <c r="N4075" i="2"/>
  <c r="U4075" i="2" s="1"/>
  <c r="N3956" i="2"/>
  <c r="U3956" i="2" s="1"/>
  <c r="N4030" i="2"/>
  <c r="U4030" i="2" s="1"/>
  <c r="N3913" i="2"/>
  <c r="U3913" i="2" s="1"/>
  <c r="N3891" i="2"/>
  <c r="U3891" i="2" s="1"/>
  <c r="N3957" i="2"/>
  <c r="U3957" i="2" s="1"/>
  <c r="N4076" i="2"/>
  <c r="U4076" i="2" s="1"/>
  <c r="N4112" i="2"/>
  <c r="U4112" i="2" s="1"/>
  <c r="N3996" i="2"/>
  <c r="U3996" i="2" s="1"/>
  <c r="N3914" i="2"/>
  <c r="U3914" i="2" s="1"/>
  <c r="N4053" i="2"/>
  <c r="U4053" i="2" s="1"/>
  <c r="N4055" i="2"/>
  <c r="U4055" i="2" s="1"/>
  <c r="N3989" i="2"/>
  <c r="U3989" i="2" s="1"/>
  <c r="N2880" i="2"/>
  <c r="U2880" i="2" s="1"/>
  <c r="N4031" i="2"/>
  <c r="U4031" i="2" s="1"/>
  <c r="N4101" i="2"/>
  <c r="U4101" i="2" s="1"/>
  <c r="N2855" i="2"/>
  <c r="U2855" i="2" s="1"/>
  <c r="N2847" i="2"/>
  <c r="U2847" i="2" s="1"/>
  <c r="N3915" i="2"/>
  <c r="U3915" i="2" s="1"/>
  <c r="N4090" i="2"/>
  <c r="U4090" i="2" s="1"/>
  <c r="N3916" i="2"/>
  <c r="U3916" i="2" s="1"/>
  <c r="N3749" i="2"/>
  <c r="U3749" i="2" s="1"/>
  <c r="N4032" i="2"/>
  <c r="U4032" i="2" s="1"/>
  <c r="N3990" i="2"/>
  <c r="U3990" i="2" s="1"/>
  <c r="N3958" i="2"/>
  <c r="U3958" i="2" s="1"/>
  <c r="N4103" i="2"/>
  <c r="U4103" i="2" s="1"/>
  <c r="N2858" i="2"/>
  <c r="U2858" i="2" s="1"/>
  <c r="N3917" i="2"/>
  <c r="U3917" i="2" s="1"/>
  <c r="N4056" i="2"/>
  <c r="U4056" i="2" s="1"/>
  <c r="N4012" i="2"/>
  <c r="U4012" i="2" s="1"/>
  <c r="N4033" i="2"/>
  <c r="U4033" i="2" s="1"/>
  <c r="N3991" i="2"/>
  <c r="U3991" i="2" s="1"/>
  <c r="N2881" i="2"/>
  <c r="U2881" i="2" s="1"/>
  <c r="N4113" i="2"/>
  <c r="U4113" i="2" s="1"/>
  <c r="N3959" i="2"/>
  <c r="U3959" i="2" s="1"/>
  <c r="N2917" i="2"/>
  <c r="U2917" i="2" s="1"/>
  <c r="N3938" i="2"/>
  <c r="U3938" i="2" s="1"/>
  <c r="N3997" i="2"/>
  <c r="U3997" i="2" s="1"/>
  <c r="N3892" i="2"/>
  <c r="U3892" i="2" s="1"/>
  <c r="N4027" i="2"/>
  <c r="U4027" i="2" s="1"/>
  <c r="N4114" i="2"/>
  <c r="U4114" i="2" s="1"/>
  <c r="N4091" i="2"/>
  <c r="U4091" i="2" s="1"/>
  <c r="N3744" i="2"/>
  <c r="U3744" i="2" s="1"/>
  <c r="N4062" i="2"/>
  <c r="U4062" i="2" s="1"/>
  <c r="N4034" i="2"/>
  <c r="U4034" i="2" s="1"/>
  <c r="N4086" i="2"/>
  <c r="U4086" i="2" s="1"/>
  <c r="N2891" i="2"/>
  <c r="U2891" i="2" s="1"/>
  <c r="N3745" i="2"/>
  <c r="U3745" i="2" s="1"/>
  <c r="N3843" i="2"/>
  <c r="U3843" i="2" s="1"/>
  <c r="N3960" i="2"/>
  <c r="U3960" i="2" s="1"/>
  <c r="N2872" i="2"/>
  <c r="U2872" i="2" s="1"/>
  <c r="N3893" i="2"/>
  <c r="U3893" i="2" s="1"/>
  <c r="N2923" i="2"/>
  <c r="U2923" i="2" s="1"/>
  <c r="N2924" i="2"/>
  <c r="U2924" i="2" s="1"/>
  <c r="N2925" i="2"/>
  <c r="U2925" i="2" s="1"/>
  <c r="N2926" i="2"/>
  <c r="U2926" i="2" s="1"/>
  <c r="N2927" i="2"/>
  <c r="U2927" i="2" s="1"/>
  <c r="N2928" i="2"/>
  <c r="U2928" i="2" s="1"/>
  <c r="N2929" i="2"/>
  <c r="U2929" i="2" s="1"/>
  <c r="N2930" i="2"/>
  <c r="U2930" i="2" s="1"/>
  <c r="N2931" i="2"/>
  <c r="U2931" i="2" s="1"/>
  <c r="N2932" i="2"/>
  <c r="U2932" i="2" s="1"/>
  <c r="N2933" i="2"/>
  <c r="U2933" i="2" s="1"/>
  <c r="N2934" i="2"/>
  <c r="U2934" i="2" s="1"/>
  <c r="N2935" i="2"/>
  <c r="U2935" i="2" s="1"/>
  <c r="N2936" i="2"/>
  <c r="U2936" i="2" s="1"/>
  <c r="N2937" i="2"/>
  <c r="U2937" i="2" s="1"/>
  <c r="N2938" i="2"/>
  <c r="U2938" i="2" s="1"/>
  <c r="N2939" i="2"/>
  <c r="U2939" i="2" s="1"/>
  <c r="N2940" i="2"/>
  <c r="U2940" i="2" s="1"/>
  <c r="N2941" i="2"/>
  <c r="U2941" i="2" s="1"/>
  <c r="N2942" i="2"/>
  <c r="U2942" i="2" s="1"/>
  <c r="N2943" i="2"/>
  <c r="U2943" i="2" s="1"/>
  <c r="N2944" i="2"/>
  <c r="U2944" i="2" s="1"/>
  <c r="N2945" i="2"/>
  <c r="U2945" i="2" s="1"/>
  <c r="N2946" i="2"/>
  <c r="U2946" i="2" s="1"/>
  <c r="N2947" i="2"/>
  <c r="U2947" i="2" s="1"/>
  <c r="N2948" i="2"/>
  <c r="U2948" i="2" s="1"/>
  <c r="N2949" i="2"/>
  <c r="U2949" i="2" s="1"/>
  <c r="N2950" i="2"/>
  <c r="U2950" i="2" s="1"/>
  <c r="N2951" i="2"/>
  <c r="U2951" i="2" s="1"/>
  <c r="N2952" i="2"/>
  <c r="U2952" i="2" s="1"/>
  <c r="N2953" i="2"/>
  <c r="U2953" i="2" s="1"/>
  <c r="N2954" i="2"/>
  <c r="U2954" i="2" s="1"/>
  <c r="N2955" i="2"/>
  <c r="U2955" i="2" s="1"/>
  <c r="N2956" i="2"/>
  <c r="U2956" i="2" s="1"/>
  <c r="N2957" i="2"/>
  <c r="U2957" i="2" s="1"/>
  <c r="N2958" i="2"/>
  <c r="U2958" i="2" s="1"/>
  <c r="N2959" i="2"/>
  <c r="U2959" i="2" s="1"/>
  <c r="N2960" i="2"/>
  <c r="U2960" i="2" s="1"/>
  <c r="N2961" i="2"/>
  <c r="U2961" i="2" s="1"/>
  <c r="N2962" i="2"/>
  <c r="U2962" i="2" s="1"/>
  <c r="N2963" i="2"/>
  <c r="U2963" i="2" s="1"/>
  <c r="N2964" i="2"/>
  <c r="U2964" i="2" s="1"/>
  <c r="N2965" i="2"/>
  <c r="U2965" i="2" s="1"/>
  <c r="N2966" i="2"/>
  <c r="U2966" i="2" s="1"/>
  <c r="N2967" i="2"/>
  <c r="U2967" i="2" s="1"/>
  <c r="N2968" i="2"/>
  <c r="U2968" i="2" s="1"/>
  <c r="N2969" i="2"/>
  <c r="U2969" i="2" s="1"/>
  <c r="N2970" i="2"/>
  <c r="U2970" i="2" s="1"/>
  <c r="N2971" i="2"/>
  <c r="U2971" i="2" s="1"/>
  <c r="N2972" i="2"/>
  <c r="U2972" i="2" s="1"/>
  <c r="N2973" i="2"/>
  <c r="U2973" i="2" s="1"/>
  <c r="N2974" i="2"/>
  <c r="U2974" i="2" s="1"/>
  <c r="N2975" i="2"/>
  <c r="U2975" i="2" s="1"/>
  <c r="N2976" i="2"/>
  <c r="U2976" i="2" s="1"/>
  <c r="N2977" i="2"/>
  <c r="U2977" i="2" s="1"/>
  <c r="N2978" i="2"/>
  <c r="U2978" i="2" s="1"/>
  <c r="N2979" i="2"/>
  <c r="U2979" i="2" s="1"/>
  <c r="N2980" i="2"/>
  <c r="U2980" i="2" s="1"/>
  <c r="N2981" i="2"/>
  <c r="U2981" i="2" s="1"/>
  <c r="N2982" i="2"/>
  <c r="U2982" i="2" s="1"/>
  <c r="N2983" i="2"/>
  <c r="U2983" i="2" s="1"/>
  <c r="N2984" i="2"/>
  <c r="U2984" i="2" s="1"/>
  <c r="N2985" i="2"/>
  <c r="U2985" i="2" s="1"/>
  <c r="N2986" i="2"/>
  <c r="U2986" i="2" s="1"/>
  <c r="N2987" i="2"/>
  <c r="U2987" i="2" s="1"/>
  <c r="N2988" i="2"/>
  <c r="U2988" i="2" s="1"/>
  <c r="N2989" i="2"/>
  <c r="U2989" i="2" s="1"/>
  <c r="N2990" i="2"/>
  <c r="U2990" i="2" s="1"/>
  <c r="N2991" i="2"/>
  <c r="U2991" i="2" s="1"/>
  <c r="N2992" i="2"/>
  <c r="U2992" i="2" s="1"/>
  <c r="N2993" i="2"/>
  <c r="U2993" i="2" s="1"/>
  <c r="N2994" i="2"/>
  <c r="U2994" i="2" s="1"/>
  <c r="N2995" i="2"/>
  <c r="U2995" i="2" s="1"/>
  <c r="N2996" i="2"/>
  <c r="U2996" i="2" s="1"/>
  <c r="N2997" i="2"/>
  <c r="U2997" i="2" s="1"/>
  <c r="N2998" i="2"/>
  <c r="U2998" i="2" s="1"/>
  <c r="N2999" i="2"/>
  <c r="U2999" i="2" s="1"/>
  <c r="N3000" i="2"/>
  <c r="U3000" i="2" s="1"/>
  <c r="N3001" i="2"/>
  <c r="U3001" i="2" s="1"/>
  <c r="N3002" i="2"/>
  <c r="U3002" i="2" s="1"/>
  <c r="N3003" i="2"/>
  <c r="U3003" i="2" s="1"/>
  <c r="N3004" i="2"/>
  <c r="U3004" i="2" s="1"/>
  <c r="N3005" i="2"/>
  <c r="U3005" i="2" s="1"/>
  <c r="N3006" i="2"/>
  <c r="U3006" i="2" s="1"/>
  <c r="N3007" i="2"/>
  <c r="U3007" i="2" s="1"/>
  <c r="N3008" i="2"/>
  <c r="U3008" i="2" s="1"/>
  <c r="N3009" i="2"/>
  <c r="U3009" i="2" s="1"/>
  <c r="N3010" i="2"/>
  <c r="U3010" i="2" s="1"/>
  <c r="N3011" i="2"/>
  <c r="U3011" i="2" s="1"/>
  <c r="N3012" i="2"/>
  <c r="U3012" i="2" s="1"/>
  <c r="N3013" i="2"/>
  <c r="U3013" i="2" s="1"/>
  <c r="N3014" i="2"/>
  <c r="U3014" i="2" s="1"/>
  <c r="N3015" i="2"/>
  <c r="U3015" i="2" s="1"/>
  <c r="N3016" i="2"/>
  <c r="U3016" i="2" s="1"/>
  <c r="N3017" i="2"/>
  <c r="U3017" i="2" s="1"/>
  <c r="N3018" i="2"/>
  <c r="U3018" i="2" s="1"/>
  <c r="N3019" i="2"/>
  <c r="U3019" i="2" s="1"/>
  <c r="N3020" i="2"/>
  <c r="U3020" i="2" s="1"/>
  <c r="N3021" i="2"/>
  <c r="U3021" i="2" s="1"/>
  <c r="N3022" i="2"/>
  <c r="U3022" i="2" s="1"/>
  <c r="N3023" i="2"/>
  <c r="U3023" i="2" s="1"/>
  <c r="N3024" i="2"/>
  <c r="U3024" i="2" s="1"/>
  <c r="N3025" i="2"/>
  <c r="U3025" i="2" s="1"/>
  <c r="N3026" i="2"/>
  <c r="U3026" i="2" s="1"/>
  <c r="N3027" i="2"/>
  <c r="U3027" i="2" s="1"/>
  <c r="N3028" i="2"/>
  <c r="U3028" i="2" s="1"/>
  <c r="N3029" i="2"/>
  <c r="U3029" i="2" s="1"/>
  <c r="N3030" i="2"/>
  <c r="U3030" i="2" s="1"/>
  <c r="N3031" i="2"/>
  <c r="U3031" i="2" s="1"/>
  <c r="N3032" i="2"/>
  <c r="U3032" i="2" s="1"/>
  <c r="N3033" i="2"/>
  <c r="U3033" i="2" s="1"/>
  <c r="N3034" i="2"/>
  <c r="U3034" i="2" s="1"/>
  <c r="N3035" i="2"/>
  <c r="U3035" i="2" s="1"/>
  <c r="N3036" i="2"/>
  <c r="U3036" i="2" s="1"/>
  <c r="N3037" i="2"/>
  <c r="U3037" i="2" s="1"/>
  <c r="N3038" i="2"/>
  <c r="U3038" i="2" s="1"/>
  <c r="N3039" i="2"/>
  <c r="U3039" i="2" s="1"/>
  <c r="N3040" i="2"/>
  <c r="U3040" i="2" s="1"/>
  <c r="N3041" i="2"/>
  <c r="U3041" i="2" s="1"/>
  <c r="N3042" i="2"/>
  <c r="U3042" i="2" s="1"/>
  <c r="N3043" i="2"/>
  <c r="U3043" i="2" s="1"/>
  <c r="N3044" i="2"/>
  <c r="U3044" i="2" s="1"/>
  <c r="N3045" i="2"/>
  <c r="U3045" i="2" s="1"/>
  <c r="N3046" i="2"/>
  <c r="U3046" i="2" s="1"/>
  <c r="N3047" i="2"/>
  <c r="U3047" i="2" s="1"/>
  <c r="N3048" i="2"/>
  <c r="U3048" i="2" s="1"/>
  <c r="N3049" i="2"/>
  <c r="U3049" i="2" s="1"/>
  <c r="N3050" i="2"/>
  <c r="U3050" i="2" s="1"/>
  <c r="N3051" i="2"/>
  <c r="U3051" i="2" s="1"/>
  <c r="N3052" i="2"/>
  <c r="U3052" i="2" s="1"/>
  <c r="N3053" i="2"/>
  <c r="U3053" i="2" s="1"/>
  <c r="N3054" i="2"/>
  <c r="U3054" i="2" s="1"/>
  <c r="N3055" i="2"/>
  <c r="U3055" i="2" s="1"/>
  <c r="N3056" i="2"/>
  <c r="U3056" i="2" s="1"/>
  <c r="N3057" i="2"/>
  <c r="U3057" i="2" s="1"/>
  <c r="N3058" i="2"/>
  <c r="U3058" i="2" s="1"/>
  <c r="N3059" i="2"/>
  <c r="U3059" i="2" s="1"/>
  <c r="N3060" i="2"/>
  <c r="U3060" i="2" s="1"/>
  <c r="N3061" i="2"/>
  <c r="U3061" i="2" s="1"/>
  <c r="N3062" i="2"/>
  <c r="U3062" i="2" s="1"/>
  <c r="N3063" i="2"/>
  <c r="U3063" i="2" s="1"/>
  <c r="N3064" i="2"/>
  <c r="U3064" i="2" s="1"/>
  <c r="N3065" i="2"/>
  <c r="U3065" i="2" s="1"/>
  <c r="N3066" i="2"/>
  <c r="U3066" i="2" s="1"/>
  <c r="N3067" i="2"/>
  <c r="U3067" i="2" s="1"/>
  <c r="N3068" i="2"/>
  <c r="U3068" i="2" s="1"/>
  <c r="N3069" i="2"/>
  <c r="U3069" i="2" s="1"/>
  <c r="N3070" i="2"/>
  <c r="U3070" i="2" s="1"/>
  <c r="N3071" i="2"/>
  <c r="U3071" i="2" s="1"/>
  <c r="N3072" i="2"/>
  <c r="U3072" i="2" s="1"/>
  <c r="N3073" i="2"/>
  <c r="U3073" i="2" s="1"/>
  <c r="N3074" i="2"/>
  <c r="U3074" i="2" s="1"/>
  <c r="N3075" i="2"/>
  <c r="U3075" i="2" s="1"/>
  <c r="N3076" i="2"/>
  <c r="U3076" i="2" s="1"/>
  <c r="N3077" i="2"/>
  <c r="U3077" i="2" s="1"/>
  <c r="N3078" i="2"/>
  <c r="U3078" i="2" s="1"/>
  <c r="N3079" i="2"/>
  <c r="U3079" i="2" s="1"/>
  <c r="N3080" i="2"/>
  <c r="U3080" i="2" s="1"/>
  <c r="N3081" i="2"/>
  <c r="U3081" i="2" s="1"/>
  <c r="N3082" i="2"/>
  <c r="U3082" i="2" s="1"/>
  <c r="N3083" i="2"/>
  <c r="U3083" i="2" s="1"/>
  <c r="N3084" i="2"/>
  <c r="U3084" i="2" s="1"/>
  <c r="N3085" i="2"/>
  <c r="U3085" i="2" s="1"/>
  <c r="N3086" i="2"/>
  <c r="U3086" i="2" s="1"/>
  <c r="N3087" i="2"/>
  <c r="U3087" i="2" s="1"/>
  <c r="N3088" i="2"/>
  <c r="U3088" i="2" s="1"/>
  <c r="N3089" i="2"/>
  <c r="U3089" i="2" s="1"/>
  <c r="N3090" i="2"/>
  <c r="U3090" i="2" s="1"/>
  <c r="N3091" i="2"/>
  <c r="U3091" i="2" s="1"/>
  <c r="N3092" i="2"/>
  <c r="U3092" i="2" s="1"/>
  <c r="N3093" i="2"/>
  <c r="U3093" i="2" s="1"/>
  <c r="N3094" i="2"/>
  <c r="U3094" i="2" s="1"/>
  <c r="N3095" i="2"/>
  <c r="U3095" i="2" s="1"/>
  <c r="N3096" i="2"/>
  <c r="U3096" i="2" s="1"/>
  <c r="N3097" i="2"/>
  <c r="U3097" i="2" s="1"/>
  <c r="N3098" i="2"/>
  <c r="U3098" i="2" s="1"/>
  <c r="N3099" i="2"/>
  <c r="U3099" i="2" s="1"/>
  <c r="N3100" i="2"/>
  <c r="U3100" i="2" s="1"/>
  <c r="N3101" i="2"/>
  <c r="U3101" i="2" s="1"/>
  <c r="N3102" i="2"/>
  <c r="U3102" i="2" s="1"/>
  <c r="N3103" i="2"/>
  <c r="U3103" i="2" s="1"/>
  <c r="N3104" i="2"/>
  <c r="U3104" i="2" s="1"/>
  <c r="N3105" i="2"/>
  <c r="U3105" i="2" s="1"/>
  <c r="N3106" i="2"/>
  <c r="U3106" i="2" s="1"/>
  <c r="N3107" i="2"/>
  <c r="U3107" i="2" s="1"/>
  <c r="N3108" i="2"/>
  <c r="U3108" i="2" s="1"/>
  <c r="N3109" i="2"/>
  <c r="U3109" i="2" s="1"/>
  <c r="N3110" i="2"/>
  <c r="U3110" i="2" s="1"/>
  <c r="N3111" i="2"/>
  <c r="U3111" i="2" s="1"/>
  <c r="N3112" i="2"/>
  <c r="U3112" i="2" s="1"/>
  <c r="N3113" i="2"/>
  <c r="U3113" i="2" s="1"/>
  <c r="N3114" i="2"/>
  <c r="U3114" i="2" s="1"/>
  <c r="N3115" i="2"/>
  <c r="U3115" i="2" s="1"/>
  <c r="N3116" i="2"/>
  <c r="U3116" i="2" s="1"/>
  <c r="N3117" i="2"/>
  <c r="U3117" i="2" s="1"/>
  <c r="N3118" i="2"/>
  <c r="U3118" i="2" s="1"/>
  <c r="N3119" i="2"/>
  <c r="U3119" i="2" s="1"/>
  <c r="N3120" i="2"/>
  <c r="U3120" i="2" s="1"/>
  <c r="N3121" i="2"/>
  <c r="U3121" i="2" s="1"/>
  <c r="N3122" i="2"/>
  <c r="U3122" i="2" s="1"/>
  <c r="N3123" i="2"/>
  <c r="U3123" i="2" s="1"/>
  <c r="N3124" i="2"/>
  <c r="U3124" i="2" s="1"/>
  <c r="N3125" i="2"/>
  <c r="U3125" i="2" s="1"/>
  <c r="N3126" i="2"/>
  <c r="U3126" i="2" s="1"/>
  <c r="N3127" i="2"/>
  <c r="U3127" i="2" s="1"/>
  <c r="N3128" i="2"/>
  <c r="U3128" i="2" s="1"/>
  <c r="N3129" i="2"/>
  <c r="U3129" i="2" s="1"/>
  <c r="N3130" i="2"/>
  <c r="U3130" i="2" s="1"/>
  <c r="N3131" i="2"/>
  <c r="U3131" i="2" s="1"/>
  <c r="N3132" i="2"/>
  <c r="U3132" i="2" s="1"/>
  <c r="N3133" i="2"/>
  <c r="U3133" i="2" s="1"/>
  <c r="N3134" i="2"/>
  <c r="U3134" i="2" s="1"/>
  <c r="N3135" i="2"/>
  <c r="U3135" i="2" s="1"/>
  <c r="N3136" i="2"/>
  <c r="U3136" i="2" s="1"/>
  <c r="N3137" i="2"/>
  <c r="U3137" i="2" s="1"/>
  <c r="N3138" i="2"/>
  <c r="U3138" i="2" s="1"/>
  <c r="N3139" i="2"/>
  <c r="U3139" i="2" s="1"/>
  <c r="N3140" i="2"/>
  <c r="U3140" i="2" s="1"/>
  <c r="N3141" i="2"/>
  <c r="U3141" i="2" s="1"/>
  <c r="N3142" i="2"/>
  <c r="U3142" i="2" s="1"/>
  <c r="N3143" i="2"/>
  <c r="U3143" i="2" s="1"/>
  <c r="N3144" i="2"/>
  <c r="U3144" i="2" s="1"/>
  <c r="N3145" i="2"/>
  <c r="U3145" i="2" s="1"/>
  <c r="N3146" i="2"/>
  <c r="U3146" i="2" s="1"/>
  <c r="N3147" i="2"/>
  <c r="U3147" i="2" s="1"/>
  <c r="N3148" i="2"/>
  <c r="U3148" i="2" s="1"/>
  <c r="N3149" i="2"/>
  <c r="U3149" i="2" s="1"/>
  <c r="N3150" i="2"/>
  <c r="U3150" i="2" s="1"/>
  <c r="N3151" i="2"/>
  <c r="U3151" i="2" s="1"/>
  <c r="N3152" i="2"/>
  <c r="U3152" i="2" s="1"/>
  <c r="N3153" i="2"/>
  <c r="U3153" i="2" s="1"/>
  <c r="N3154" i="2"/>
  <c r="U3154" i="2" s="1"/>
  <c r="N3155" i="2"/>
  <c r="U3155" i="2" s="1"/>
  <c r="N3156" i="2"/>
  <c r="U3156" i="2" s="1"/>
  <c r="N3157" i="2"/>
  <c r="U3157" i="2" s="1"/>
  <c r="N3158" i="2"/>
  <c r="U3158" i="2" s="1"/>
  <c r="N3159" i="2"/>
  <c r="U3159" i="2" s="1"/>
  <c r="N3160" i="2"/>
  <c r="U3160" i="2" s="1"/>
  <c r="N3161" i="2"/>
  <c r="U3161" i="2" s="1"/>
  <c r="N3162" i="2"/>
  <c r="U3162" i="2" s="1"/>
  <c r="N3163" i="2"/>
  <c r="U3163" i="2" s="1"/>
  <c r="N3164" i="2"/>
  <c r="U3164" i="2" s="1"/>
  <c r="N3165" i="2"/>
  <c r="U3165" i="2" s="1"/>
  <c r="N3166" i="2"/>
  <c r="U3166" i="2" s="1"/>
  <c r="N3167" i="2"/>
  <c r="U3167" i="2" s="1"/>
  <c r="N3168" i="2"/>
  <c r="U3168" i="2" s="1"/>
  <c r="N3169" i="2"/>
  <c r="U3169" i="2" s="1"/>
  <c r="N3170" i="2"/>
  <c r="U3170" i="2" s="1"/>
  <c r="N3171" i="2"/>
  <c r="U3171" i="2" s="1"/>
  <c r="N3172" i="2"/>
  <c r="U3172" i="2" s="1"/>
  <c r="N3173" i="2"/>
  <c r="U3173" i="2" s="1"/>
  <c r="N3174" i="2"/>
  <c r="U3174" i="2" s="1"/>
  <c r="N3175" i="2"/>
  <c r="U3175" i="2" s="1"/>
  <c r="N3176" i="2"/>
  <c r="U3176" i="2" s="1"/>
  <c r="N3177" i="2"/>
  <c r="U3177" i="2" s="1"/>
  <c r="N3178" i="2"/>
  <c r="U3178" i="2" s="1"/>
  <c r="N3179" i="2"/>
  <c r="U3179" i="2" s="1"/>
  <c r="N3180" i="2"/>
  <c r="U3180" i="2" s="1"/>
  <c r="N3181" i="2"/>
  <c r="U3181" i="2" s="1"/>
  <c r="N3182" i="2"/>
  <c r="U3182" i="2" s="1"/>
  <c r="N3183" i="2"/>
  <c r="U3183" i="2" s="1"/>
  <c r="N3184" i="2"/>
  <c r="U3184" i="2" s="1"/>
  <c r="N3185" i="2"/>
  <c r="U3185" i="2" s="1"/>
  <c r="N3186" i="2"/>
  <c r="U3186" i="2" s="1"/>
  <c r="N3187" i="2"/>
  <c r="U3187" i="2" s="1"/>
  <c r="N3188" i="2"/>
  <c r="U3188" i="2" s="1"/>
  <c r="N3189" i="2"/>
  <c r="U3189" i="2" s="1"/>
  <c r="N3190" i="2"/>
  <c r="U3190" i="2" s="1"/>
  <c r="N3191" i="2"/>
  <c r="U3191" i="2" s="1"/>
  <c r="N3192" i="2"/>
  <c r="U3192" i="2" s="1"/>
  <c r="N3193" i="2"/>
  <c r="U3193" i="2" s="1"/>
  <c r="N3194" i="2"/>
  <c r="U3194" i="2" s="1"/>
  <c r="N3195" i="2"/>
  <c r="U3195" i="2" s="1"/>
  <c r="N3196" i="2"/>
  <c r="U3196" i="2" s="1"/>
  <c r="N3197" i="2"/>
  <c r="U3197" i="2" s="1"/>
  <c r="N3198" i="2"/>
  <c r="U3198" i="2" s="1"/>
  <c r="N3199" i="2"/>
  <c r="U3199" i="2" s="1"/>
  <c r="N3200" i="2"/>
  <c r="U3200" i="2" s="1"/>
  <c r="N3201" i="2"/>
  <c r="U3201" i="2" s="1"/>
  <c r="N3202" i="2"/>
  <c r="U3202" i="2" s="1"/>
  <c r="N3203" i="2"/>
  <c r="U3203" i="2" s="1"/>
  <c r="N3204" i="2"/>
  <c r="U3204" i="2" s="1"/>
  <c r="N3205" i="2"/>
  <c r="U3205" i="2" s="1"/>
  <c r="N3206" i="2"/>
  <c r="U3206" i="2" s="1"/>
  <c r="N3207" i="2"/>
  <c r="U3207" i="2" s="1"/>
  <c r="N3208" i="2"/>
  <c r="U3208" i="2" s="1"/>
  <c r="N3209" i="2"/>
  <c r="U3209" i="2" s="1"/>
  <c r="N3210" i="2"/>
  <c r="U3210" i="2" s="1"/>
  <c r="N3211" i="2"/>
  <c r="U3211" i="2" s="1"/>
  <c r="N3212" i="2"/>
  <c r="U3212" i="2" s="1"/>
  <c r="N3213" i="2"/>
  <c r="U3213" i="2" s="1"/>
  <c r="N3214" i="2"/>
  <c r="U3214" i="2" s="1"/>
  <c r="N3215" i="2"/>
  <c r="U3215" i="2" s="1"/>
  <c r="N3216" i="2"/>
  <c r="U3216" i="2" s="1"/>
  <c r="N3217" i="2"/>
  <c r="U3217" i="2" s="1"/>
  <c r="N3218" i="2"/>
  <c r="U3218" i="2" s="1"/>
  <c r="N3219" i="2"/>
  <c r="U3219" i="2" s="1"/>
  <c r="N3220" i="2"/>
  <c r="U3220" i="2" s="1"/>
  <c r="N3221" i="2"/>
  <c r="U3221" i="2" s="1"/>
  <c r="N3222" i="2"/>
  <c r="U3222" i="2" s="1"/>
  <c r="N3223" i="2"/>
  <c r="U3223" i="2" s="1"/>
  <c r="N3224" i="2"/>
  <c r="U3224" i="2" s="1"/>
  <c r="N3225" i="2"/>
  <c r="U3225" i="2" s="1"/>
  <c r="N3226" i="2"/>
  <c r="U3226" i="2" s="1"/>
  <c r="N3227" i="2"/>
  <c r="U3227" i="2" s="1"/>
  <c r="N3228" i="2"/>
  <c r="U3228" i="2" s="1"/>
  <c r="N3229" i="2"/>
  <c r="U3229" i="2" s="1"/>
  <c r="N3230" i="2"/>
  <c r="U3230" i="2" s="1"/>
  <c r="N3231" i="2"/>
  <c r="U3231" i="2" s="1"/>
  <c r="N3232" i="2"/>
  <c r="U3232" i="2" s="1"/>
  <c r="N3233" i="2"/>
  <c r="U3233" i="2" s="1"/>
  <c r="N3234" i="2"/>
  <c r="U3234" i="2" s="1"/>
  <c r="N3235" i="2"/>
  <c r="U3235" i="2" s="1"/>
  <c r="N3236" i="2"/>
  <c r="U3236" i="2" s="1"/>
  <c r="N3237" i="2"/>
  <c r="U3237" i="2" s="1"/>
  <c r="N3238" i="2"/>
  <c r="U3238" i="2" s="1"/>
  <c r="N3239" i="2"/>
  <c r="U3239" i="2" s="1"/>
  <c r="N3240" i="2"/>
  <c r="U3240" i="2" s="1"/>
  <c r="N3241" i="2"/>
  <c r="U3241" i="2" s="1"/>
  <c r="N3242" i="2"/>
  <c r="U3242" i="2" s="1"/>
  <c r="N3243" i="2"/>
  <c r="U3243" i="2" s="1"/>
  <c r="N3244" i="2"/>
  <c r="U3244" i="2" s="1"/>
  <c r="N3245" i="2"/>
  <c r="U3245" i="2" s="1"/>
  <c r="N3246" i="2"/>
  <c r="U3246" i="2" s="1"/>
  <c r="N3247" i="2"/>
  <c r="U3247" i="2" s="1"/>
  <c r="N3248" i="2"/>
  <c r="U3248" i="2" s="1"/>
  <c r="N3249" i="2"/>
  <c r="U3249" i="2" s="1"/>
  <c r="N3250" i="2"/>
  <c r="U3250" i="2" s="1"/>
  <c r="N3251" i="2"/>
  <c r="U3251" i="2" s="1"/>
  <c r="N3252" i="2"/>
  <c r="U3252" i="2" s="1"/>
  <c r="N3253" i="2"/>
  <c r="U3253" i="2" s="1"/>
  <c r="N3254" i="2"/>
  <c r="U3254" i="2" s="1"/>
  <c r="N3255" i="2"/>
  <c r="U3255" i="2" s="1"/>
  <c r="N3256" i="2"/>
  <c r="U3256" i="2" s="1"/>
  <c r="N3257" i="2"/>
  <c r="U3257" i="2" s="1"/>
  <c r="N3258" i="2"/>
  <c r="U3258" i="2" s="1"/>
  <c r="N3259" i="2"/>
  <c r="U3259" i="2" s="1"/>
  <c r="N3260" i="2"/>
  <c r="U3260" i="2" s="1"/>
  <c r="N3261" i="2"/>
  <c r="U3261" i="2" s="1"/>
  <c r="N3262" i="2"/>
  <c r="U3262" i="2" s="1"/>
  <c r="N3263" i="2"/>
  <c r="U3263" i="2" s="1"/>
  <c r="N3264" i="2"/>
  <c r="U3264" i="2" s="1"/>
  <c r="N3265" i="2"/>
  <c r="U3265" i="2" s="1"/>
  <c r="N3266" i="2"/>
  <c r="U3266" i="2" s="1"/>
  <c r="N3267" i="2"/>
  <c r="U3267" i="2" s="1"/>
  <c r="N3268" i="2"/>
  <c r="U3268" i="2" s="1"/>
  <c r="N3269" i="2"/>
  <c r="U3269" i="2" s="1"/>
  <c r="N3270" i="2"/>
  <c r="U3270" i="2" s="1"/>
  <c r="N3271" i="2"/>
  <c r="U3271" i="2" s="1"/>
  <c r="N3272" i="2"/>
  <c r="U3272" i="2" s="1"/>
  <c r="N3273" i="2"/>
  <c r="U3273" i="2" s="1"/>
  <c r="N3274" i="2"/>
  <c r="U3274" i="2" s="1"/>
  <c r="N3275" i="2"/>
  <c r="U3275" i="2" s="1"/>
  <c r="N3276" i="2"/>
  <c r="U3276" i="2" s="1"/>
  <c r="N3277" i="2"/>
  <c r="U3277" i="2" s="1"/>
  <c r="N3278" i="2"/>
  <c r="U3278" i="2" s="1"/>
  <c r="N3279" i="2"/>
  <c r="U3279" i="2" s="1"/>
  <c r="N3280" i="2"/>
  <c r="U3280" i="2" s="1"/>
  <c r="N3281" i="2"/>
  <c r="U3281" i="2" s="1"/>
  <c r="N3282" i="2"/>
  <c r="U3282" i="2" s="1"/>
  <c r="N3283" i="2"/>
  <c r="U3283" i="2" s="1"/>
  <c r="N3284" i="2"/>
  <c r="U3284" i="2" s="1"/>
  <c r="N3285" i="2"/>
  <c r="U3285" i="2" s="1"/>
  <c r="N3286" i="2"/>
  <c r="U3286" i="2" s="1"/>
  <c r="N3287" i="2"/>
  <c r="U3287" i="2" s="1"/>
  <c r="N3288" i="2"/>
  <c r="U3288" i="2" s="1"/>
  <c r="N3289" i="2"/>
  <c r="U3289" i="2" s="1"/>
  <c r="N3290" i="2"/>
  <c r="U3290" i="2" s="1"/>
  <c r="N3291" i="2"/>
  <c r="U3291" i="2" s="1"/>
  <c r="N3292" i="2"/>
  <c r="U3292" i="2" s="1"/>
  <c r="N3293" i="2"/>
  <c r="U3293" i="2" s="1"/>
  <c r="N3294" i="2"/>
  <c r="U3294" i="2" s="1"/>
  <c r="N3295" i="2"/>
  <c r="U3295" i="2" s="1"/>
  <c r="N3296" i="2"/>
  <c r="U3296" i="2" s="1"/>
  <c r="N3297" i="2"/>
  <c r="U3297" i="2" s="1"/>
  <c r="N3298" i="2"/>
  <c r="U3298" i="2" s="1"/>
  <c r="N3299" i="2"/>
  <c r="U3299" i="2" s="1"/>
  <c r="N3300" i="2"/>
  <c r="U3300" i="2" s="1"/>
  <c r="N3301" i="2"/>
  <c r="U3301" i="2" s="1"/>
  <c r="N3302" i="2"/>
  <c r="U3302" i="2" s="1"/>
  <c r="N3303" i="2"/>
  <c r="U3303" i="2" s="1"/>
  <c r="N3304" i="2"/>
  <c r="U3304" i="2" s="1"/>
  <c r="N3305" i="2"/>
  <c r="U3305" i="2" s="1"/>
  <c r="N3306" i="2"/>
  <c r="U3306" i="2" s="1"/>
  <c r="N3307" i="2"/>
  <c r="U3307" i="2" s="1"/>
  <c r="N3308" i="2"/>
  <c r="U3308" i="2" s="1"/>
  <c r="N3309" i="2"/>
  <c r="U3309" i="2" s="1"/>
  <c r="N3310" i="2"/>
  <c r="U3310" i="2" s="1"/>
  <c r="N3311" i="2"/>
  <c r="U3311" i="2" s="1"/>
  <c r="N3312" i="2"/>
  <c r="U3312" i="2" s="1"/>
  <c r="N3313" i="2"/>
  <c r="U3313" i="2" s="1"/>
  <c r="N3314" i="2"/>
  <c r="U3314" i="2" s="1"/>
  <c r="N3315" i="2"/>
  <c r="U3315" i="2" s="1"/>
  <c r="N3316" i="2"/>
  <c r="U3316" i="2" s="1"/>
  <c r="N3317" i="2"/>
  <c r="U3317" i="2" s="1"/>
  <c r="N3318" i="2"/>
  <c r="U3318" i="2" s="1"/>
  <c r="N3319" i="2"/>
  <c r="U3319" i="2" s="1"/>
  <c r="N3320" i="2"/>
  <c r="U3320" i="2" s="1"/>
  <c r="N3321" i="2"/>
  <c r="U3321" i="2" s="1"/>
  <c r="N3322" i="2"/>
  <c r="U3322" i="2" s="1"/>
  <c r="N3323" i="2"/>
  <c r="U3323" i="2" s="1"/>
  <c r="N3324" i="2"/>
  <c r="U3324" i="2" s="1"/>
  <c r="N3325" i="2"/>
  <c r="U3325" i="2" s="1"/>
  <c r="N3326" i="2"/>
  <c r="U3326" i="2" s="1"/>
  <c r="N3327" i="2"/>
  <c r="U3327" i="2" s="1"/>
  <c r="N3328" i="2"/>
  <c r="U3328" i="2" s="1"/>
  <c r="N3329" i="2"/>
  <c r="U3329" i="2" s="1"/>
  <c r="N3330" i="2"/>
  <c r="U3330" i="2" s="1"/>
  <c r="N3331" i="2"/>
  <c r="U3331" i="2" s="1"/>
  <c r="N3332" i="2"/>
  <c r="U3332" i="2" s="1"/>
  <c r="N3333" i="2"/>
  <c r="U3333" i="2" s="1"/>
  <c r="N3334" i="2"/>
  <c r="U3334" i="2" s="1"/>
  <c r="N3335" i="2"/>
  <c r="U3335" i="2" s="1"/>
  <c r="N3336" i="2"/>
  <c r="U3336" i="2" s="1"/>
  <c r="N3337" i="2"/>
  <c r="U3337" i="2" s="1"/>
  <c r="N3338" i="2"/>
  <c r="U3338" i="2" s="1"/>
  <c r="N3339" i="2"/>
  <c r="U3339" i="2" s="1"/>
  <c r="N3340" i="2"/>
  <c r="U3340" i="2" s="1"/>
  <c r="N3341" i="2"/>
  <c r="U3341" i="2" s="1"/>
  <c r="N3342" i="2"/>
  <c r="U3342" i="2" s="1"/>
  <c r="N3343" i="2"/>
  <c r="U3343" i="2" s="1"/>
  <c r="N3344" i="2"/>
  <c r="U3344" i="2" s="1"/>
  <c r="N3345" i="2"/>
  <c r="U3345" i="2" s="1"/>
  <c r="N3346" i="2"/>
  <c r="U3346" i="2" s="1"/>
  <c r="N3347" i="2"/>
  <c r="U3347" i="2" s="1"/>
  <c r="N3348" i="2"/>
  <c r="U3348" i="2" s="1"/>
  <c r="N3349" i="2"/>
  <c r="U3349" i="2" s="1"/>
  <c r="N3350" i="2"/>
  <c r="U3350" i="2" s="1"/>
  <c r="N3351" i="2"/>
  <c r="U3351" i="2" s="1"/>
  <c r="N3352" i="2"/>
  <c r="U3352" i="2" s="1"/>
  <c r="N3353" i="2"/>
  <c r="U3353" i="2" s="1"/>
  <c r="N3354" i="2"/>
  <c r="U3354" i="2" s="1"/>
  <c r="N3355" i="2"/>
  <c r="U3355" i="2" s="1"/>
  <c r="N3356" i="2"/>
  <c r="U3356" i="2" s="1"/>
  <c r="N3357" i="2"/>
  <c r="U3357" i="2" s="1"/>
  <c r="N3358" i="2"/>
  <c r="U3358" i="2" s="1"/>
  <c r="N3359" i="2"/>
  <c r="U3359" i="2" s="1"/>
  <c r="N3360" i="2"/>
  <c r="U3360" i="2" s="1"/>
  <c r="N3361" i="2"/>
  <c r="U3361" i="2" s="1"/>
  <c r="N3362" i="2"/>
  <c r="U3362" i="2" s="1"/>
  <c r="N3363" i="2"/>
  <c r="U3363" i="2" s="1"/>
  <c r="N3364" i="2"/>
  <c r="U3364" i="2" s="1"/>
  <c r="N3365" i="2"/>
  <c r="U3365" i="2" s="1"/>
  <c r="N3366" i="2"/>
  <c r="U3366" i="2" s="1"/>
  <c r="N3367" i="2"/>
  <c r="U3367" i="2" s="1"/>
  <c r="N3368" i="2"/>
  <c r="U3368" i="2" s="1"/>
  <c r="N3369" i="2"/>
  <c r="U3369" i="2" s="1"/>
  <c r="N3370" i="2"/>
  <c r="U3370" i="2" s="1"/>
  <c r="N3371" i="2"/>
  <c r="U3371" i="2" s="1"/>
  <c r="N3372" i="2"/>
  <c r="U3372" i="2" s="1"/>
  <c r="N3373" i="2"/>
  <c r="U3373" i="2" s="1"/>
  <c r="N3374" i="2"/>
  <c r="U3374" i="2" s="1"/>
  <c r="N3375" i="2"/>
  <c r="U3375" i="2" s="1"/>
  <c r="N3376" i="2"/>
  <c r="U3376" i="2" s="1"/>
  <c r="N3377" i="2"/>
  <c r="U3377" i="2" s="1"/>
  <c r="N3378" i="2"/>
  <c r="U3378" i="2" s="1"/>
  <c r="N3379" i="2"/>
  <c r="U3379" i="2" s="1"/>
  <c r="N3380" i="2"/>
  <c r="U3380" i="2" s="1"/>
  <c r="N3381" i="2"/>
  <c r="U3381" i="2" s="1"/>
  <c r="N3382" i="2"/>
  <c r="U3382" i="2" s="1"/>
  <c r="N3383" i="2"/>
  <c r="U3383" i="2" s="1"/>
  <c r="N3384" i="2"/>
  <c r="U3384" i="2" s="1"/>
  <c r="N3385" i="2"/>
  <c r="U3385" i="2" s="1"/>
  <c r="N3386" i="2"/>
  <c r="U3386" i="2" s="1"/>
  <c r="N3387" i="2"/>
  <c r="U3387" i="2" s="1"/>
  <c r="N3388" i="2"/>
  <c r="U3388" i="2" s="1"/>
  <c r="N3389" i="2"/>
  <c r="U3389" i="2" s="1"/>
  <c r="N3390" i="2"/>
  <c r="U3390" i="2" s="1"/>
  <c r="N3391" i="2"/>
  <c r="U3391" i="2" s="1"/>
  <c r="N3392" i="2"/>
  <c r="U3392" i="2" s="1"/>
  <c r="N3393" i="2"/>
  <c r="U3393" i="2" s="1"/>
  <c r="N3394" i="2"/>
  <c r="U3394" i="2" s="1"/>
  <c r="N3395" i="2"/>
  <c r="U3395" i="2" s="1"/>
  <c r="N3396" i="2"/>
  <c r="U3396" i="2" s="1"/>
  <c r="N3397" i="2"/>
  <c r="U3397" i="2" s="1"/>
  <c r="N3398" i="2"/>
  <c r="U3398" i="2" s="1"/>
  <c r="N3399" i="2"/>
  <c r="U3399" i="2" s="1"/>
  <c r="N3400" i="2"/>
  <c r="U3400" i="2" s="1"/>
  <c r="N3401" i="2"/>
  <c r="U3401" i="2" s="1"/>
  <c r="N3402" i="2"/>
  <c r="U3402" i="2" s="1"/>
  <c r="N3403" i="2"/>
  <c r="U3403" i="2" s="1"/>
  <c r="N3404" i="2"/>
  <c r="U3404" i="2" s="1"/>
  <c r="N3405" i="2"/>
  <c r="U3405" i="2" s="1"/>
  <c r="N3406" i="2"/>
  <c r="U3406" i="2" s="1"/>
  <c r="N3407" i="2"/>
  <c r="U3407" i="2" s="1"/>
  <c r="N3408" i="2"/>
  <c r="U3408" i="2" s="1"/>
  <c r="N3409" i="2"/>
  <c r="U3409" i="2" s="1"/>
  <c r="N3410" i="2"/>
  <c r="U3410" i="2" s="1"/>
  <c r="N3411" i="2"/>
  <c r="U3411" i="2" s="1"/>
  <c r="N3412" i="2"/>
  <c r="U3412" i="2" s="1"/>
  <c r="N3413" i="2"/>
  <c r="U3413" i="2" s="1"/>
  <c r="N3414" i="2"/>
  <c r="U3414" i="2" s="1"/>
  <c r="N3415" i="2"/>
  <c r="U3415" i="2" s="1"/>
  <c r="N3416" i="2"/>
  <c r="U3416" i="2" s="1"/>
  <c r="N3417" i="2"/>
  <c r="U3417" i="2" s="1"/>
  <c r="N3418" i="2"/>
  <c r="U3418" i="2" s="1"/>
  <c r="N3419" i="2"/>
  <c r="U3419" i="2" s="1"/>
  <c r="N3420" i="2"/>
  <c r="U3420" i="2" s="1"/>
  <c r="N3421" i="2"/>
  <c r="U3421" i="2" s="1"/>
  <c r="N3422" i="2"/>
  <c r="U3422" i="2" s="1"/>
  <c r="N3423" i="2"/>
  <c r="U3423" i="2" s="1"/>
  <c r="N3424" i="2"/>
  <c r="U3424" i="2" s="1"/>
  <c r="N3425" i="2"/>
  <c r="U3425" i="2" s="1"/>
  <c r="N3426" i="2"/>
  <c r="U3426" i="2" s="1"/>
  <c r="N3427" i="2"/>
  <c r="U3427" i="2" s="1"/>
  <c r="N3428" i="2"/>
  <c r="U3428" i="2" s="1"/>
  <c r="N3429" i="2"/>
  <c r="U3429" i="2" s="1"/>
  <c r="N3430" i="2"/>
  <c r="U3430" i="2" s="1"/>
  <c r="N3431" i="2"/>
  <c r="U3431" i="2" s="1"/>
  <c r="N3432" i="2"/>
  <c r="U3432" i="2" s="1"/>
  <c r="N3433" i="2"/>
  <c r="U3433" i="2" s="1"/>
  <c r="N3434" i="2"/>
  <c r="U3434" i="2" s="1"/>
  <c r="N3435" i="2"/>
  <c r="U3435" i="2" s="1"/>
  <c r="N3436" i="2"/>
  <c r="U3436" i="2" s="1"/>
  <c r="N3437" i="2"/>
  <c r="U3437" i="2" s="1"/>
  <c r="N3438" i="2"/>
  <c r="U3438" i="2" s="1"/>
  <c r="N3439" i="2"/>
  <c r="U3439" i="2" s="1"/>
  <c r="N3440" i="2"/>
  <c r="U3440" i="2" s="1"/>
  <c r="N3441" i="2"/>
  <c r="U3441" i="2" s="1"/>
  <c r="N3442" i="2"/>
  <c r="U3442" i="2" s="1"/>
  <c r="N3443" i="2"/>
  <c r="U3443" i="2" s="1"/>
  <c r="N3444" i="2"/>
  <c r="U3444" i="2" s="1"/>
  <c r="N3445" i="2"/>
  <c r="U3445" i="2" s="1"/>
  <c r="N3446" i="2"/>
  <c r="U3446" i="2" s="1"/>
  <c r="N3447" i="2"/>
  <c r="U3447" i="2" s="1"/>
  <c r="N3448" i="2"/>
  <c r="U3448" i="2" s="1"/>
  <c r="N3449" i="2"/>
  <c r="U3449" i="2" s="1"/>
  <c r="N3450" i="2"/>
  <c r="U3450" i="2" s="1"/>
  <c r="N3451" i="2"/>
  <c r="U3451" i="2" s="1"/>
  <c r="N3452" i="2"/>
  <c r="U3452" i="2" s="1"/>
  <c r="N3453" i="2"/>
  <c r="U3453" i="2" s="1"/>
  <c r="N3454" i="2"/>
  <c r="U3454" i="2" s="1"/>
  <c r="N3455" i="2"/>
  <c r="U3455" i="2" s="1"/>
  <c r="N3456" i="2"/>
  <c r="U3456" i="2" s="1"/>
  <c r="N3457" i="2"/>
  <c r="U3457" i="2" s="1"/>
  <c r="N3458" i="2"/>
  <c r="U3458" i="2" s="1"/>
  <c r="N3459" i="2"/>
  <c r="U3459" i="2" s="1"/>
  <c r="N3460" i="2"/>
  <c r="U3460" i="2" s="1"/>
  <c r="N3461" i="2"/>
  <c r="U3461" i="2" s="1"/>
  <c r="N3462" i="2"/>
  <c r="U3462" i="2" s="1"/>
  <c r="N3463" i="2"/>
  <c r="U3463" i="2" s="1"/>
  <c r="N3464" i="2"/>
  <c r="U3464" i="2" s="1"/>
  <c r="N3465" i="2"/>
  <c r="U3465" i="2" s="1"/>
  <c r="N3466" i="2"/>
  <c r="U3466" i="2" s="1"/>
  <c r="N3467" i="2"/>
  <c r="U3467" i="2" s="1"/>
  <c r="N3468" i="2"/>
  <c r="U3468" i="2" s="1"/>
  <c r="N3469" i="2"/>
  <c r="U3469" i="2" s="1"/>
  <c r="N3470" i="2"/>
  <c r="U3470" i="2" s="1"/>
  <c r="N3471" i="2"/>
  <c r="U3471" i="2" s="1"/>
  <c r="N3472" i="2"/>
  <c r="U3472" i="2" s="1"/>
  <c r="N3473" i="2"/>
  <c r="U3473" i="2" s="1"/>
  <c r="N3474" i="2"/>
  <c r="U3474" i="2" s="1"/>
  <c r="N3475" i="2"/>
  <c r="U3475" i="2" s="1"/>
  <c r="N3476" i="2"/>
  <c r="U3476" i="2" s="1"/>
  <c r="N3477" i="2"/>
  <c r="U3477" i="2" s="1"/>
  <c r="N3478" i="2"/>
  <c r="U3478" i="2" s="1"/>
  <c r="N3479" i="2"/>
  <c r="U3479" i="2" s="1"/>
  <c r="N3480" i="2"/>
  <c r="U3480" i="2" s="1"/>
  <c r="N3481" i="2"/>
  <c r="U3481" i="2" s="1"/>
  <c r="N3482" i="2"/>
  <c r="U3482" i="2" s="1"/>
  <c r="N3483" i="2"/>
  <c r="U3483" i="2" s="1"/>
  <c r="N3484" i="2"/>
  <c r="U3484" i="2" s="1"/>
  <c r="N3485" i="2"/>
  <c r="U3485" i="2" s="1"/>
  <c r="N3486" i="2"/>
  <c r="U3486" i="2" s="1"/>
  <c r="N3487" i="2"/>
  <c r="U3487" i="2" s="1"/>
  <c r="N3488" i="2"/>
  <c r="U3488" i="2" s="1"/>
  <c r="N3489" i="2"/>
  <c r="U3489" i="2" s="1"/>
  <c r="N3490" i="2"/>
  <c r="U3490" i="2" s="1"/>
  <c r="N3491" i="2"/>
  <c r="U3491" i="2" s="1"/>
  <c r="N3492" i="2"/>
  <c r="U3492" i="2" s="1"/>
  <c r="N3493" i="2"/>
  <c r="U3493" i="2" s="1"/>
  <c r="N3494" i="2"/>
  <c r="U3494" i="2" s="1"/>
  <c r="N3495" i="2"/>
  <c r="U3495" i="2" s="1"/>
  <c r="N3496" i="2"/>
  <c r="U3496" i="2" s="1"/>
  <c r="N3497" i="2"/>
  <c r="U3497" i="2" s="1"/>
  <c r="N3498" i="2"/>
  <c r="U3498" i="2" s="1"/>
  <c r="N3499" i="2"/>
  <c r="U3499" i="2" s="1"/>
  <c r="N3500" i="2"/>
  <c r="U3500" i="2" s="1"/>
  <c r="N3501" i="2"/>
  <c r="U3501" i="2" s="1"/>
  <c r="N3502" i="2"/>
  <c r="U3502" i="2" s="1"/>
  <c r="N3503" i="2"/>
  <c r="U3503" i="2" s="1"/>
  <c r="N3504" i="2"/>
  <c r="U3504" i="2" s="1"/>
  <c r="N3505" i="2"/>
  <c r="U3505" i="2" s="1"/>
  <c r="N3506" i="2"/>
  <c r="U3506" i="2" s="1"/>
  <c r="N3507" i="2"/>
  <c r="U3507" i="2" s="1"/>
  <c r="N3508" i="2"/>
  <c r="U3508" i="2" s="1"/>
  <c r="N3509" i="2"/>
  <c r="U3509" i="2" s="1"/>
  <c r="N3510" i="2"/>
  <c r="U3510" i="2" s="1"/>
  <c r="N3511" i="2"/>
  <c r="U3511" i="2" s="1"/>
  <c r="N3512" i="2"/>
  <c r="U3512" i="2" s="1"/>
  <c r="N3513" i="2"/>
  <c r="U3513" i="2" s="1"/>
  <c r="N3514" i="2"/>
  <c r="U3514" i="2" s="1"/>
  <c r="N3515" i="2"/>
  <c r="U3515" i="2" s="1"/>
  <c r="N3516" i="2"/>
  <c r="U3516" i="2" s="1"/>
  <c r="N3517" i="2"/>
  <c r="U3517" i="2" s="1"/>
  <c r="N3518" i="2"/>
  <c r="U3518" i="2" s="1"/>
  <c r="N3519" i="2"/>
  <c r="U3519" i="2" s="1"/>
  <c r="N3520" i="2"/>
  <c r="U3520" i="2" s="1"/>
  <c r="N3521" i="2"/>
  <c r="U3521" i="2" s="1"/>
  <c r="N3522" i="2"/>
  <c r="U3522" i="2" s="1"/>
  <c r="N3523" i="2"/>
  <c r="U3523" i="2" s="1"/>
  <c r="N3524" i="2"/>
  <c r="U3524" i="2" s="1"/>
  <c r="N3525" i="2"/>
  <c r="U3525" i="2" s="1"/>
  <c r="N3526" i="2"/>
  <c r="U3526" i="2" s="1"/>
  <c r="N3527" i="2"/>
  <c r="U3527" i="2" s="1"/>
  <c r="N3528" i="2"/>
  <c r="U3528" i="2" s="1"/>
  <c r="N3529" i="2"/>
  <c r="U3529" i="2" s="1"/>
  <c r="N3530" i="2"/>
  <c r="U3530" i="2" s="1"/>
  <c r="N3531" i="2"/>
  <c r="U3531" i="2" s="1"/>
  <c r="N3532" i="2"/>
  <c r="U3532" i="2" s="1"/>
  <c r="N3533" i="2"/>
  <c r="U3533" i="2" s="1"/>
  <c r="N3534" i="2"/>
  <c r="U3534" i="2" s="1"/>
  <c r="N3535" i="2"/>
  <c r="U3535" i="2" s="1"/>
  <c r="N3536" i="2"/>
  <c r="U3536" i="2" s="1"/>
  <c r="N3537" i="2"/>
  <c r="U3537" i="2" s="1"/>
  <c r="N3538" i="2"/>
  <c r="U3538" i="2" s="1"/>
  <c r="N3539" i="2"/>
  <c r="U3539" i="2" s="1"/>
  <c r="N3540" i="2"/>
  <c r="U3540" i="2" s="1"/>
  <c r="N3541" i="2"/>
  <c r="U3541" i="2" s="1"/>
  <c r="N3542" i="2"/>
  <c r="U3542" i="2" s="1"/>
  <c r="N3543" i="2"/>
  <c r="U3543" i="2" s="1"/>
  <c r="N3544" i="2"/>
  <c r="U3544" i="2" s="1"/>
  <c r="N3545" i="2"/>
  <c r="U3545" i="2" s="1"/>
  <c r="N3546" i="2"/>
  <c r="U3546" i="2" s="1"/>
  <c r="N3547" i="2"/>
  <c r="U3547" i="2" s="1"/>
  <c r="N3548" i="2"/>
  <c r="U3548" i="2" s="1"/>
  <c r="N3549" i="2"/>
  <c r="U3549" i="2" s="1"/>
  <c r="N3550" i="2"/>
  <c r="U3550" i="2" s="1"/>
  <c r="N3551" i="2"/>
  <c r="U3551" i="2" s="1"/>
  <c r="N3552" i="2"/>
  <c r="U3552" i="2" s="1"/>
  <c r="N3553" i="2"/>
  <c r="U3553" i="2" s="1"/>
  <c r="N3554" i="2"/>
  <c r="U3554" i="2" s="1"/>
  <c r="N3555" i="2"/>
  <c r="U3555" i="2" s="1"/>
  <c r="N3556" i="2"/>
  <c r="U3556" i="2" s="1"/>
  <c r="N3557" i="2"/>
  <c r="U3557" i="2" s="1"/>
  <c r="N3558" i="2"/>
  <c r="U3558" i="2" s="1"/>
  <c r="N3559" i="2"/>
  <c r="U3559" i="2" s="1"/>
  <c r="N3560" i="2"/>
  <c r="U3560" i="2" s="1"/>
  <c r="N3561" i="2"/>
  <c r="U3561" i="2" s="1"/>
  <c r="N3562" i="2"/>
  <c r="U3562" i="2" s="1"/>
  <c r="N3563" i="2"/>
  <c r="U3563" i="2" s="1"/>
  <c r="N3564" i="2"/>
  <c r="U3564" i="2" s="1"/>
  <c r="N3565" i="2"/>
  <c r="U3565" i="2" s="1"/>
  <c r="N3566" i="2"/>
  <c r="U3566" i="2" s="1"/>
  <c r="N3567" i="2"/>
  <c r="U3567" i="2" s="1"/>
  <c r="N3568" i="2"/>
  <c r="U3568" i="2" s="1"/>
  <c r="N3569" i="2"/>
  <c r="U3569" i="2" s="1"/>
  <c r="N3570" i="2"/>
  <c r="U3570" i="2" s="1"/>
  <c r="N3571" i="2"/>
  <c r="U3571" i="2" s="1"/>
  <c r="N3572" i="2"/>
  <c r="U3572" i="2" s="1"/>
  <c r="N3573" i="2"/>
  <c r="U3573" i="2" s="1"/>
  <c r="N3574" i="2"/>
  <c r="U3574" i="2" s="1"/>
  <c r="N3575" i="2"/>
  <c r="U3575" i="2" s="1"/>
  <c r="N3576" i="2"/>
  <c r="U3576" i="2" s="1"/>
  <c r="N3577" i="2"/>
  <c r="U3577" i="2" s="1"/>
  <c r="N3578" i="2"/>
  <c r="U3578" i="2" s="1"/>
  <c r="N3579" i="2"/>
  <c r="U3579" i="2" s="1"/>
  <c r="N3580" i="2"/>
  <c r="U3580" i="2" s="1"/>
  <c r="N3581" i="2"/>
  <c r="U3581" i="2" s="1"/>
  <c r="N3582" i="2"/>
  <c r="U3582" i="2" s="1"/>
  <c r="N3583" i="2"/>
  <c r="U3583" i="2" s="1"/>
  <c r="N3584" i="2"/>
  <c r="U3584" i="2" s="1"/>
  <c r="N3585" i="2"/>
  <c r="U3585" i="2" s="1"/>
  <c r="N3586" i="2"/>
  <c r="U3586" i="2" s="1"/>
  <c r="N3587" i="2"/>
  <c r="U3587" i="2" s="1"/>
  <c r="N3588" i="2"/>
  <c r="U3588" i="2" s="1"/>
  <c r="N3589" i="2"/>
  <c r="U3589" i="2" s="1"/>
  <c r="N3590" i="2"/>
  <c r="U3590" i="2" s="1"/>
  <c r="N3591" i="2"/>
  <c r="U3591" i="2" s="1"/>
  <c r="N3592" i="2"/>
  <c r="U3592" i="2" s="1"/>
  <c r="N3593" i="2"/>
  <c r="U3593" i="2" s="1"/>
  <c r="N3594" i="2"/>
  <c r="U3594" i="2" s="1"/>
  <c r="N3595" i="2"/>
  <c r="U3595" i="2" s="1"/>
  <c r="N3596" i="2"/>
  <c r="U3596" i="2" s="1"/>
  <c r="N3597" i="2"/>
  <c r="U3597" i="2" s="1"/>
  <c r="N3598" i="2"/>
  <c r="U3598" i="2" s="1"/>
  <c r="N3599" i="2"/>
  <c r="U3599" i="2" s="1"/>
  <c r="N3600" i="2"/>
  <c r="U3600" i="2" s="1"/>
  <c r="N3601" i="2"/>
  <c r="U3601" i="2" s="1"/>
  <c r="N3602" i="2"/>
  <c r="U3602" i="2" s="1"/>
  <c r="N3603" i="2"/>
  <c r="U3603" i="2" s="1"/>
  <c r="N3604" i="2"/>
  <c r="U3604" i="2" s="1"/>
  <c r="N3605" i="2"/>
  <c r="U3605" i="2" s="1"/>
  <c r="N3606" i="2"/>
  <c r="U3606" i="2" s="1"/>
  <c r="N3607" i="2"/>
  <c r="U3607" i="2" s="1"/>
  <c r="N3608" i="2"/>
  <c r="U3608" i="2" s="1"/>
  <c r="N3609" i="2"/>
  <c r="U3609" i="2" s="1"/>
  <c r="N3610" i="2"/>
  <c r="U3610" i="2" s="1"/>
  <c r="N3611" i="2"/>
  <c r="U3611" i="2" s="1"/>
  <c r="N3612" i="2"/>
  <c r="U3612" i="2" s="1"/>
  <c r="N3613" i="2"/>
  <c r="U3613" i="2" s="1"/>
  <c r="N3614" i="2"/>
  <c r="U3614" i="2" s="1"/>
  <c r="N3615" i="2"/>
  <c r="U3615" i="2" s="1"/>
  <c r="N3616" i="2"/>
  <c r="U3616" i="2" s="1"/>
  <c r="N3617" i="2"/>
  <c r="U3617" i="2" s="1"/>
  <c r="N3618" i="2"/>
  <c r="U3618" i="2" s="1"/>
  <c r="N3619" i="2"/>
  <c r="U3619" i="2" s="1"/>
  <c r="N3620" i="2"/>
  <c r="U3620" i="2" s="1"/>
  <c r="N3621" i="2"/>
  <c r="U3621" i="2" s="1"/>
  <c r="N3622" i="2"/>
  <c r="U3622" i="2" s="1"/>
  <c r="N3623" i="2"/>
  <c r="U3623" i="2" s="1"/>
  <c r="N3624" i="2"/>
  <c r="U3624" i="2" s="1"/>
  <c r="N3625" i="2"/>
  <c r="U3625" i="2" s="1"/>
  <c r="N3626" i="2"/>
  <c r="U3626" i="2" s="1"/>
  <c r="N3627" i="2"/>
  <c r="U3627" i="2" s="1"/>
  <c r="N3628" i="2"/>
  <c r="U3628" i="2" s="1"/>
  <c r="N3629" i="2"/>
  <c r="U3629" i="2" s="1"/>
  <c r="N3630" i="2"/>
  <c r="U3630" i="2" s="1"/>
  <c r="N3631" i="2"/>
  <c r="U3631" i="2" s="1"/>
  <c r="N3632" i="2"/>
  <c r="U3632" i="2" s="1"/>
  <c r="N3633" i="2"/>
  <c r="U3633" i="2" s="1"/>
  <c r="N3634" i="2"/>
  <c r="U3634" i="2" s="1"/>
  <c r="N3635" i="2"/>
  <c r="U3635" i="2" s="1"/>
  <c r="N3636" i="2"/>
  <c r="U3636" i="2" s="1"/>
  <c r="N3637" i="2"/>
  <c r="U3637" i="2" s="1"/>
  <c r="N3638" i="2"/>
  <c r="U3638" i="2" s="1"/>
  <c r="N3639" i="2"/>
  <c r="U3639" i="2" s="1"/>
  <c r="N3640" i="2"/>
  <c r="U3640" i="2" s="1"/>
  <c r="N3641" i="2"/>
  <c r="U3641" i="2" s="1"/>
  <c r="N3642" i="2"/>
  <c r="U3642" i="2" s="1"/>
  <c r="N3643" i="2"/>
  <c r="U3643" i="2" s="1"/>
  <c r="N3644" i="2"/>
  <c r="U3644" i="2" s="1"/>
  <c r="N3645" i="2"/>
  <c r="U3645" i="2" s="1"/>
  <c r="N3646" i="2"/>
  <c r="U3646" i="2" s="1"/>
  <c r="N3647" i="2"/>
  <c r="U3647" i="2" s="1"/>
  <c r="N3648" i="2"/>
  <c r="U3648" i="2" s="1"/>
  <c r="N3649" i="2"/>
  <c r="U3649" i="2" s="1"/>
  <c r="N3650" i="2"/>
  <c r="U3650" i="2" s="1"/>
  <c r="N3651" i="2"/>
  <c r="U3651" i="2" s="1"/>
  <c r="N3652" i="2"/>
  <c r="U3652" i="2" s="1"/>
  <c r="N3653" i="2"/>
  <c r="U3653" i="2" s="1"/>
  <c r="N3654" i="2"/>
  <c r="U3654" i="2" s="1"/>
  <c r="N3655" i="2"/>
  <c r="U3655" i="2" s="1"/>
  <c r="N3656" i="2"/>
  <c r="U3656" i="2" s="1"/>
  <c r="N3657" i="2"/>
  <c r="U3657" i="2" s="1"/>
  <c r="N3658" i="2"/>
  <c r="U3658" i="2" s="1"/>
  <c r="N3659" i="2"/>
  <c r="U3659" i="2" s="1"/>
  <c r="N3660" i="2"/>
  <c r="U3660" i="2" s="1"/>
  <c r="N3661" i="2"/>
  <c r="U3661" i="2" s="1"/>
  <c r="N3662" i="2"/>
  <c r="U3662" i="2" s="1"/>
  <c r="N3663" i="2"/>
  <c r="U3663" i="2" s="1"/>
  <c r="N3664" i="2"/>
  <c r="U3664" i="2" s="1"/>
  <c r="N3665" i="2"/>
  <c r="U3665" i="2" s="1"/>
  <c r="N3666" i="2"/>
  <c r="U3666" i="2" s="1"/>
  <c r="N3667" i="2"/>
  <c r="U3667" i="2" s="1"/>
  <c r="N3668" i="2"/>
  <c r="U3668" i="2" s="1"/>
  <c r="N3669" i="2"/>
  <c r="U3669" i="2" s="1"/>
  <c r="N3670" i="2"/>
  <c r="U3670" i="2" s="1"/>
  <c r="N3671" i="2"/>
  <c r="U3671" i="2" s="1"/>
  <c r="N3672" i="2"/>
  <c r="U3672" i="2" s="1"/>
  <c r="N3673" i="2"/>
  <c r="U3673" i="2" s="1"/>
  <c r="N3674" i="2"/>
  <c r="U3674" i="2" s="1"/>
  <c r="N3675" i="2"/>
  <c r="U3675" i="2" s="1"/>
  <c r="N3676" i="2"/>
  <c r="U3676" i="2" s="1"/>
  <c r="N3677" i="2"/>
  <c r="U3677" i="2" s="1"/>
  <c r="N3678" i="2"/>
  <c r="U3678" i="2" s="1"/>
  <c r="N3679" i="2"/>
  <c r="U3679" i="2" s="1"/>
  <c r="N3680" i="2"/>
  <c r="U3680" i="2" s="1"/>
  <c r="N3681" i="2"/>
  <c r="U3681" i="2" s="1"/>
  <c r="N3682" i="2"/>
  <c r="U3682" i="2" s="1"/>
  <c r="N3683" i="2"/>
  <c r="U3683" i="2" s="1"/>
  <c r="N3684" i="2"/>
  <c r="U3684" i="2" s="1"/>
  <c r="N3685" i="2"/>
  <c r="U3685" i="2" s="1"/>
  <c r="N3686" i="2"/>
  <c r="U3686" i="2" s="1"/>
  <c r="N3687" i="2"/>
  <c r="U3687" i="2" s="1"/>
  <c r="N3688" i="2"/>
  <c r="U3688" i="2" s="1"/>
  <c r="N3689" i="2"/>
  <c r="U3689" i="2" s="1"/>
  <c r="N3690" i="2"/>
  <c r="U3690" i="2" s="1"/>
  <c r="N3691" i="2"/>
  <c r="U3691" i="2" s="1"/>
  <c r="N3692" i="2"/>
  <c r="U3692" i="2" s="1"/>
  <c r="N3693" i="2"/>
  <c r="U3693" i="2" s="1"/>
  <c r="N3694" i="2"/>
  <c r="U3694" i="2" s="1"/>
  <c r="N3695" i="2"/>
  <c r="U3695" i="2" s="1"/>
  <c r="N3696" i="2"/>
  <c r="U3696" i="2" s="1"/>
  <c r="N3697" i="2"/>
  <c r="U3697" i="2" s="1"/>
  <c r="N3698" i="2"/>
  <c r="U3698" i="2" s="1"/>
  <c r="N3699" i="2"/>
  <c r="U3699" i="2" s="1"/>
  <c r="N3700" i="2"/>
  <c r="U3700" i="2" s="1"/>
  <c r="N3701" i="2"/>
  <c r="U3701" i="2" s="1"/>
  <c r="N3702" i="2"/>
  <c r="U3702" i="2" s="1"/>
  <c r="N3703" i="2"/>
  <c r="U3703" i="2" s="1"/>
  <c r="N3704" i="2"/>
  <c r="U3704" i="2" s="1"/>
  <c r="N3705" i="2"/>
  <c r="U3705" i="2" s="1"/>
  <c r="N3706" i="2"/>
  <c r="U3706" i="2" s="1"/>
  <c r="N3707" i="2"/>
  <c r="U3707" i="2" s="1"/>
  <c r="N3708" i="2"/>
  <c r="U3708" i="2" s="1"/>
  <c r="N3709" i="2"/>
  <c r="U3709" i="2" s="1"/>
  <c r="N3710" i="2"/>
  <c r="U3710" i="2" s="1"/>
  <c r="N3711" i="2"/>
  <c r="U3711" i="2" s="1"/>
  <c r="N3712" i="2"/>
  <c r="U3712" i="2" s="1"/>
  <c r="N3713" i="2"/>
  <c r="U3713" i="2" s="1"/>
  <c r="N3714" i="2"/>
  <c r="U3714" i="2" s="1"/>
  <c r="N3715" i="2"/>
  <c r="U3715" i="2" s="1"/>
  <c r="N3716" i="2"/>
  <c r="U3716" i="2" s="1"/>
  <c r="N3717" i="2"/>
  <c r="U3717" i="2" s="1"/>
  <c r="N3718" i="2"/>
  <c r="U3718" i="2" s="1"/>
  <c r="N3719" i="2"/>
  <c r="U3719" i="2" s="1"/>
  <c r="N3720" i="2"/>
  <c r="U3720" i="2" s="1"/>
  <c r="N3721" i="2"/>
  <c r="U3721" i="2" s="1"/>
  <c r="N3722" i="2"/>
  <c r="U3722" i="2" s="1"/>
  <c r="N3723" i="2"/>
  <c r="U3723" i="2" s="1"/>
  <c r="N3724" i="2"/>
  <c r="U3724" i="2" s="1"/>
  <c r="N3725" i="2"/>
  <c r="U3725" i="2" s="1"/>
  <c r="N3726" i="2"/>
  <c r="U3726" i="2" s="1"/>
  <c r="N3727" i="2"/>
  <c r="U3727" i="2" s="1"/>
  <c r="N3728" i="2"/>
  <c r="U3728" i="2" s="1"/>
  <c r="N3729" i="2"/>
  <c r="U3729" i="2" s="1"/>
  <c r="N4077" i="2"/>
  <c r="U4077" i="2" s="1"/>
  <c r="N3961" i="2"/>
  <c r="U3961" i="2" s="1"/>
  <c r="N2892" i="2"/>
  <c r="U2892" i="2" s="1"/>
  <c r="N3992" i="2"/>
  <c r="U3992" i="2" s="1"/>
  <c r="N2886" i="2"/>
  <c r="U2886" i="2" s="1"/>
  <c r="N2918" i="2"/>
  <c r="U2918" i="2" s="1"/>
  <c r="N2919" i="2"/>
  <c r="U2919" i="2" s="1"/>
  <c r="N2844" i="2"/>
  <c r="U2844" i="2" s="1"/>
  <c r="N2920" i="2"/>
  <c r="U2920" i="2" s="1"/>
  <c r="N2877" i="2"/>
  <c r="U2877" i="2" s="1"/>
  <c r="N2921" i="2"/>
  <c r="U2921" i="2" s="1"/>
  <c r="N3948" i="2"/>
  <c r="U3948" i="2" s="1"/>
  <c r="N3844" i="2"/>
  <c r="U3844" i="2" s="1"/>
  <c r="N4078" i="2"/>
  <c r="U4078" i="2" s="1"/>
  <c r="N3962" i="2"/>
  <c r="U3962" i="2" s="1"/>
  <c r="N3866" i="2"/>
  <c r="U3866" i="2" s="1"/>
  <c r="N2907" i="2"/>
  <c r="U2907" i="2" s="1"/>
  <c r="N2843" i="2"/>
  <c r="U2843" i="2" s="1"/>
  <c r="N4022" i="2"/>
  <c r="U4022" i="2" s="1"/>
  <c r="N3894" i="2"/>
  <c r="U3894" i="2" s="1"/>
  <c r="N3750" i="2"/>
  <c r="U3750" i="2" s="1"/>
  <c r="N3751" i="2"/>
  <c r="U3751" i="2" s="1"/>
  <c r="N3752" i="2"/>
  <c r="U3752" i="2" s="1"/>
  <c r="N3753" i="2"/>
  <c r="U3753" i="2" s="1"/>
  <c r="N3754" i="2"/>
  <c r="U3754" i="2" s="1"/>
  <c r="N3755" i="2"/>
  <c r="U3755" i="2" s="1"/>
  <c r="N3756" i="2"/>
  <c r="U3756" i="2" s="1"/>
  <c r="N3757" i="2"/>
  <c r="U3757" i="2" s="1"/>
  <c r="N3758" i="2"/>
  <c r="U3758" i="2" s="1"/>
  <c r="N3759" i="2"/>
  <c r="U3759" i="2" s="1"/>
  <c r="N3760" i="2"/>
  <c r="U3760" i="2" s="1"/>
  <c r="N3761" i="2"/>
  <c r="U3761" i="2" s="1"/>
  <c r="N3762" i="2"/>
  <c r="U3762" i="2" s="1"/>
  <c r="N3763" i="2"/>
  <c r="U3763" i="2" s="1"/>
  <c r="N3764" i="2"/>
  <c r="U3764" i="2" s="1"/>
  <c r="N3765" i="2"/>
  <c r="U3765" i="2" s="1"/>
  <c r="N3766" i="2"/>
  <c r="U3766" i="2" s="1"/>
  <c r="N3767" i="2"/>
  <c r="U3767" i="2" s="1"/>
  <c r="N3768" i="2"/>
  <c r="U3768" i="2" s="1"/>
  <c r="N3769" i="2"/>
  <c r="U3769" i="2" s="1"/>
  <c r="N3770" i="2"/>
  <c r="U3770" i="2" s="1"/>
  <c r="N3771" i="2"/>
  <c r="U3771" i="2" s="1"/>
  <c r="N3772" i="2"/>
  <c r="U3772" i="2" s="1"/>
  <c r="N3773" i="2"/>
  <c r="U3773" i="2" s="1"/>
  <c r="N3774" i="2"/>
  <c r="U3774" i="2" s="1"/>
  <c r="N3775" i="2"/>
  <c r="U3775" i="2" s="1"/>
  <c r="N3776" i="2"/>
  <c r="U3776" i="2" s="1"/>
  <c r="N3777" i="2"/>
  <c r="U3777" i="2" s="1"/>
  <c r="N3778" i="2"/>
  <c r="U3778" i="2" s="1"/>
  <c r="N3779" i="2"/>
  <c r="U3779" i="2" s="1"/>
  <c r="N3780" i="2"/>
  <c r="U3780" i="2" s="1"/>
  <c r="N3781" i="2"/>
  <c r="U3781" i="2" s="1"/>
  <c r="N3782" i="2"/>
  <c r="U3782" i="2" s="1"/>
  <c r="N3783" i="2"/>
  <c r="U3783" i="2" s="1"/>
  <c r="N3784" i="2"/>
  <c r="U3784" i="2" s="1"/>
  <c r="N3785" i="2"/>
  <c r="U3785" i="2" s="1"/>
  <c r="N3786" i="2"/>
  <c r="U3786" i="2" s="1"/>
  <c r="N3787" i="2"/>
  <c r="U3787" i="2" s="1"/>
  <c r="N3788" i="2"/>
  <c r="U3788" i="2" s="1"/>
  <c r="N3789" i="2"/>
  <c r="U3789" i="2" s="1"/>
  <c r="N3790" i="2"/>
  <c r="U3790" i="2" s="1"/>
  <c r="N3791" i="2"/>
  <c r="U3791" i="2" s="1"/>
  <c r="N3792" i="2"/>
  <c r="U3792" i="2" s="1"/>
  <c r="N3793" i="2"/>
  <c r="U3793" i="2" s="1"/>
  <c r="N3794" i="2"/>
  <c r="U3794" i="2" s="1"/>
  <c r="N3795" i="2"/>
  <c r="U3795" i="2" s="1"/>
  <c r="N3796" i="2"/>
  <c r="U3796" i="2" s="1"/>
  <c r="N3797" i="2"/>
  <c r="U3797" i="2" s="1"/>
  <c r="N3798" i="2"/>
  <c r="U3798" i="2" s="1"/>
  <c r="N3799" i="2"/>
  <c r="U3799" i="2" s="1"/>
  <c r="N3800" i="2"/>
  <c r="U3800" i="2" s="1"/>
  <c r="N3801" i="2"/>
  <c r="U3801" i="2" s="1"/>
  <c r="N3802" i="2"/>
  <c r="U3802" i="2" s="1"/>
  <c r="N3803" i="2"/>
  <c r="U3803" i="2" s="1"/>
  <c r="N3804" i="2"/>
  <c r="U3804" i="2" s="1"/>
  <c r="N3805" i="2"/>
  <c r="U3805" i="2" s="1"/>
  <c r="N3806" i="2"/>
  <c r="U3806" i="2" s="1"/>
  <c r="N3807" i="2"/>
  <c r="U3807" i="2" s="1"/>
  <c r="N3808" i="2"/>
  <c r="U3808" i="2" s="1"/>
  <c r="N3809" i="2"/>
  <c r="U3809" i="2" s="1"/>
  <c r="N3810" i="2"/>
  <c r="U3810" i="2" s="1"/>
  <c r="N3811" i="2"/>
  <c r="U3811" i="2" s="1"/>
  <c r="N3812" i="2"/>
  <c r="U3812" i="2" s="1"/>
  <c r="N3813" i="2"/>
  <c r="U3813" i="2" s="1"/>
  <c r="N3814" i="2"/>
  <c r="U3814" i="2" s="1"/>
  <c r="N3815" i="2"/>
  <c r="U3815" i="2" s="1"/>
  <c r="N3816" i="2"/>
  <c r="U3816" i="2" s="1"/>
  <c r="N3817" i="2"/>
  <c r="U3817" i="2" s="1"/>
  <c r="N3818" i="2"/>
  <c r="U3818" i="2" s="1"/>
  <c r="N3819" i="2"/>
  <c r="U3819" i="2" s="1"/>
  <c r="N3820" i="2"/>
  <c r="U3820" i="2" s="1"/>
  <c r="N3821" i="2"/>
  <c r="U3821" i="2" s="1"/>
  <c r="N3822" i="2"/>
  <c r="U3822" i="2" s="1"/>
  <c r="N3823" i="2"/>
  <c r="U3823" i="2" s="1"/>
  <c r="N3824" i="2"/>
  <c r="U3824" i="2" s="1"/>
  <c r="N3825" i="2"/>
  <c r="U3825" i="2" s="1"/>
  <c r="N3826" i="2"/>
  <c r="U3826" i="2" s="1"/>
  <c r="N3827" i="2"/>
  <c r="U3827" i="2" s="1"/>
  <c r="N3828" i="2"/>
  <c r="U3828" i="2" s="1"/>
  <c r="N3829" i="2"/>
  <c r="U3829" i="2" s="1"/>
  <c r="N3830" i="2"/>
  <c r="U3830" i="2" s="1"/>
  <c r="N3831" i="2"/>
  <c r="U3831" i="2" s="1"/>
  <c r="N3832" i="2"/>
  <c r="U3832" i="2" s="1"/>
  <c r="N3833" i="2"/>
  <c r="U3833" i="2" s="1"/>
  <c r="N3834" i="2"/>
  <c r="U3834" i="2" s="1"/>
  <c r="N3835" i="2"/>
  <c r="U3835" i="2" s="1"/>
  <c r="N3836" i="2"/>
  <c r="U3836" i="2" s="1"/>
  <c r="N3837" i="2"/>
  <c r="U3837" i="2" s="1"/>
  <c r="N3838" i="2"/>
  <c r="U3838" i="2" s="1"/>
  <c r="N3839" i="2"/>
  <c r="U3839" i="2" s="1"/>
  <c r="N3840" i="2"/>
  <c r="U3840" i="2" s="1"/>
  <c r="N3841" i="2"/>
  <c r="U3841" i="2" s="1"/>
  <c r="N3842" i="2"/>
  <c r="U3842" i="2" s="1"/>
  <c r="N4035" i="2"/>
  <c r="U4035" i="2" s="1"/>
  <c r="N3963" i="2"/>
  <c r="U3963" i="2" s="1"/>
  <c r="N3964" i="2"/>
  <c r="U3964" i="2" s="1"/>
  <c r="N4029" i="2"/>
  <c r="U4029" i="2" s="1"/>
  <c r="N4100" i="2"/>
  <c r="U4100" i="2" s="1"/>
  <c r="N4005" i="2"/>
  <c r="U4005" i="2" s="1"/>
  <c r="N4050" i="2"/>
  <c r="U4050" i="2" s="1"/>
  <c r="N4059" i="2"/>
  <c r="U4059" i="2" s="1"/>
  <c r="N4092" i="2"/>
  <c r="U4092" i="2" s="1"/>
  <c r="N2893" i="2"/>
  <c r="U2893" i="2" s="1"/>
  <c r="N3895" i="2"/>
  <c r="U3895" i="2" s="1"/>
  <c r="N4036" i="2"/>
  <c r="U4036" i="2" s="1"/>
  <c r="N4110" i="2"/>
  <c r="U4110" i="2" s="1"/>
  <c r="N4051" i="2"/>
  <c r="U4051" i="2" s="1"/>
  <c r="N2894" i="2"/>
  <c r="U2894" i="2" s="1"/>
  <c r="N3965" i="2"/>
  <c r="U3965" i="2" s="1"/>
  <c r="N3966" i="2"/>
  <c r="U3966" i="2" s="1"/>
  <c r="N2859" i="2"/>
  <c r="U2859" i="2" s="1"/>
  <c r="N3896" i="2"/>
  <c r="U3896" i="2" s="1"/>
  <c r="N3998" i="2"/>
  <c r="U3998" i="2" s="1"/>
  <c r="N3845" i="2"/>
  <c r="U3845" i="2" s="1"/>
  <c r="N4013" i="2"/>
  <c r="U4013" i="2" s="1"/>
  <c r="N3999" i="2"/>
  <c r="U3999" i="2" s="1"/>
  <c r="N3967" i="2"/>
  <c r="U3967" i="2" s="1"/>
  <c r="N3868" i="2"/>
  <c r="U3868" i="2" s="1"/>
  <c r="N3846" i="2"/>
  <c r="U3846" i="2" s="1"/>
  <c r="N3847" i="2"/>
  <c r="U3847" i="2" s="1"/>
  <c r="N3870" i="2"/>
  <c r="U3870" i="2" s="1"/>
  <c r="N3871" i="2"/>
  <c r="U3871" i="2" s="1"/>
  <c r="N3872" i="2"/>
  <c r="U3872" i="2" s="1"/>
  <c r="N3873" i="2"/>
  <c r="U3873" i="2" s="1"/>
  <c r="N3874" i="2"/>
  <c r="U3874" i="2" s="1"/>
  <c r="N3875" i="2"/>
  <c r="U3875" i="2" s="1"/>
  <c r="N3876" i="2"/>
  <c r="U3876" i="2" s="1"/>
  <c r="N3877" i="2"/>
  <c r="U3877" i="2" s="1"/>
  <c r="N3878" i="2"/>
  <c r="U3878" i="2" s="1"/>
  <c r="N3879" i="2"/>
  <c r="U3879" i="2" s="1"/>
  <c r="N3880" i="2"/>
  <c r="U3880" i="2" s="1"/>
  <c r="N3881" i="2"/>
  <c r="U3881" i="2" s="1"/>
  <c r="N3882" i="2"/>
  <c r="U3882" i="2" s="1"/>
  <c r="N3883" i="2"/>
  <c r="U3883" i="2" s="1"/>
  <c r="N3884" i="2"/>
  <c r="U3884" i="2" s="1"/>
  <c r="N3885" i="2"/>
  <c r="U3885" i="2" s="1"/>
  <c r="N3886" i="2"/>
  <c r="U3886" i="2" s="1"/>
  <c r="N3887" i="2"/>
  <c r="U3887" i="2" s="1"/>
  <c r="N3888" i="2"/>
  <c r="U3888" i="2" s="1"/>
  <c r="N3889" i="2"/>
  <c r="U3889" i="2" s="1"/>
  <c r="N3848" i="2"/>
  <c r="U3848" i="2" s="1"/>
  <c r="N4017" i="2"/>
  <c r="U4017" i="2" s="1"/>
  <c r="N4064" i="2"/>
  <c r="U4064" i="2" s="1"/>
  <c r="N2884" i="2"/>
  <c r="U2884" i="2" s="1"/>
  <c r="N2895" i="2"/>
  <c r="U2895" i="2" s="1"/>
  <c r="N4104" i="2"/>
  <c r="U4104" i="2" s="1"/>
  <c r="N4065" i="2"/>
  <c r="U4065" i="2" s="1"/>
  <c r="N2896" i="2"/>
  <c r="U2896" i="2" s="1"/>
  <c r="N3739" i="2"/>
  <c r="U3739" i="2" s="1"/>
  <c r="N3897" i="2"/>
  <c r="U3897" i="2" s="1"/>
  <c r="N3898" i="2"/>
  <c r="U3898" i="2" s="1"/>
  <c r="N4037" i="2"/>
  <c r="U4037" i="2" s="1"/>
  <c r="N3899" i="2"/>
  <c r="U3899" i="2" s="1"/>
  <c r="N3918" i="2"/>
  <c r="U3918" i="2" s="1"/>
  <c r="N3919" i="2"/>
  <c r="U3919" i="2" s="1"/>
  <c r="N2922" i="2"/>
  <c r="U2922" i="2" s="1"/>
  <c r="N4038" i="2"/>
  <c r="U4038" i="2" s="1"/>
  <c r="N3730" i="2"/>
  <c r="U3730" i="2" s="1"/>
  <c r="N3731" i="2"/>
  <c r="U3731" i="2" s="1"/>
  <c r="N2897" i="2"/>
  <c r="U2897" i="2" s="1"/>
  <c r="N2882" i="2"/>
  <c r="U2882" i="2" s="1"/>
  <c r="N4106" i="2"/>
  <c r="U4106" i="2" s="1"/>
  <c r="N4000" i="2"/>
  <c r="U4000" i="2" s="1"/>
  <c r="N4018" i="2"/>
  <c r="U4018" i="2" s="1"/>
  <c r="N4066" i="2"/>
  <c r="U4066" i="2" s="1"/>
  <c r="N4039" i="2"/>
  <c r="U4039" i="2" s="1"/>
  <c r="N3900" i="2"/>
  <c r="U3900" i="2" s="1"/>
  <c r="N3732" i="2"/>
  <c r="U3732" i="2" s="1"/>
  <c r="N3849" i="2"/>
  <c r="U3849" i="2" s="1"/>
  <c r="N3939" i="2"/>
  <c r="U3939" i="2" s="1"/>
  <c r="N4107" i="2"/>
  <c r="U4107" i="2" s="1"/>
  <c r="N3968" i="2"/>
  <c r="U3968" i="2" s="1"/>
  <c r="N3901" i="2"/>
  <c r="U3901" i="2" s="1"/>
  <c r="N3920" i="2"/>
  <c r="U3920" i="2" s="1"/>
  <c r="N2883" i="2"/>
  <c r="U2883" i="2" s="1"/>
  <c r="N4054" i="2"/>
  <c r="U4054" i="2" s="1"/>
  <c r="N4067" i="2"/>
  <c r="U4067" i="2" s="1"/>
  <c r="N2845" i="2"/>
  <c r="U2845" i="2" s="1"/>
  <c r="N3969" i="2"/>
  <c r="U3969" i="2" s="1"/>
  <c r="N3902" i="2"/>
  <c r="U3902" i="2" s="1"/>
  <c r="N3970" i="2"/>
  <c r="U3970" i="2" s="1"/>
  <c r="N4079" i="2"/>
  <c r="U4079" i="2" s="1"/>
  <c r="N4040" i="2"/>
  <c r="U4040" i="2" s="1"/>
  <c r="N4019" i="2"/>
  <c r="U4019" i="2" s="1"/>
  <c r="N4057" i="2"/>
  <c r="U4057" i="2" s="1"/>
  <c r="N4006" i="2"/>
  <c r="U4006" i="2" s="1"/>
  <c r="N3971" i="2"/>
  <c r="U3971" i="2" s="1"/>
  <c r="N3921" i="2"/>
  <c r="U3921" i="2" s="1"/>
  <c r="N4080" i="2"/>
  <c r="U4080" i="2" s="1"/>
  <c r="N3910" i="2"/>
  <c r="U3910" i="2" s="1"/>
  <c r="N3936" i="2"/>
  <c r="U3936" i="2" s="1"/>
  <c r="N3972" i="2"/>
  <c r="U3972" i="2" s="1"/>
  <c r="N3973" i="2"/>
  <c r="U3973" i="2" s="1"/>
  <c r="N3993" i="2"/>
  <c r="U3993" i="2" s="1"/>
  <c r="N2908" i="2"/>
  <c r="U2908" i="2" s="1"/>
  <c r="N3974" i="2"/>
  <c r="U3974" i="2" s="1"/>
  <c r="N3975" i="2"/>
  <c r="U3975" i="2" s="1"/>
  <c r="N3850" i="2"/>
  <c r="U3850" i="2" s="1"/>
  <c r="N4001" i="2"/>
  <c r="U4001" i="2" s="1"/>
  <c r="N3922" i="2"/>
  <c r="U3922" i="2" s="1"/>
  <c r="N4093" i="2"/>
  <c r="U4093" i="2" s="1"/>
  <c r="N4041" i="2"/>
  <c r="U4041" i="2" s="1"/>
  <c r="N3949" i="2"/>
  <c r="U3949" i="2" s="1"/>
  <c r="N4115" i="2"/>
  <c r="U4115" i="2" s="1"/>
  <c r="N4088" i="2"/>
  <c r="U4088" i="2" s="1"/>
  <c r="N4073" i="2"/>
  <c r="U4073" i="2" s="1"/>
  <c r="N4087" i="2"/>
  <c r="U4087" i="2" s="1"/>
  <c r="N3743" i="2"/>
  <c r="U3743" i="2" s="1"/>
  <c r="N3994" i="2"/>
  <c r="U3994" i="2" s="1"/>
  <c r="N4089" i="2"/>
  <c r="U4089" i="2" s="1"/>
  <c r="N3851" i="2"/>
  <c r="U3851" i="2" s="1"/>
  <c r="N2909" i="2"/>
  <c r="U2909" i="2" s="1"/>
  <c r="N3923" i="2"/>
  <c r="U3923" i="2" s="1"/>
  <c r="N3976" i="2"/>
  <c r="U3976" i="2" s="1"/>
  <c r="N2915" i="2"/>
  <c r="U2915" i="2" s="1"/>
  <c r="N4042" i="2"/>
  <c r="U4042" i="2" s="1"/>
  <c r="N3852" i="2"/>
  <c r="U3852" i="2" s="1"/>
  <c r="N3853" i="2"/>
  <c r="U3853" i="2" s="1"/>
  <c r="N4014" i="2"/>
  <c r="U4014" i="2" s="1"/>
  <c r="N3742" i="2"/>
  <c r="U3742" i="2" s="1"/>
  <c r="N3977" i="2"/>
  <c r="U3977" i="2" s="1"/>
  <c r="N3909" i="2"/>
  <c r="U3909" i="2" s="1"/>
  <c r="N4068" i="2"/>
  <c r="U4068" i="2" s="1"/>
  <c r="N4061" i="2"/>
  <c r="U4061" i="2" s="1"/>
  <c r="N2898" i="2"/>
  <c r="U2898" i="2" s="1"/>
  <c r="N3978" i="2"/>
  <c r="U3978" i="2" s="1"/>
  <c r="N2899" i="2"/>
  <c r="U2899" i="2" s="1"/>
  <c r="N2876" i="2"/>
  <c r="U2876" i="2" s="1"/>
  <c r="N2914" i="2"/>
  <c r="U2914" i="2" s="1"/>
  <c r="N4109" i="2"/>
  <c r="U4109" i="2" s="1"/>
  <c r="N3854" i="2"/>
  <c r="U3854" i="2" s="1"/>
  <c r="N4002" i="2"/>
  <c r="U4002" i="2" s="1"/>
  <c r="N3903" i="2"/>
  <c r="U3903" i="2" s="1"/>
  <c r="N4094" i="2"/>
  <c r="U4094" i="2" s="1"/>
  <c r="N2887" i="2"/>
  <c r="U2887" i="2" s="1"/>
  <c r="N4052" i="2"/>
  <c r="U4052" i="2" s="1"/>
  <c r="N3733" i="2"/>
  <c r="U3733" i="2" s="1"/>
  <c r="N3855" i="2"/>
  <c r="U3855" i="2" s="1"/>
  <c r="N3979" i="2"/>
  <c r="U3979" i="2" s="1"/>
  <c r="N2856" i="2"/>
  <c r="U2856" i="2" s="1"/>
  <c r="N3734" i="2"/>
  <c r="U3734" i="2" s="1"/>
  <c r="N3924" i="2"/>
  <c r="U3924" i="2" s="1"/>
  <c r="N3741" i="2"/>
  <c r="U3741" i="2" s="1"/>
  <c r="N2860" i="2"/>
  <c r="U2860" i="2" s="1"/>
  <c r="N4043" i="2"/>
  <c r="U4043" i="2" s="1"/>
  <c r="N4105" i="2"/>
  <c r="U4105" i="2" s="1"/>
  <c r="N3856" i="2"/>
  <c r="U3856" i="2" s="1"/>
  <c r="N2848" i="2"/>
  <c r="U2848" i="2" s="1"/>
  <c r="N3925" i="2"/>
  <c r="U3925" i="2" s="1"/>
  <c r="N3926" i="2"/>
  <c r="U3926" i="2" s="1"/>
  <c r="N2911" i="2"/>
  <c r="U2911" i="2" s="1"/>
  <c r="N4007" i="2"/>
  <c r="U4007" i="2" s="1"/>
  <c r="N4020" i="2"/>
  <c r="U4020" i="2" s="1"/>
  <c r="N2910" i="2"/>
  <c r="U2910" i="2" s="1"/>
  <c r="N2912" i="2"/>
  <c r="U2912" i="2" s="1"/>
  <c r="N3857" i="2"/>
  <c r="U3857" i="2" s="1"/>
  <c r="N2861" i="2"/>
  <c r="U2861" i="2" s="1"/>
  <c r="N3927" i="2"/>
  <c r="U3927" i="2" s="1"/>
  <c r="N4095" i="2"/>
  <c r="U4095" i="2" s="1"/>
  <c r="N3858" i="2"/>
  <c r="U3858" i="2" s="1"/>
  <c r="N2900" i="2"/>
  <c r="U2900" i="2" s="1"/>
  <c r="N3746" i="2"/>
  <c r="U3746" i="2" s="1"/>
  <c r="N4010" i="2"/>
  <c r="U4010" i="2" s="1"/>
  <c r="N2850" i="2"/>
  <c r="U2850" i="2" s="1"/>
  <c r="N2870" i="2"/>
  <c r="U2870" i="2" s="1"/>
  <c r="N3859" i="2"/>
  <c r="U3859" i="2" s="1"/>
  <c r="N4024" i="2"/>
  <c r="U4024" i="2" s="1"/>
  <c r="N4008" i="2"/>
  <c r="U4008" i="2" s="1"/>
  <c r="N2862" i="2"/>
  <c r="U2862" i="2" s="1"/>
  <c r="N4044" i="2"/>
  <c r="U4044" i="2" s="1"/>
  <c r="N3735" i="2"/>
  <c r="U3735" i="2" s="1"/>
  <c r="N3940" i="2"/>
  <c r="U3940" i="2" s="1"/>
  <c r="N2873" i="2"/>
  <c r="U2873" i="2" s="1"/>
  <c r="N4069" i="2"/>
  <c r="U4069" i="2" s="1"/>
  <c r="N4074" i="2"/>
  <c r="U4074" i="2" s="1"/>
  <c r="N4009" i="2"/>
  <c r="U4009" i="2" s="1"/>
  <c r="N2885" i="2"/>
  <c r="U2885" i="2" s="1"/>
  <c r="N3980" i="2"/>
  <c r="U3980" i="2" s="1"/>
  <c r="N3950" i="2"/>
  <c r="U3950" i="2" s="1"/>
  <c r="N3928" i="2"/>
  <c r="U3928" i="2" s="1"/>
  <c r="N3860" i="2"/>
  <c r="U3860" i="2" s="1"/>
  <c r="N4081" i="2"/>
  <c r="U4081" i="2" s="1"/>
  <c r="N3904" i="2"/>
  <c r="U3904" i="2" s="1"/>
  <c r="N3981" i="2"/>
  <c r="U3981" i="2" s="1"/>
  <c r="N4004" i="2"/>
  <c r="U4004" i="2" s="1"/>
  <c r="N4085" i="2"/>
  <c r="U4085" i="2" s="1"/>
  <c r="N4060" i="2"/>
  <c r="U4060" i="2" s="1"/>
  <c r="N4045" i="2"/>
  <c r="U4045" i="2" s="1"/>
  <c r="N4003" i="2"/>
  <c r="U4003" i="2" s="1"/>
  <c r="N2878" i="2"/>
  <c r="U2878" i="2" s="1"/>
  <c r="N3905" i="2"/>
  <c r="U3905" i="2" s="1"/>
  <c r="N2863" i="2"/>
  <c r="U2863" i="2" s="1"/>
  <c r="N4021" i="2"/>
  <c r="U4021" i="2" s="1"/>
  <c r="N3982" i="2"/>
  <c r="U3982" i="2" s="1"/>
  <c r="N4046" i="2"/>
  <c r="U4046" i="2" s="1"/>
  <c r="N2853" i="2"/>
  <c r="U2853" i="2" s="1"/>
  <c r="N2874" i="2"/>
  <c r="U2874" i="2" s="1"/>
  <c r="N3983" i="2"/>
  <c r="U3983" i="2" s="1"/>
  <c r="N3995" i="2"/>
  <c r="U3995" i="2" s="1"/>
  <c r="N3984" i="2"/>
  <c r="U3984" i="2" s="1"/>
  <c r="N4072" i="2"/>
  <c r="U4072" i="2" s="1"/>
  <c r="N4082" i="2"/>
  <c r="U4082" i="2" s="1"/>
  <c r="N3736" i="2"/>
  <c r="U3736" i="2" s="1"/>
  <c r="N2864" i="2"/>
  <c r="U2864" i="2" s="1"/>
  <c r="N3929" i="2"/>
  <c r="U3929" i="2" s="1"/>
  <c r="N2865" i="2"/>
  <c r="U2865" i="2" s="1"/>
  <c r="N4023" i="2"/>
  <c r="U4023" i="2" s="1"/>
  <c r="N3985" i="2"/>
  <c r="U3985" i="2" s="1"/>
  <c r="N3737" i="2"/>
  <c r="U3737" i="2" s="1"/>
  <c r="N3941" i="2"/>
  <c r="U3941" i="2" s="1"/>
  <c r="N3946" i="2"/>
  <c r="U3946" i="2" s="1"/>
  <c r="N4047" i="2"/>
  <c r="U4047" i="2" s="1"/>
  <c r="N4048" i="2"/>
  <c r="U4048" i="2" s="1"/>
  <c r="N2868" i="2"/>
  <c r="U2868" i="2" s="1"/>
  <c r="N4083" i="2"/>
  <c r="U4083" i="2" s="1"/>
  <c r="N4026" i="2"/>
  <c r="U4026" i="2" s="1"/>
  <c r="N3861" i="2"/>
  <c r="U3861" i="2" s="1"/>
  <c r="N3951" i="2"/>
  <c r="U3951" i="2" s="1"/>
  <c r="N4070" i="2"/>
  <c r="U4070" i="2" s="1"/>
  <c r="N3986" i="2"/>
  <c r="U3986" i="2" s="1"/>
  <c r="N3937" i="2"/>
  <c r="U3937" i="2" s="1"/>
  <c r="N2913" i="2"/>
  <c r="U2913" i="2" s="1"/>
  <c r="N2901" i="2"/>
  <c r="U2901" i="2" s="1"/>
  <c r="N4084" i="2"/>
  <c r="U4084" i="2" s="1"/>
  <c r="N2902" i="2"/>
  <c r="U2902" i="2" s="1"/>
  <c r="N3942" i="2"/>
  <c r="U3942" i="2" s="1"/>
  <c r="N3908" i="2"/>
  <c r="U3908" i="2" s="1"/>
  <c r="N3862" i="2"/>
  <c r="U3862" i="2" s="1"/>
  <c r="N2879" i="2"/>
  <c r="U2879" i="2" s="1"/>
  <c r="N4071" i="2"/>
  <c r="U4071" i="2" s="1"/>
  <c r="N2851" i="2"/>
  <c r="U2851" i="2" s="1"/>
  <c r="N3930" i="2"/>
  <c r="U3930" i="2" s="1"/>
  <c r="N3931" i="2"/>
  <c r="U3931" i="2" s="1"/>
  <c r="N3867" i="2"/>
  <c r="U3867" i="2" s="1"/>
  <c r="N2846" i="2"/>
  <c r="U2846" i="2" s="1"/>
  <c r="N3943" i="2"/>
  <c r="U3943" i="2" s="1"/>
  <c r="N3932" i="2"/>
  <c r="U3932" i="2" s="1"/>
  <c r="N3944" i="2"/>
  <c r="U3944" i="2" s="1"/>
  <c r="N2903" i="2"/>
  <c r="U2903" i="2" s="1"/>
  <c r="N4028" i="2"/>
  <c r="U4028" i="2" s="1"/>
  <c r="N3863" i="2"/>
  <c r="U3863" i="2" s="1"/>
  <c r="N3987" i="2"/>
  <c r="U3987" i="2" s="1"/>
  <c r="N2904" i="2"/>
  <c r="U2904" i="2" s="1"/>
  <c r="N3740" i="2"/>
  <c r="U3740" i="2" s="1"/>
  <c r="N4111" i="2"/>
  <c r="U4111" i="2" s="1"/>
  <c r="N3906" i="2"/>
  <c r="U3906" i="2" s="1"/>
  <c r="N3864" i="2"/>
  <c r="U3864" i="2" s="1"/>
  <c r="N4096" i="2"/>
  <c r="U4096" i="2" s="1"/>
  <c r="N3945" i="2"/>
  <c r="U3945" i="2" s="1"/>
  <c r="N4049" i="2"/>
  <c r="U4049" i="2" s="1"/>
  <c r="N4108" i="2"/>
  <c r="U4108" i="2" s="1"/>
  <c r="N3953" i="2"/>
  <c r="U3953" i="2" s="1"/>
  <c r="N2852" i="2"/>
  <c r="U2852" i="2" s="1"/>
  <c r="N2875" i="2"/>
  <c r="U2875" i="2" s="1"/>
  <c r="N2866" i="2"/>
  <c r="U2866" i="2" s="1"/>
  <c r="N2905" i="2"/>
  <c r="U2905" i="2" s="1"/>
  <c r="N3933" i="2"/>
  <c r="U3933" i="2" s="1"/>
  <c r="N4097" i="2"/>
  <c r="U4097" i="2" s="1"/>
  <c r="N3988" i="2"/>
  <c r="U3988" i="2" s="1"/>
  <c r="N3865" i="2"/>
  <c r="U3865" i="2" s="1"/>
  <c r="N3934" i="2"/>
  <c r="U3934" i="2" s="1"/>
  <c r="N2867" i="2"/>
  <c r="U2867" i="2" s="1"/>
  <c r="N2854" i="2"/>
  <c r="U2854" i="2" s="1"/>
  <c r="N3935" i="2"/>
  <c r="U3935" i="2" s="1"/>
  <c r="N3907" i="2"/>
  <c r="U3907" i="2" s="1"/>
  <c r="N3738" i="2"/>
  <c r="U3738" i="2" s="1"/>
  <c r="N2" i="2"/>
  <c r="U2" i="2" s="1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88" i="2"/>
  <c r="L2916" i="2"/>
  <c r="L2906" i="2"/>
  <c r="L2869" i="2"/>
  <c r="L4011" i="2"/>
  <c r="L4015" i="2"/>
  <c r="L3747" i="2"/>
  <c r="L4098" i="2"/>
  <c r="L2857" i="2"/>
  <c r="L4016" i="2"/>
  <c r="L3952" i="2"/>
  <c r="L3954" i="2"/>
  <c r="L4025" i="2"/>
  <c r="L2889" i="2"/>
  <c r="L2871" i="2"/>
  <c r="L3912" i="2"/>
  <c r="L4099" i="2"/>
  <c r="L2890" i="2"/>
  <c r="L3748" i="2"/>
  <c r="L3947" i="2"/>
  <c r="L2849" i="2"/>
  <c r="L4058" i="2"/>
  <c r="L4102" i="2"/>
  <c r="L3869" i="2"/>
  <c r="L3911" i="2"/>
  <c r="L3955" i="2"/>
  <c r="L3890" i="2"/>
  <c r="L4063" i="2"/>
  <c r="L4075" i="2"/>
  <c r="L3956" i="2"/>
  <c r="L4030" i="2"/>
  <c r="L3913" i="2"/>
  <c r="L3891" i="2"/>
  <c r="L3957" i="2"/>
  <c r="L4076" i="2"/>
  <c r="L4112" i="2"/>
  <c r="L3996" i="2"/>
  <c r="L3914" i="2"/>
  <c r="L4053" i="2"/>
  <c r="L4055" i="2"/>
  <c r="L3989" i="2"/>
  <c r="L2880" i="2"/>
  <c r="L4031" i="2"/>
  <c r="L4101" i="2"/>
  <c r="L2855" i="2"/>
  <c r="L2847" i="2"/>
  <c r="L3915" i="2"/>
  <c r="L4090" i="2"/>
  <c r="L3916" i="2"/>
  <c r="L3749" i="2"/>
  <c r="L4032" i="2"/>
  <c r="L3990" i="2"/>
  <c r="L3958" i="2"/>
  <c r="L4103" i="2"/>
  <c r="L2858" i="2"/>
  <c r="L3917" i="2"/>
  <c r="L4056" i="2"/>
  <c r="L4012" i="2"/>
  <c r="L4033" i="2"/>
  <c r="L3991" i="2"/>
  <c r="L2881" i="2"/>
  <c r="L4113" i="2"/>
  <c r="L3959" i="2"/>
  <c r="L2917" i="2"/>
  <c r="L3938" i="2"/>
  <c r="L3997" i="2"/>
  <c r="L3892" i="2"/>
  <c r="L4027" i="2"/>
  <c r="L4114" i="2"/>
  <c r="L4091" i="2"/>
  <c r="L3744" i="2"/>
  <c r="L4062" i="2"/>
  <c r="L4034" i="2"/>
  <c r="L4086" i="2"/>
  <c r="L2891" i="2"/>
  <c r="L3745" i="2"/>
  <c r="L3843" i="2"/>
  <c r="L3960" i="2"/>
  <c r="L2872" i="2"/>
  <c r="L3893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4077" i="2"/>
  <c r="L3961" i="2"/>
  <c r="L2892" i="2"/>
  <c r="L3992" i="2"/>
  <c r="L2886" i="2"/>
  <c r="L2918" i="2"/>
  <c r="L2919" i="2"/>
  <c r="L2844" i="2"/>
  <c r="L2920" i="2"/>
  <c r="L2877" i="2"/>
  <c r="L2921" i="2"/>
  <c r="L3948" i="2"/>
  <c r="L3844" i="2"/>
  <c r="L4078" i="2"/>
  <c r="L3962" i="2"/>
  <c r="L3866" i="2"/>
  <c r="L2907" i="2"/>
  <c r="L2843" i="2"/>
  <c r="L4022" i="2"/>
  <c r="L3894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4035" i="2"/>
  <c r="L3963" i="2"/>
  <c r="L3964" i="2"/>
  <c r="L4029" i="2"/>
  <c r="L4100" i="2"/>
  <c r="L4005" i="2"/>
  <c r="L4050" i="2"/>
  <c r="L4059" i="2"/>
  <c r="L4092" i="2"/>
  <c r="L2893" i="2"/>
  <c r="L3895" i="2"/>
  <c r="L4036" i="2"/>
  <c r="L4110" i="2"/>
  <c r="L4051" i="2"/>
  <c r="L2894" i="2"/>
  <c r="L3965" i="2"/>
  <c r="L3966" i="2"/>
  <c r="L2859" i="2"/>
  <c r="L3896" i="2"/>
  <c r="L3998" i="2"/>
  <c r="L3845" i="2"/>
  <c r="L4013" i="2"/>
  <c r="L3999" i="2"/>
  <c r="L3967" i="2"/>
  <c r="L3868" i="2"/>
  <c r="L3846" i="2"/>
  <c r="L3847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48" i="2"/>
  <c r="L4017" i="2"/>
  <c r="L4064" i="2"/>
  <c r="L2884" i="2"/>
  <c r="L2895" i="2"/>
  <c r="L4104" i="2"/>
  <c r="L4065" i="2"/>
  <c r="L2896" i="2"/>
  <c r="L3739" i="2"/>
  <c r="L3897" i="2"/>
  <c r="L3898" i="2"/>
  <c r="L4037" i="2"/>
  <c r="L3899" i="2"/>
  <c r="L3918" i="2"/>
  <c r="L3919" i="2"/>
  <c r="L2922" i="2"/>
  <c r="L4038" i="2"/>
  <c r="L3730" i="2"/>
  <c r="L3731" i="2"/>
  <c r="L2897" i="2"/>
  <c r="L2882" i="2"/>
  <c r="L4106" i="2"/>
  <c r="L4000" i="2"/>
  <c r="L4018" i="2"/>
  <c r="L4066" i="2"/>
  <c r="L4039" i="2"/>
  <c r="L3900" i="2"/>
  <c r="L3732" i="2"/>
  <c r="L3849" i="2"/>
  <c r="L3939" i="2"/>
  <c r="L4107" i="2"/>
  <c r="L3968" i="2"/>
  <c r="L3901" i="2"/>
  <c r="L3920" i="2"/>
  <c r="L2883" i="2"/>
  <c r="L4054" i="2"/>
  <c r="L4067" i="2"/>
  <c r="L2845" i="2"/>
  <c r="L3969" i="2"/>
  <c r="L3902" i="2"/>
  <c r="L3970" i="2"/>
  <c r="L4079" i="2"/>
  <c r="L4040" i="2"/>
  <c r="L4019" i="2"/>
  <c r="L4057" i="2"/>
  <c r="L4006" i="2"/>
  <c r="L3971" i="2"/>
  <c r="L3921" i="2"/>
  <c r="L4080" i="2"/>
  <c r="L3910" i="2"/>
  <c r="L3936" i="2"/>
  <c r="L3972" i="2"/>
  <c r="L3973" i="2"/>
  <c r="L3993" i="2"/>
  <c r="L2908" i="2"/>
  <c r="L3974" i="2"/>
  <c r="L3975" i="2"/>
  <c r="L3850" i="2"/>
  <c r="L4001" i="2"/>
  <c r="L3922" i="2"/>
  <c r="L4093" i="2"/>
  <c r="L4041" i="2"/>
  <c r="L3949" i="2"/>
  <c r="L4115" i="2"/>
  <c r="L4088" i="2"/>
  <c r="L4073" i="2"/>
  <c r="L4087" i="2"/>
  <c r="L3743" i="2"/>
  <c r="L3994" i="2"/>
  <c r="L4089" i="2"/>
  <c r="L3851" i="2"/>
  <c r="L2909" i="2"/>
  <c r="L3923" i="2"/>
  <c r="L3976" i="2"/>
  <c r="L2915" i="2"/>
  <c r="L4042" i="2"/>
  <c r="L3852" i="2"/>
  <c r="L3853" i="2"/>
  <c r="L4014" i="2"/>
  <c r="L3742" i="2"/>
  <c r="L3977" i="2"/>
  <c r="L3909" i="2"/>
  <c r="L4068" i="2"/>
  <c r="L4061" i="2"/>
  <c r="L2898" i="2"/>
  <c r="L3978" i="2"/>
  <c r="L2899" i="2"/>
  <c r="L2876" i="2"/>
  <c r="L2914" i="2"/>
  <c r="L4109" i="2"/>
  <c r="L3854" i="2"/>
  <c r="L4002" i="2"/>
  <c r="L3903" i="2"/>
  <c r="L4094" i="2"/>
  <c r="L2887" i="2"/>
  <c r="L4052" i="2"/>
  <c r="L3733" i="2"/>
  <c r="L3855" i="2"/>
  <c r="L3979" i="2"/>
  <c r="L2856" i="2"/>
  <c r="L3734" i="2"/>
  <c r="L3924" i="2"/>
  <c r="L3741" i="2"/>
  <c r="L2860" i="2"/>
  <c r="L4043" i="2"/>
  <c r="L4105" i="2"/>
  <c r="L3856" i="2"/>
  <c r="L2848" i="2"/>
  <c r="L3925" i="2"/>
  <c r="L3926" i="2"/>
  <c r="L2911" i="2"/>
  <c r="L4007" i="2"/>
  <c r="L4020" i="2"/>
  <c r="L2910" i="2"/>
  <c r="L2912" i="2"/>
  <c r="L3857" i="2"/>
  <c r="L2861" i="2"/>
  <c r="L3927" i="2"/>
  <c r="L4095" i="2"/>
  <c r="L3858" i="2"/>
  <c r="L2900" i="2"/>
  <c r="L3746" i="2"/>
  <c r="L4010" i="2"/>
  <c r="L2850" i="2"/>
  <c r="L2870" i="2"/>
  <c r="L3859" i="2"/>
  <c r="L4024" i="2"/>
  <c r="L4008" i="2"/>
  <c r="L2862" i="2"/>
  <c r="L4044" i="2"/>
  <c r="L3735" i="2"/>
  <c r="L3940" i="2"/>
  <c r="L2873" i="2"/>
  <c r="L4069" i="2"/>
  <c r="L4074" i="2"/>
  <c r="L4009" i="2"/>
  <c r="L2885" i="2"/>
  <c r="L3980" i="2"/>
  <c r="L3950" i="2"/>
  <c r="L3928" i="2"/>
  <c r="L3860" i="2"/>
  <c r="L4081" i="2"/>
  <c r="L3904" i="2"/>
  <c r="L3981" i="2"/>
  <c r="L4004" i="2"/>
  <c r="L4085" i="2"/>
  <c r="L4060" i="2"/>
  <c r="L4045" i="2"/>
  <c r="L4003" i="2"/>
  <c r="L2878" i="2"/>
  <c r="L3905" i="2"/>
  <c r="L2863" i="2"/>
  <c r="L4021" i="2"/>
  <c r="L3982" i="2"/>
  <c r="L4046" i="2"/>
  <c r="L2853" i="2"/>
  <c r="L2874" i="2"/>
  <c r="L3983" i="2"/>
  <c r="L3995" i="2"/>
  <c r="L3984" i="2"/>
  <c r="L4072" i="2"/>
  <c r="L4082" i="2"/>
  <c r="L3736" i="2"/>
  <c r="L2864" i="2"/>
  <c r="L3929" i="2"/>
  <c r="L2865" i="2"/>
  <c r="L4023" i="2"/>
  <c r="L3985" i="2"/>
  <c r="L3737" i="2"/>
  <c r="L3941" i="2"/>
  <c r="L3946" i="2"/>
  <c r="L4047" i="2"/>
  <c r="L4048" i="2"/>
  <c r="L2868" i="2"/>
  <c r="L4083" i="2"/>
  <c r="L4026" i="2"/>
  <c r="L3861" i="2"/>
  <c r="L3951" i="2"/>
  <c r="L4070" i="2"/>
  <c r="L3986" i="2"/>
  <c r="L3937" i="2"/>
  <c r="L2913" i="2"/>
  <c r="L2901" i="2"/>
  <c r="L4084" i="2"/>
  <c r="L2902" i="2"/>
  <c r="L3942" i="2"/>
  <c r="L3908" i="2"/>
  <c r="L3862" i="2"/>
  <c r="L2879" i="2"/>
  <c r="L4071" i="2"/>
  <c r="L2851" i="2"/>
  <c r="L3930" i="2"/>
  <c r="L3931" i="2"/>
  <c r="L3867" i="2"/>
  <c r="L2846" i="2"/>
  <c r="L3943" i="2"/>
  <c r="L3932" i="2"/>
  <c r="L3944" i="2"/>
  <c r="L2903" i="2"/>
  <c r="L4028" i="2"/>
  <c r="L3863" i="2"/>
  <c r="L3987" i="2"/>
  <c r="L2904" i="2"/>
  <c r="L3740" i="2"/>
  <c r="L4111" i="2"/>
  <c r="L3906" i="2"/>
  <c r="L3864" i="2"/>
  <c r="L4096" i="2"/>
  <c r="L3945" i="2"/>
  <c r="L4049" i="2"/>
  <c r="L4108" i="2"/>
  <c r="L3953" i="2"/>
  <c r="L2852" i="2"/>
  <c r="L2875" i="2"/>
  <c r="L2866" i="2"/>
  <c r="L2905" i="2"/>
  <c r="L3933" i="2"/>
  <c r="L4097" i="2"/>
  <c r="L3988" i="2"/>
  <c r="L3865" i="2"/>
  <c r="L3934" i="2"/>
  <c r="L2867" i="2"/>
  <c r="L2854" i="2"/>
  <c r="L3935" i="2"/>
  <c r="L3907" i="2"/>
  <c r="L3738" i="2"/>
  <c r="L2" i="2"/>
  <c r="E11" i="4" l="1"/>
  <c r="E7" i="4"/>
  <c r="E4" i="4"/>
  <c r="E5" i="4"/>
  <c r="E3" i="4"/>
  <c r="E6" i="4"/>
  <c r="E8" i="4"/>
  <c r="E10" i="4"/>
  <c r="E13" i="4"/>
  <c r="E9" i="4"/>
  <c r="E2" i="4"/>
  <c r="E12" i="4"/>
</calcChain>
</file>

<file path=xl/sharedStrings.xml><?xml version="1.0" encoding="utf-8"?>
<sst xmlns="http://schemas.openxmlformats.org/spreadsheetml/2006/main" count="57671" uniqueCount="8401">
  <si>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</si>
  <si>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</si>
  <si>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</si>
  <si>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</si>
  <si>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</si>
  <si>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</si>
  <si>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</si>
  <si>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</si>
  <si>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</si>
  <si>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</si>
  <si>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</si>
  <si>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</si>
  <si>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</si>
  <si>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</si>
  <si>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</si>
  <si>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</si>
  <si>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</si>
  <si>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</si>
  <si>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</si>
  <si>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</si>
  <si>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</si>
  <si>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</si>
  <si>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</si>
  <si>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</si>
  <si>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</si>
  <si>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</si>
  <si>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</si>
  <si>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</si>
  <si>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</si>
  <si>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</si>
  <si>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</si>
  <si>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</si>
  <si>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</si>
  <si>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</si>
  <si>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</si>
  <si>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</si>
  <si>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</si>
  <si>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</si>
  <si>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</si>
  <si>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</si>
  <si>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</si>
  <si>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</si>
  <si>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</si>
  <si>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</si>
  <si>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</si>
  <si>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</si>
  <si>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</si>
  <si>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</si>
  <si>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</si>
  <si>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</si>
  <si>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</si>
  <si>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</si>
  <si>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</si>
  <si>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</si>
  <si>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</si>
  <si>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</si>
  <si>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</si>
  <si>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</si>
  <si>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</si>
  <si>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</si>
  <si>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</si>
  <si>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</si>
  <si>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</si>
  <si>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</si>
  <si>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</si>
  <si>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</si>
  <si>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</si>
  <si>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</si>
  <si>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</si>
  <si>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</si>
  <si>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</si>
  <si>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</si>
  <si>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</si>
  <si>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</si>
  <si>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</si>
  <si>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</si>
  <si>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</si>
  <si>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</si>
  <si>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</si>
  <si>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</si>
  <si>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</si>
  <si>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</si>
  <si>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</si>
  <si>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</si>
  <si>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</si>
  <si>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</si>
  <si>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</si>
  <si>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</si>
  <si>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</si>
  <si>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</si>
  <si>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</si>
  <si>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</si>
  <si>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</si>
  <si>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</si>
  <si>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</si>
  <si>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</si>
  <si>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</si>
  <si>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</si>
  <si>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</si>
  <si>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</si>
  <si>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</si>
  <si>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</si>
  <si>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</si>
  <si>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</si>
  <si>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</si>
  <si>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</si>
  <si>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</si>
  <si>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</si>
  <si>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</si>
  <si>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</si>
  <si>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</si>
  <si>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</si>
  <si>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</si>
  <si>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</si>
  <si>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</si>
  <si>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</si>
  <si>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</si>
  <si>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</si>
  <si>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</si>
  <si>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</si>
  <si>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</si>
  <si>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</si>
  <si>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</si>
  <si>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</si>
  <si>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</si>
  <si>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</si>
  <si>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</si>
  <si>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</si>
  <si>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</si>
  <si>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</si>
  <si>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</si>
  <si>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</si>
  <si>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</si>
  <si>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</si>
  <si>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</si>
  <si>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</si>
  <si>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</si>
  <si>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</si>
  <si>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</si>
  <si>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</si>
  <si>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</si>
  <si>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</si>
  <si>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</si>
  <si>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</si>
  <si>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</si>
  <si>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</si>
  <si>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</si>
  <si>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</si>
  <si>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</si>
  <si>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</si>
  <si>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</si>
  <si>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</si>
  <si>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</si>
  <si>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</si>
  <si>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</si>
  <si>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</si>
  <si>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</si>
  <si>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</si>
  <si>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</si>
  <si>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</si>
  <si>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</si>
  <si>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</si>
  <si>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</si>
  <si>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</si>
  <si>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</si>
  <si>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</si>
  <si>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</si>
  <si>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</si>
  <si>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</si>
  <si>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</si>
  <si>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</si>
  <si>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</si>
  <si>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</si>
  <si>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</si>
  <si>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</si>
  <si>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</si>
  <si>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</si>
  <si>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</si>
  <si>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</si>
  <si>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</si>
  <si>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</si>
  <si>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</si>
  <si>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</si>
  <si>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</si>
  <si>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</si>
  <si>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</si>
  <si>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</si>
  <si>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</si>
  <si>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</si>
  <si>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</si>
  <si>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</si>
  <si>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</si>
  <si>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</si>
  <si>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</si>
  <si>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</si>
  <si>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</si>
  <si>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</si>
  <si>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</si>
  <si>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</si>
  <si>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</si>
  <si>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</si>
  <si>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</si>
  <si>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</si>
  <si>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</si>
  <si>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</si>
  <si>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</si>
  <si>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</si>
  <si>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</si>
  <si>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</si>
  <si>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</si>
  <si>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</si>
  <si>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</si>
  <si>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</si>
  <si>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</si>
  <si>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</si>
  <si>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</si>
  <si>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</si>
  <si>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</si>
  <si>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</si>
  <si>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</si>
  <si>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</si>
  <si>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</si>
  <si>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</si>
  <si>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</si>
  <si>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</si>
  <si>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</si>
  <si>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</si>
  <si>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</si>
  <si>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</si>
  <si>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</si>
  <si>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</si>
  <si>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</si>
  <si>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</si>
  <si>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</si>
  <si>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</si>
  <si>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</si>
  <si>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</si>
  <si>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</si>
  <si>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</si>
  <si>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</si>
  <si>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</si>
  <si>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</si>
  <si>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</si>
  <si>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</si>
  <si>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</si>
  <si>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</si>
  <si>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</si>
  <si>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</si>
  <si>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</si>
  <si>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</si>
  <si>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</si>
  <si>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</si>
  <si>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</si>
  <si>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</si>
  <si>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</si>
  <si>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</si>
  <si>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</si>
  <si>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</si>
  <si>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</si>
  <si>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</si>
  <si>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</si>
  <si>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</si>
  <si>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</si>
  <si>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</si>
  <si>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</si>
  <si>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</si>
  <si>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</si>
  <si>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</si>
  <si>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</si>
  <si>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</si>
  <si>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</si>
  <si>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</si>
  <si>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</si>
  <si>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</si>
  <si>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</si>
  <si>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</si>
  <si>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</si>
  <si>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</si>
  <si>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</si>
  <si>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</si>
  <si>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</si>
  <si>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</si>
  <si>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</si>
  <si>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</si>
  <si>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</si>
  <si>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</si>
  <si>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</si>
  <si>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</si>
  <si>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</si>
  <si>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</si>
  <si>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</si>
  <si>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</si>
  <si>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</si>
  <si>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</si>
  <si>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</si>
  <si>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</si>
  <si>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</si>
  <si>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</si>
  <si>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</si>
  <si>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</si>
  <si>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</si>
  <si>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</si>
  <si>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</si>
  <si>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</si>
  <si>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</si>
  <si>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</si>
  <si>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</si>
  <si>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</si>
  <si>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</si>
  <si>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</si>
  <si>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</si>
  <si>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</si>
  <si>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</si>
  <si>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</si>
  <si>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</si>
  <si>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</si>
  <si>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</si>
  <si>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</si>
  <si>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</si>
  <si>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</si>
  <si>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</si>
  <si>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</si>
  <si>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</si>
  <si>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</si>
  <si>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</si>
  <si>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</si>
  <si>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</si>
  <si>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</si>
  <si>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</si>
  <si>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</si>
  <si>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</si>
  <si>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</si>
  <si>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</si>
  <si>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</si>
  <si>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</si>
  <si>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</si>
  <si>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</si>
  <si>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</si>
  <si>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</si>
  <si>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</si>
  <si>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</si>
  <si>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</si>
  <si>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</si>
  <si>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</si>
  <si>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</si>
  <si>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</si>
  <si>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</si>
  <si>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</si>
  <si>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</si>
  <si>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</si>
  <si>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</si>
  <si>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</si>
  <si>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</si>
  <si>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</si>
  <si>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</si>
  <si>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</si>
  <si>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</si>
  <si>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</si>
  <si>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</si>
  <si>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</si>
  <si>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</si>
  <si>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</si>
  <si>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</si>
  <si>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</si>
  <si>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</si>
  <si>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</si>
  <si>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</si>
  <si>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</si>
  <si>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</si>
  <si>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</si>
  <si>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</si>
  <si>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</si>
  <si>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</si>
  <si>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</si>
  <si>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</si>
  <si>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</si>
  <si>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</si>
  <si>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</si>
  <si>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</si>
  <si>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</si>
  <si>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</si>
  <si>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</si>
  <si>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</si>
  <si>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</si>
  <si>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</si>
  <si>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</si>
  <si>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</si>
  <si>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</si>
  <si>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</si>
  <si>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</si>
  <si>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</si>
  <si>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</si>
  <si>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</si>
  <si>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</si>
  <si>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</si>
  <si>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</si>
  <si>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</si>
  <si>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</si>
  <si>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</si>
  <si>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</si>
  <si>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</si>
  <si>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</si>
  <si>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</si>
  <si>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</si>
  <si>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</si>
  <si>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</si>
  <si>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</si>
  <si>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</si>
  <si>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</si>
  <si>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</si>
  <si>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</si>
  <si>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</si>
  <si>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</si>
  <si>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</si>
  <si>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</si>
  <si>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</si>
  <si>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</si>
  <si>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</si>
  <si>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</si>
  <si>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</si>
  <si>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</si>
  <si>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</si>
  <si>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</si>
  <si>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</si>
  <si>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</si>
  <si>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</si>
  <si>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</si>
  <si>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</si>
  <si>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</si>
  <si>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</si>
  <si>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</si>
  <si>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</si>
  <si>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</si>
  <si>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</si>
  <si>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</si>
  <si>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</si>
  <si>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</si>
  <si>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</si>
  <si>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</si>
  <si>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</si>
  <si>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</si>
  <si>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</si>
  <si>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</si>
  <si>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</si>
  <si>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</si>
  <si>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</si>
  <si>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</si>
  <si>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</si>
  <si>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</si>
  <si>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</si>
  <si>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</si>
  <si>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</si>
  <si>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</si>
  <si>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</si>
  <si>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</si>
  <si>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</si>
  <si>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</si>
  <si>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</si>
  <si>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</si>
  <si>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</si>
  <si>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</si>
  <si>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</si>
  <si>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</si>
  <si>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</si>
  <si>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</si>
  <si>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</si>
  <si>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</si>
  <si>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</si>
  <si>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</si>
  <si>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</si>
  <si>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</si>
  <si>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</si>
  <si>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</si>
  <si>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</si>
  <si>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</si>
  <si>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</si>
  <si>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</si>
  <si>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</si>
  <si>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</si>
  <si>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</si>
  <si>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</si>
  <si>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</si>
  <si>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</si>
  <si>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</si>
  <si>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</si>
  <si>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</si>
  <si>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</si>
  <si>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</si>
  <si>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</si>
  <si>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</si>
  <si>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</si>
  <si>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</si>
  <si>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</si>
  <si>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</si>
  <si>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</si>
  <si>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</si>
  <si>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</si>
  <si>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</si>
  <si>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</si>
  <si>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</si>
  <si>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</si>
  <si>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</si>
  <si>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</si>
  <si>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</si>
  <si>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</si>
  <si>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</si>
  <si>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</si>
  <si>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</si>
  <si>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</si>
  <si>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</si>
  <si>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</si>
  <si>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</si>
  <si>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</si>
  <si>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</si>
  <si>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</si>
  <si>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</si>
  <si>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</si>
  <si>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</si>
  <si>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</si>
  <si>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</si>
  <si>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</si>
  <si>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</si>
  <si>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</si>
  <si>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</si>
  <si>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</si>
  <si>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</si>
  <si>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</si>
  <si>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</si>
  <si>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</si>
  <si>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</si>
  <si>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</si>
  <si>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</si>
  <si>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</si>
  <si>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</si>
  <si>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</si>
  <si>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</si>
  <si>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</si>
  <si>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</si>
  <si>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</si>
  <si>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</si>
  <si>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</si>
  <si>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</si>
  <si>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</si>
  <si>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</si>
  <si>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</si>
  <si>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</si>
  <si>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</si>
  <si>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</si>
  <si>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</si>
  <si>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</si>
  <si>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</si>
  <si>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</si>
  <si>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</si>
  <si>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</si>
  <si>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</si>
  <si>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</si>
  <si>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</si>
  <si>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</si>
  <si>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</si>
  <si>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</si>
  <si>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</si>
  <si>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</si>
  <si>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</si>
  <si>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</si>
  <si>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</si>
  <si>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</si>
  <si>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</si>
  <si>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</si>
  <si>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</si>
  <si>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</si>
  <si>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</si>
  <si>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</si>
  <si>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</si>
  <si>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</si>
  <si>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</si>
  <si>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</si>
  <si>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</si>
  <si>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</si>
  <si>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</si>
  <si>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</si>
  <si>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</si>
  <si>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</si>
  <si>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</si>
  <si>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</si>
  <si>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</si>
  <si>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</si>
  <si>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</si>
  <si>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</si>
  <si>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</si>
  <si>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</si>
  <si>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</si>
  <si>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</si>
  <si>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</si>
  <si>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</si>
  <si>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</si>
  <si>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</si>
  <si>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</si>
  <si>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</si>
  <si>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</si>
  <si>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</si>
  <si>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</si>
  <si>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</si>
  <si>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</si>
  <si>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</si>
  <si>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</si>
  <si>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</si>
  <si>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</si>
  <si>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</si>
  <si>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</si>
  <si>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</si>
  <si>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</si>
  <si>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</si>
  <si>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</si>
  <si>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</si>
  <si>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</si>
  <si>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</si>
  <si>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</si>
  <si>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</si>
  <si>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</si>
  <si>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</si>
  <si>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</si>
  <si>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</si>
  <si>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</si>
  <si>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</si>
  <si>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</si>
  <si>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</si>
  <si>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</si>
  <si>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</si>
  <si>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</si>
  <si>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</si>
  <si>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</si>
  <si>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</si>
  <si>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</si>
  <si>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</si>
  <si>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</si>
  <si>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</si>
  <si>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</si>
  <si>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</si>
  <si>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</si>
  <si>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</si>
  <si>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</si>
  <si>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</si>
  <si>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</si>
  <si>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</si>
  <si>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</si>
  <si>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</si>
  <si>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</si>
  <si>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</si>
  <si>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</si>
  <si>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</si>
  <si>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</si>
  <si>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</si>
  <si>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</si>
  <si>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</si>
  <si>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</si>
  <si>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</si>
  <si>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</si>
  <si>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</si>
  <si>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</si>
  <si>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</si>
  <si>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</si>
  <si>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</si>
  <si>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</si>
  <si>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</si>
  <si>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</si>
  <si>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</si>
  <si>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</si>
  <si>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</si>
  <si>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</si>
  <si>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</si>
  <si>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</si>
  <si>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</si>
  <si>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</si>
  <si>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</si>
  <si>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</si>
  <si>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</si>
  <si>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</si>
  <si>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</si>
  <si>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</si>
  <si>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</si>
  <si>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</si>
  <si>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</si>
  <si>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</si>
  <si>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</si>
  <si>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</si>
  <si>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</si>
  <si>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</si>
  <si>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</si>
  <si>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</si>
  <si>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</si>
  <si>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</si>
  <si>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</si>
  <si>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</si>
  <si>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</si>
  <si>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</si>
  <si>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</si>
  <si>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</si>
  <si>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</si>
  <si>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</si>
  <si>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</si>
  <si>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</si>
  <si>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</si>
  <si>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</si>
  <si>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</si>
  <si>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</si>
  <si>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</si>
  <si>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</si>
  <si>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</si>
  <si>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</si>
  <si>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</si>
  <si>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</si>
  <si>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</si>
  <si>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</si>
  <si>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</si>
  <si>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</si>
  <si>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</si>
  <si>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</si>
  <si>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</si>
  <si>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</si>
  <si>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</si>
  <si>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</si>
  <si>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</si>
  <si>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</si>
  <si>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</si>
  <si>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</si>
  <si>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</si>
  <si>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</si>
  <si>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</si>
  <si>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</si>
  <si>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</si>
  <si>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</si>
  <si>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</si>
  <si>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</si>
  <si>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</si>
  <si>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</si>
  <si>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</si>
  <si>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</si>
  <si>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</si>
  <si>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</si>
  <si>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</si>
  <si>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</si>
  <si>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</si>
  <si>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</si>
  <si>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</si>
  <si>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</si>
  <si>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</si>
  <si>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</si>
  <si>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</si>
  <si>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</si>
  <si>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</si>
  <si>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</si>
  <si>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</si>
  <si>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</si>
  <si>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</si>
  <si>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</si>
  <si>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</si>
  <si>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</si>
  <si>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</si>
  <si>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</si>
  <si>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</si>
  <si>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</si>
  <si>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</si>
  <si>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</si>
  <si>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</si>
  <si>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</si>
  <si>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</si>
  <si>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</si>
  <si>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</si>
  <si>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</si>
  <si>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</si>
  <si>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</si>
  <si>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</si>
  <si>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</si>
  <si>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</si>
  <si>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</si>
  <si>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</si>
  <si>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</si>
  <si>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</si>
  <si>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</si>
  <si>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</si>
  <si>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</si>
  <si>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</si>
  <si>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</si>
  <si>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</si>
  <si>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</si>
  <si>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</si>
  <si>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</si>
  <si>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</si>
  <si>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</si>
  <si>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</si>
  <si>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</si>
  <si>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</si>
  <si>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</si>
  <si>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</si>
  <si>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</si>
  <si>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</si>
  <si>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</si>
  <si>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</si>
  <si>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</si>
  <si>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</si>
  <si>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</si>
  <si>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</si>
  <si>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</si>
  <si>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</si>
  <si>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</si>
  <si>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</si>
  <si>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</si>
  <si>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</si>
  <si>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</si>
  <si>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</si>
  <si>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</si>
  <si>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</si>
  <si>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</si>
  <si>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</si>
  <si>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</si>
  <si>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</si>
  <si>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</si>
  <si>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</si>
  <si>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</si>
  <si>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</si>
  <si>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</si>
  <si>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</si>
  <si>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</si>
  <si>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</si>
  <si>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</si>
  <si>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</si>
  <si>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</si>
  <si>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</si>
  <si>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</si>
  <si>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</si>
  <si>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</si>
  <si>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</si>
  <si>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</si>
  <si>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</si>
  <si>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</si>
  <si>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</si>
  <si>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</si>
  <si>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</si>
  <si>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</si>
  <si>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</si>
  <si>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</si>
  <si>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</si>
  <si>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</si>
  <si>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</si>
  <si>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</si>
  <si>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</si>
  <si>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</si>
  <si>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</si>
  <si>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</si>
  <si>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</si>
  <si>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</si>
  <si>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</si>
  <si>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</si>
  <si>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</si>
  <si>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</si>
  <si>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</si>
  <si>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</si>
  <si>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</si>
  <si>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</si>
  <si>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</si>
  <si>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</si>
  <si>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</si>
  <si>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</si>
  <si>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</si>
  <si>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</si>
  <si>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</si>
  <si>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</si>
  <si>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</si>
  <si>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</si>
  <si>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</si>
  <si>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</si>
  <si>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</si>
  <si>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</si>
  <si>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</si>
  <si>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</si>
  <si>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</si>
  <si>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</si>
  <si>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</si>
  <si>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</si>
  <si>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</si>
  <si>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</si>
  <si>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</si>
  <si>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</si>
  <si>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</si>
  <si>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</si>
  <si>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</si>
  <si>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</si>
  <si>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</si>
  <si>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</si>
  <si>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</si>
  <si>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</si>
  <si>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</si>
  <si>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</si>
  <si>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</si>
  <si>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</si>
  <si>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</si>
  <si>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</si>
  <si>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</si>
  <si>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</si>
  <si>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</si>
  <si>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</si>
  <si>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</si>
  <si>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</si>
  <si>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</si>
  <si>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</si>
  <si>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</si>
  <si>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</si>
  <si>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</si>
  <si>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</si>
  <si>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</si>
  <si>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</si>
  <si>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</si>
  <si>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</si>
  <si>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</si>
  <si>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</si>
  <si>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</si>
  <si>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</si>
  <si>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</si>
  <si>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</si>
  <si>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</si>
  <si>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</si>
  <si>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</si>
  <si>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</si>
  <si>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</si>
  <si>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</si>
  <si>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</si>
  <si>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</si>
  <si>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</si>
  <si>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</si>
  <si>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</si>
  <si>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</si>
  <si>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</si>
  <si>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</si>
  <si>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</si>
  <si>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</si>
  <si>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</si>
  <si>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</si>
  <si>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</si>
  <si>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</si>
  <si>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</si>
  <si>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</si>
  <si>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</si>
  <si>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</si>
  <si>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</si>
  <si>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</si>
  <si>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</si>
  <si>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</si>
  <si>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</si>
  <si>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</si>
  <si>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</si>
  <si>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</si>
  <si>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</si>
  <si>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</si>
  <si>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</si>
  <si>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</si>
  <si>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</si>
  <si>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</si>
  <si>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</si>
  <si>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</si>
  <si>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</si>
  <si>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</si>
  <si>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</si>
  <si>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</si>
  <si>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</si>
  <si>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</si>
  <si>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</si>
  <si>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</si>
  <si>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</si>
  <si>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</si>
  <si>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</si>
  <si>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</si>
  <si>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</si>
  <si>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</si>
  <si>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</si>
  <si>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</si>
  <si>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</si>
  <si>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</si>
  <si>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</si>
  <si>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</si>
  <si>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</si>
  <si>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</si>
  <si>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</si>
  <si>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</si>
  <si>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</si>
  <si>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</si>
  <si>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</si>
  <si>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</si>
  <si>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</si>
  <si>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</si>
  <si>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</si>
  <si>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</si>
  <si>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</si>
  <si>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</si>
  <si>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</si>
  <si>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</si>
  <si>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</si>
  <si>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</si>
  <si>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</si>
  <si>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</si>
  <si>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</si>
  <si>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</si>
  <si>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</si>
  <si>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</si>
  <si>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</si>
  <si>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</si>
  <si>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</si>
  <si>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</si>
  <si>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</si>
  <si>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</si>
  <si>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</si>
  <si>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</si>
  <si>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</si>
  <si>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</si>
  <si>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</si>
  <si>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</si>
  <si>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</si>
  <si>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</si>
  <si>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</si>
  <si>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</si>
  <si>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</si>
  <si>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</si>
  <si>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</si>
  <si>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</si>
  <si>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</si>
  <si>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</si>
  <si>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</si>
  <si>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</si>
  <si>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</si>
  <si>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</si>
  <si>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</si>
  <si>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</si>
  <si>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</si>
  <si>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</si>
  <si>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</si>
  <si>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</si>
  <si>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</si>
  <si>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</si>
  <si>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</si>
  <si>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</si>
  <si>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</si>
  <si>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</si>
  <si>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</si>
  <si>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</si>
  <si>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</si>
  <si>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</si>
  <si>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</si>
  <si>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</si>
  <si>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</si>
  <si>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</si>
  <si>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</si>
  <si>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</si>
  <si>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</si>
  <si>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</si>
  <si>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</si>
  <si>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</si>
  <si>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</si>
  <si>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</si>
  <si>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</si>
  <si>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</si>
  <si>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</si>
  <si>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</si>
  <si>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</si>
  <si>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</si>
  <si>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</si>
  <si>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</si>
  <si>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</si>
  <si>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</si>
  <si>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</si>
  <si>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</si>
  <si>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</si>
  <si>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</si>
  <si>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</si>
  <si>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</si>
  <si>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</si>
  <si>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</si>
  <si>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</si>
  <si>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</si>
  <si>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</si>
  <si>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</si>
  <si>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</si>
  <si>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</si>
  <si>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</si>
  <si>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</si>
  <si>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</si>
  <si>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</si>
  <si>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</si>
  <si>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</si>
  <si>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</si>
  <si>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</si>
  <si>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</si>
  <si>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</si>
  <si>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</si>
  <si>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</si>
  <si>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</si>
  <si>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</si>
  <si>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</si>
  <si>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</si>
  <si>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</si>
  <si>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</si>
  <si>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</si>
  <si>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</si>
  <si>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</si>
  <si>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</si>
  <si>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</si>
  <si>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</si>
  <si>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</si>
  <si>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</si>
  <si>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</si>
  <si>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</si>
  <si>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</si>
  <si>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</si>
  <si>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</si>
  <si>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</si>
  <si>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</si>
  <si>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</si>
  <si>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</si>
  <si>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</si>
  <si>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</si>
  <si>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</si>
  <si>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</si>
  <si>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</si>
  <si>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</si>
  <si>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</si>
  <si>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</si>
  <si>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</si>
  <si>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</si>
  <si>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</si>
  <si>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</si>
  <si>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</si>
  <si>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</si>
  <si>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</si>
  <si>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</si>
  <si>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</si>
  <si>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</si>
  <si>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</si>
  <si>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</si>
  <si>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</si>
  <si>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</si>
  <si>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</si>
  <si>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</si>
  <si>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</si>
  <si>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</si>
  <si>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</si>
  <si>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</si>
  <si>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</si>
  <si>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</si>
  <si>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</si>
  <si>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</si>
  <si>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</si>
  <si>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</si>
  <si>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</si>
  <si>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</si>
  <si>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</si>
  <si>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</si>
  <si>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</si>
  <si>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</si>
  <si>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</si>
  <si>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</si>
  <si>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</si>
  <si>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</si>
  <si>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</si>
  <si>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</si>
  <si>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</si>
  <si>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</si>
  <si>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</si>
  <si>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</si>
  <si>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</si>
  <si>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</si>
  <si>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</si>
  <si>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</si>
  <si>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</si>
  <si>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</si>
  <si>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</si>
  <si>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</si>
  <si>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</si>
  <si>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</si>
  <si>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</si>
  <si>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</si>
  <si>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</si>
  <si>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</si>
  <si>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</si>
  <si>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</si>
  <si>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</si>
  <si>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</si>
  <si>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</si>
  <si>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</si>
  <si>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</si>
  <si>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</si>
  <si>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</si>
  <si>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</si>
  <si>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</si>
  <si>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</si>
  <si>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</si>
  <si>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</si>
  <si>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</si>
  <si>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</si>
  <si>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</si>
  <si>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</si>
  <si>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</si>
  <si>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</si>
  <si>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</si>
  <si>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</si>
  <si>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</si>
  <si>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</si>
  <si>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</si>
  <si>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</si>
  <si>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</si>
  <si>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</si>
  <si>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</si>
  <si>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</si>
  <si>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</si>
  <si>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</si>
  <si>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</si>
  <si>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</si>
  <si>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</si>
  <si>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</si>
  <si>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</si>
  <si>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</si>
  <si>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</si>
  <si>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</si>
  <si>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</si>
  <si>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</si>
  <si>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</si>
  <si>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</si>
  <si>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</si>
  <si>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</si>
  <si>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</si>
  <si>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</si>
  <si>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</si>
  <si>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</si>
  <si>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</si>
  <si>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</si>
  <si>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</si>
  <si>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</si>
  <si>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</si>
  <si>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</si>
  <si>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</si>
  <si>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</si>
  <si>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</si>
  <si>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</si>
  <si>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</si>
  <si>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</si>
  <si>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</si>
  <si>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</si>
  <si>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</si>
  <si>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</si>
  <si>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</si>
  <si>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</si>
  <si>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</si>
  <si>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</si>
  <si>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</si>
  <si>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</si>
  <si>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</si>
  <si>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</si>
  <si>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</si>
  <si>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</si>
  <si>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</si>
  <si>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</si>
  <si>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</si>
  <si>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</si>
  <si>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</si>
  <si>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</si>
  <si>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</si>
  <si>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</si>
  <si>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</si>
  <si>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</si>
  <si>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</si>
  <si>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</si>
  <si>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</si>
  <si>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</si>
  <si>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</si>
  <si>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</si>
  <si>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</si>
  <si>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</si>
  <si>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</si>
  <si>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</si>
  <si>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</si>
  <si>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</si>
  <si>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</si>
  <si>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</si>
  <si>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</si>
  <si>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</si>
  <si>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</si>
  <si>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</si>
  <si>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</si>
  <si>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</si>
  <si>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</si>
  <si>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</si>
  <si>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</si>
  <si>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</si>
  <si>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</si>
  <si>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</si>
  <si>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</si>
  <si>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</si>
  <si>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</si>
  <si>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</si>
  <si>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</si>
  <si>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</si>
  <si>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</si>
  <si>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</si>
  <si>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</si>
  <si>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</si>
  <si>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</si>
  <si>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</si>
  <si>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</si>
  <si>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</si>
  <si>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</si>
  <si>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</si>
  <si>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</si>
  <si>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</si>
  <si>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</si>
  <si>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</si>
  <si>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</si>
  <si>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</si>
  <si>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</si>
  <si>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</si>
  <si>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</si>
  <si>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</si>
  <si>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</si>
  <si>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</si>
  <si>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</si>
  <si>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</si>
  <si>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</si>
  <si>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</si>
  <si>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</si>
  <si>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</si>
  <si>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</si>
  <si>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</si>
  <si>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</si>
  <si>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</si>
  <si>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</si>
  <si>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</si>
  <si>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</si>
  <si>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</si>
  <si>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</si>
  <si>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</si>
  <si>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</si>
  <si>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</si>
  <si>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</si>
  <si>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</si>
  <si>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</si>
  <si>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</si>
  <si>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</si>
  <si>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</si>
  <si>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</si>
  <si>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</si>
  <si>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</si>
  <si>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</si>
  <si>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</si>
  <si>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</si>
  <si>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</si>
  <si>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</si>
  <si>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</si>
  <si>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</si>
  <si>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</si>
  <si>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</si>
  <si>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</si>
  <si>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</si>
  <si>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</si>
  <si>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</si>
  <si>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</si>
  <si>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</si>
  <si>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</si>
  <si>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</si>
  <si>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</si>
  <si>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</si>
  <si>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</si>
  <si>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</si>
  <si>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</si>
  <si>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</si>
  <si>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</si>
  <si>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</si>
  <si>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</si>
  <si>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</si>
  <si>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</si>
  <si>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</si>
  <si>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</si>
  <si>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</si>
  <si>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</si>
  <si>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</si>
  <si>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</si>
  <si>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</si>
  <si>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</si>
  <si>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</si>
  <si>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</si>
  <si>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</si>
  <si>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</si>
  <si>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</si>
  <si>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</si>
  <si>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</si>
  <si>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</si>
  <si>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</si>
  <si>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</si>
  <si>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</si>
  <si>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</si>
  <si>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</si>
  <si>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</si>
  <si>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</si>
  <si>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</si>
  <si>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</si>
  <si>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</si>
  <si>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</si>
  <si>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</si>
  <si>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</si>
  <si>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</si>
  <si>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</si>
  <si>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</si>
  <si>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</si>
  <si>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</si>
  <si>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</si>
  <si>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</si>
  <si>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</si>
  <si>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</si>
  <si>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</si>
  <si>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</si>
  <si>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</si>
  <si>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</si>
  <si>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</si>
  <si>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</si>
  <si>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</si>
  <si>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</si>
  <si>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</si>
  <si>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</si>
  <si>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</si>
  <si>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</si>
  <si>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</si>
  <si>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</si>
  <si>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</si>
  <si>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</si>
  <si>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</si>
  <si>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</si>
  <si>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</si>
  <si>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</si>
  <si>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</si>
  <si>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</si>
  <si>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</si>
  <si>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</si>
  <si>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</si>
  <si>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</si>
  <si>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</si>
  <si>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</si>
  <si>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</si>
  <si>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</si>
  <si>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</si>
  <si>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</si>
  <si>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</si>
  <si>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</si>
  <si>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</si>
  <si>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</si>
  <si>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</si>
  <si>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</si>
  <si>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</si>
  <si>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</si>
  <si>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</si>
  <si>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</si>
  <si>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</si>
  <si>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</si>
  <si>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</si>
  <si>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</si>
  <si>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</si>
  <si>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</si>
  <si>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</si>
  <si>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</si>
  <si>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</si>
  <si>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</si>
  <si>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</si>
  <si>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</si>
  <si>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</si>
  <si>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</si>
  <si>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</si>
  <si>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</si>
  <si>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</si>
  <si>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</si>
  <si>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</si>
  <si>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</si>
  <si>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</si>
  <si>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</si>
  <si>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</si>
  <si>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</si>
  <si>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</si>
  <si>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</si>
  <si>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</si>
  <si>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</si>
  <si>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</si>
  <si>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</si>
  <si>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</si>
  <si>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</si>
  <si>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</si>
  <si>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</si>
  <si>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</si>
  <si>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</si>
  <si>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</si>
  <si>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</si>
  <si>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</si>
  <si>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</si>
  <si>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</si>
  <si>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</si>
  <si>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</si>
  <si>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</si>
  <si>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</si>
  <si>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</si>
  <si>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</si>
  <si>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</si>
  <si>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</si>
  <si>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</si>
  <si>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</si>
  <si>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</si>
  <si>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</si>
  <si>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</si>
  <si>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</si>
  <si>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</si>
  <si>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</si>
  <si>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</si>
  <si>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</si>
  <si>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</si>
  <si>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</si>
  <si>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</si>
  <si>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</si>
  <si>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</si>
  <si>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</si>
  <si>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</si>
  <si>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</si>
  <si>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</si>
  <si>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</si>
  <si>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</si>
  <si>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</si>
  <si>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</si>
  <si>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</si>
  <si>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</si>
  <si>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</si>
  <si>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</si>
  <si>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</si>
  <si>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</si>
  <si>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</si>
  <si>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</si>
  <si>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</si>
  <si>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</si>
  <si>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</si>
  <si>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</si>
  <si>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</si>
  <si>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</si>
  <si>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</si>
  <si>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</si>
  <si>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</si>
  <si>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</si>
  <si>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</si>
  <si>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</si>
  <si>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</si>
  <si>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</si>
  <si>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</si>
  <si>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</si>
  <si>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</si>
  <si>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</si>
  <si>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</si>
  <si>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</si>
  <si>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</si>
  <si>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</si>
  <si>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</si>
  <si>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</si>
  <si>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</si>
  <si>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</si>
  <si>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</si>
  <si>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</si>
  <si>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</si>
  <si>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</si>
  <si>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</si>
  <si>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</si>
  <si>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</si>
  <si>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</si>
  <si>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</si>
  <si>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</si>
  <si>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</si>
  <si>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</si>
  <si>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</si>
  <si>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</si>
  <si>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</si>
  <si>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</si>
  <si>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</si>
  <si>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</si>
  <si>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</si>
  <si>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</si>
  <si>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</si>
  <si>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</si>
  <si>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</si>
  <si>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</si>
  <si>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</si>
  <si>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</si>
  <si>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</si>
  <si>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</si>
  <si>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</si>
  <si>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</si>
  <si>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</si>
  <si>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</si>
  <si>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</si>
  <si>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</si>
  <si>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</si>
  <si>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</si>
  <si>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</si>
  <si>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</si>
  <si>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</si>
  <si>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</si>
  <si>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</si>
  <si>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</si>
  <si>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</si>
  <si>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</si>
  <si>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</si>
  <si>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</si>
  <si>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</si>
  <si>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</si>
  <si>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</si>
  <si>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</si>
  <si>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</si>
  <si>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</si>
  <si>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</si>
  <si>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</si>
  <si>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</si>
  <si>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</si>
  <si>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</si>
  <si>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</si>
  <si>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</si>
  <si>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</si>
  <si>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</si>
  <si>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</si>
  <si>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</si>
  <si>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</si>
  <si>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</si>
  <si>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</si>
  <si>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</si>
  <si>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</si>
  <si>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</si>
  <si>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</si>
  <si>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</si>
  <si>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</si>
  <si>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</si>
  <si>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</si>
  <si>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</si>
  <si>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</si>
  <si>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</si>
  <si>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</si>
  <si>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</si>
  <si>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</si>
  <si>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</si>
  <si>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</si>
  <si>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</si>
  <si>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</si>
  <si>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</si>
  <si>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</si>
  <si>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</si>
  <si>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</si>
  <si>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</si>
  <si>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</si>
  <si>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</si>
  <si>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</si>
  <si>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</si>
  <si>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</si>
  <si>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</si>
  <si>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</si>
  <si>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</si>
  <si>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</si>
  <si>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</si>
  <si>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</si>
  <si>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</si>
  <si>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</si>
  <si>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</si>
  <si>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</si>
  <si>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</si>
  <si>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</si>
  <si>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</si>
  <si>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</si>
  <si>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</si>
  <si>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</si>
  <si>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</si>
  <si>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</si>
  <si>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</si>
  <si>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</si>
  <si>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</si>
  <si>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</si>
  <si>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</si>
  <si>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</si>
  <si>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</si>
  <si>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</si>
  <si>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</si>
  <si>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</si>
  <si>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</si>
  <si>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</si>
  <si>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</si>
  <si>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</si>
  <si>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</si>
  <si>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</si>
  <si>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</si>
  <si>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</si>
  <si>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</si>
  <si>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</si>
  <si>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</si>
  <si>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</si>
  <si>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</si>
  <si>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</si>
  <si>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</si>
  <si>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</si>
  <si>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</si>
  <si>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</si>
  <si>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</si>
  <si>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</si>
  <si>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</si>
  <si>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</si>
  <si>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</si>
  <si>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</si>
  <si>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</si>
  <si>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</si>
  <si>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</si>
  <si>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</si>
  <si>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</si>
  <si>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</si>
  <si>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</si>
  <si>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</si>
  <si>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</si>
  <si>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</si>
  <si>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</si>
  <si>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</si>
  <si>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</si>
  <si>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</si>
  <si>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</si>
  <si>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</si>
  <si>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</si>
  <si>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</si>
  <si>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</si>
  <si>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</si>
  <si>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</si>
  <si>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</si>
  <si>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</si>
  <si>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</si>
  <si>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</si>
  <si>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</si>
  <si>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</si>
  <si>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</si>
  <si>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</si>
  <si>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</si>
  <si>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</si>
  <si>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</si>
  <si>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</si>
  <si>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</si>
  <si>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</si>
  <si>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</si>
  <si>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</si>
  <si>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</si>
  <si>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</si>
  <si>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</si>
  <si>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</si>
  <si>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</si>
  <si>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</si>
  <si>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</si>
  <si>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</si>
  <si>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</si>
  <si>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</si>
  <si>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</si>
  <si>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</si>
  <si>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</si>
  <si>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</si>
  <si>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</si>
  <si>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</si>
  <si>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</si>
  <si>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</si>
  <si>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</si>
  <si>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</si>
  <si>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</si>
  <si>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</si>
  <si>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</si>
  <si>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</si>
  <si>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</si>
  <si>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</si>
  <si>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</si>
  <si>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</si>
  <si>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</si>
  <si>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</si>
  <si>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</si>
  <si>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</si>
  <si>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</si>
  <si>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</si>
  <si>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</si>
  <si>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</si>
  <si>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</si>
  <si>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</si>
  <si>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</si>
  <si>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</si>
  <si>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</si>
  <si>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</si>
  <si>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</si>
  <si>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</si>
  <si>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</si>
  <si>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</si>
  <si>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</si>
  <si>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</si>
  <si>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</si>
  <si>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</si>
  <si>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</si>
  <si>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</si>
  <si>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</si>
  <si>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</si>
  <si>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</si>
  <si>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</si>
  <si>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</si>
  <si>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</si>
  <si>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</si>
  <si>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</si>
  <si>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</si>
  <si>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</si>
  <si>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</si>
  <si>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</si>
  <si>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</si>
  <si>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</si>
  <si>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</si>
  <si>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</si>
  <si>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</si>
  <si>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</si>
  <si>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</si>
  <si>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</si>
  <si>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</si>
  <si>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</si>
  <si>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</si>
  <si>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</si>
  <si>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</si>
  <si>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</si>
  <si>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</si>
  <si>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</si>
  <si>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</si>
  <si>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</si>
  <si>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</si>
  <si>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</si>
  <si>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</si>
  <si>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</si>
  <si>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</si>
  <si>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</si>
  <si>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</si>
  <si>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</si>
  <si>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</si>
  <si>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</si>
  <si>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</si>
  <si>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</si>
  <si>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</si>
  <si>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</si>
  <si>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</si>
  <si>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</si>
  <si>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</si>
  <si>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</si>
  <si>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</si>
  <si>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</si>
  <si>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</si>
  <si>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</si>
  <si>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</si>
  <si>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</si>
  <si>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</si>
  <si>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</si>
  <si>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</si>
  <si>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</si>
  <si>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</si>
  <si>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</si>
  <si>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</si>
  <si>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</si>
  <si>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</si>
  <si>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</si>
  <si>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</si>
  <si>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</si>
  <si>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</si>
  <si>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</si>
  <si>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</si>
  <si>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</si>
  <si>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</si>
  <si>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</si>
  <si>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</si>
  <si>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</si>
  <si>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</si>
  <si>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</si>
  <si>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</si>
  <si>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</si>
  <si>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</si>
  <si>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</si>
  <si>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</si>
  <si>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</si>
  <si>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</si>
  <si>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</si>
  <si>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</si>
  <si>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</si>
  <si>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</si>
  <si>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</si>
  <si>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</si>
  <si>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</si>
  <si>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</si>
  <si>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</si>
  <si>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</si>
  <si>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</si>
  <si>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</si>
  <si>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</si>
  <si>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</si>
  <si>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</si>
  <si>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</si>
  <si>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</si>
  <si>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</si>
  <si>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</si>
  <si>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</si>
  <si>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</si>
  <si>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</si>
  <si>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</si>
  <si>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</si>
  <si>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</si>
  <si>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</si>
  <si>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</si>
  <si>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</si>
  <si>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</si>
  <si>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</si>
  <si>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</si>
  <si>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</si>
  <si>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</si>
  <si>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</si>
  <si>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</si>
  <si>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</si>
  <si>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</si>
  <si>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</si>
  <si>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</si>
  <si>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</si>
  <si>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</si>
  <si>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</si>
  <si>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</si>
  <si>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</si>
  <si>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</si>
  <si>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</si>
  <si>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</si>
  <si>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</si>
  <si>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</si>
  <si>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</si>
  <si>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</si>
  <si>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</si>
  <si>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</si>
  <si>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</si>
  <si>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</si>
  <si>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</si>
  <si>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</si>
  <si>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</si>
  <si>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</si>
  <si>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</si>
  <si>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</si>
  <si>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</si>
  <si>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</si>
  <si>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</si>
  <si>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</si>
  <si>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</si>
  <si>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</si>
  <si>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</si>
  <si>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</si>
  <si>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</si>
  <si>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</si>
  <si>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</si>
  <si>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</si>
  <si>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</si>
  <si>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</si>
  <si>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</si>
  <si>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</si>
  <si>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</si>
  <si>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</si>
  <si>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</si>
  <si>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</si>
  <si>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</si>
  <si>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</si>
  <si>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</si>
  <si>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</si>
  <si>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</si>
  <si>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</si>
  <si>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</si>
  <si>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</si>
  <si>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</si>
  <si>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</si>
  <si>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</si>
  <si>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</si>
  <si>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</si>
  <si>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</si>
  <si>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</si>
  <si>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</si>
  <si>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</si>
  <si>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</si>
  <si>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</si>
  <si>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</si>
  <si>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</si>
  <si>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</si>
  <si>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</si>
  <si>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</si>
  <si>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</si>
  <si>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</si>
  <si>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</si>
  <si>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</si>
  <si>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</si>
  <si>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</si>
  <si>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</si>
  <si>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</si>
  <si>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</si>
  <si>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</si>
  <si>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</si>
  <si>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</si>
  <si>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</si>
  <si>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</si>
  <si>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</si>
  <si>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</si>
  <si>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</si>
  <si>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</si>
  <si>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</si>
  <si>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</si>
  <si>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</si>
  <si>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</si>
  <si>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</si>
  <si>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</si>
  <si>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</si>
  <si>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</si>
  <si>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</si>
  <si>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</si>
  <si>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</si>
  <si>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</si>
  <si>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</si>
  <si>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</si>
  <si>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</si>
  <si>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</si>
  <si>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</si>
  <si>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</si>
  <si>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</si>
  <si>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</si>
  <si>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</si>
  <si>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</si>
  <si>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</si>
  <si>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</si>
  <si>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</si>
  <si>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</si>
  <si>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</si>
  <si>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</si>
  <si>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</si>
  <si>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</si>
  <si>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</si>
  <si>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</si>
  <si>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</si>
  <si>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</si>
  <si>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</si>
  <si>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</si>
  <si>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</si>
  <si>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</si>
  <si>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</si>
  <si>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</si>
  <si>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</si>
  <si>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</si>
  <si>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</si>
  <si>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</si>
  <si>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</si>
  <si>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</si>
  <si>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</si>
  <si>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</si>
  <si>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</si>
  <si>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</si>
  <si>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</si>
  <si>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</si>
  <si>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</si>
  <si>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</si>
  <si>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</si>
  <si>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</si>
  <si>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</si>
  <si>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</si>
  <si>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</si>
  <si>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</si>
  <si>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</si>
  <si>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</si>
  <si>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</si>
  <si>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</si>
  <si>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</si>
  <si>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</si>
  <si>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</si>
  <si>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</si>
  <si>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</si>
  <si>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</si>
  <si>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</si>
  <si>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</si>
  <si>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</si>
  <si>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</si>
  <si>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</si>
  <si>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</si>
  <si>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</si>
  <si>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</si>
  <si>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</si>
  <si>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</si>
  <si>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</si>
  <si>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</si>
  <si>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</si>
  <si>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</si>
  <si>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</si>
  <si>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</si>
  <si>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</si>
  <si>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</si>
  <si>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</si>
  <si>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</si>
  <si>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</si>
  <si>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</si>
  <si>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</si>
  <si>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</si>
  <si>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</si>
  <si>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</si>
  <si>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</si>
  <si>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</si>
  <si>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</si>
  <si>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</si>
  <si>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</si>
  <si>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</si>
  <si>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</si>
  <si>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</si>
  <si>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</si>
  <si>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</si>
  <si>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</si>
  <si>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</si>
  <si>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</si>
  <si>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</si>
  <si>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</si>
  <si>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</si>
  <si>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</si>
  <si>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</si>
  <si>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</si>
  <si>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</si>
  <si>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</si>
  <si>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</si>
  <si>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</si>
  <si>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</si>
  <si>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</si>
  <si>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</si>
  <si>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</si>
  <si>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</si>
  <si>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</si>
  <si>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</si>
  <si>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</si>
  <si>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</si>
  <si>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</si>
  <si>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</si>
  <si>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</si>
  <si>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</si>
  <si>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</si>
  <si>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</si>
  <si>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</si>
  <si>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</si>
  <si>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</si>
  <si>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</si>
  <si>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</si>
  <si>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</si>
  <si>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</si>
  <si>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</si>
  <si>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</si>
  <si>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</si>
  <si>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</si>
  <si>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</si>
  <si>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</si>
  <si>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</si>
  <si>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</si>
  <si>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</si>
  <si>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</si>
  <si>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</si>
  <si>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</si>
  <si>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</si>
  <si>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</si>
  <si>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</si>
  <si>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</si>
  <si>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</si>
  <si>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</si>
  <si>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</si>
  <si>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</si>
  <si>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</si>
  <si>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</si>
  <si>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</si>
  <si>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</si>
  <si>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</si>
  <si>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</si>
  <si>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</si>
  <si>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</si>
  <si>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</si>
  <si>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</si>
  <si>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</si>
  <si>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</si>
  <si>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</si>
  <si>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</si>
  <si>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</si>
  <si>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</si>
  <si>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</si>
  <si>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</si>
  <si>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</si>
  <si>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</si>
  <si>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</si>
  <si>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</si>
  <si>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</si>
  <si>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</si>
  <si>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</si>
  <si>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</si>
  <si>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</si>
  <si>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</si>
  <si>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</si>
  <si>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</si>
  <si>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</si>
  <si>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</si>
  <si>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</si>
  <si>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</si>
  <si>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</si>
  <si>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</si>
  <si>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</si>
  <si>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</si>
  <si>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</si>
  <si>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</si>
  <si>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</si>
  <si>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</si>
  <si>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</si>
  <si>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</si>
  <si>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</si>
  <si>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</si>
  <si>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</si>
  <si>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</si>
  <si>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</si>
  <si>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</si>
  <si>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</si>
  <si>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</si>
  <si>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</si>
  <si>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</si>
  <si>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</si>
  <si>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</si>
  <si>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</si>
  <si>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</si>
  <si>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</si>
  <si>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</si>
  <si>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</si>
  <si>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</si>
  <si>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</si>
  <si>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</si>
  <si>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</si>
  <si>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</si>
  <si>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</si>
  <si>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</si>
  <si>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</si>
  <si>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</si>
  <si>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</si>
  <si>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</si>
  <si>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</si>
  <si>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</si>
  <si>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</si>
  <si>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</si>
  <si>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</si>
  <si>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</si>
  <si>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</si>
  <si>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</si>
  <si>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</si>
  <si>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</si>
  <si>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</si>
  <si>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</si>
  <si>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</si>
  <si>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</si>
  <si>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</si>
  <si>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</si>
  <si>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</si>
  <si>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</si>
  <si>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</si>
  <si>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</si>
  <si>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</si>
  <si>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</si>
  <si>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</si>
  <si>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</si>
  <si>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</si>
  <si>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</si>
  <si>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</si>
  <si>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</si>
  <si>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</si>
  <si>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</si>
  <si>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</si>
  <si>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</si>
  <si>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</si>
  <si>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</si>
  <si>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</si>
  <si>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</si>
  <si>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</si>
  <si>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</si>
  <si>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</si>
  <si>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</si>
  <si>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</si>
  <si>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</si>
  <si>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</si>
  <si>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</si>
  <si>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</si>
  <si>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</si>
  <si>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</si>
  <si>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</si>
  <si>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</si>
  <si>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</si>
  <si>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</si>
  <si>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</si>
  <si>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</si>
  <si>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</si>
  <si>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</si>
  <si>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</si>
  <si>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</si>
  <si>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</si>
  <si>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</si>
  <si>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</si>
  <si>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</si>
  <si>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</si>
  <si>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</si>
  <si>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</si>
  <si>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</si>
  <si>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</si>
  <si>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</si>
  <si>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</si>
  <si>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</si>
  <si>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</si>
  <si>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</si>
  <si>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</si>
  <si>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</si>
  <si>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</si>
  <si>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</si>
  <si>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</si>
  <si>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</si>
  <si>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</si>
  <si>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</si>
  <si>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</si>
  <si>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</si>
  <si>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</si>
  <si>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</si>
  <si>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</si>
  <si>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</si>
  <si>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</si>
  <si>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</si>
  <si>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</si>
  <si>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</si>
  <si>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</si>
  <si>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</si>
  <si>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</si>
  <si>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</si>
  <si>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</si>
  <si>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</si>
  <si>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</si>
  <si>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</si>
  <si>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</si>
  <si>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</si>
  <si>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</si>
  <si>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</si>
  <si>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</si>
  <si>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</si>
  <si>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</si>
  <si>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</si>
  <si>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</si>
  <si>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</si>
  <si>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</si>
  <si>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</si>
  <si>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</si>
  <si>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</si>
  <si>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</si>
  <si>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</si>
  <si>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</si>
  <si>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</si>
  <si>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</si>
  <si>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</si>
  <si>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</si>
  <si>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</si>
  <si>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</si>
  <si>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</si>
  <si>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</si>
  <si>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</si>
  <si>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</si>
  <si>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</si>
  <si>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</si>
  <si>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</si>
  <si>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</si>
  <si>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</si>
  <si>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</si>
  <si>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</si>
  <si>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</si>
  <si>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</si>
  <si>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</si>
  <si>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</si>
  <si>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</si>
  <si>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</si>
  <si>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</si>
  <si>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</si>
  <si>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</si>
  <si>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</si>
  <si>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</si>
  <si>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</si>
  <si>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</si>
  <si>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</si>
  <si>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</si>
  <si>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</si>
  <si>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</si>
  <si>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</si>
  <si>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</si>
  <si>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</si>
  <si>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</si>
  <si>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</si>
  <si>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</si>
  <si>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</si>
  <si>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</si>
  <si>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</si>
  <si>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</si>
  <si>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</si>
  <si>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</si>
  <si>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</si>
  <si>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</si>
  <si>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</si>
  <si>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</si>
  <si>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</si>
  <si>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</si>
  <si>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</si>
  <si>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</si>
  <si>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</si>
  <si>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</si>
  <si>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</si>
  <si>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</si>
  <si>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</si>
  <si>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</si>
  <si>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</si>
  <si>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</si>
  <si>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</si>
  <si>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</si>
  <si>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</si>
  <si>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</si>
  <si>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</si>
  <si>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</si>
  <si>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</si>
  <si>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</si>
  <si>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</si>
  <si>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</si>
  <si>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</si>
  <si>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</si>
  <si>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</si>
  <si>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</si>
  <si>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</si>
  <si>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</si>
  <si>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</si>
  <si>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</si>
  <si>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</si>
  <si>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</si>
  <si>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</si>
  <si>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</si>
  <si>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</si>
  <si>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</si>
  <si>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</si>
  <si>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</si>
  <si>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</si>
  <si>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</si>
  <si>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</si>
  <si>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</si>
  <si>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</si>
  <si>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</si>
  <si>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</si>
  <si>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</si>
  <si>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</si>
  <si>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</si>
  <si>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</si>
  <si>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</si>
  <si>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</si>
  <si>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</si>
  <si>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</si>
  <si>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</si>
  <si>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</si>
  <si>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</si>
  <si>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</si>
  <si>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</si>
  <si>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</si>
  <si>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</si>
  <si>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</si>
  <si>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</si>
  <si>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</si>
  <si>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</si>
  <si>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</si>
  <si>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</si>
  <si>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</si>
  <si>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</si>
  <si>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</si>
  <si>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</si>
  <si>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</si>
  <si>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</si>
  <si>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</si>
  <si>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</si>
  <si>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</si>
  <si>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</si>
  <si>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</si>
  <si>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</si>
  <si>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</si>
  <si>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</si>
  <si>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</si>
  <si>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</si>
  <si>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</si>
  <si>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</si>
  <si>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</si>
  <si>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</si>
  <si>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</si>
  <si>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</si>
  <si>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</si>
  <si>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</si>
  <si>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</si>
  <si>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</si>
  <si>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</si>
  <si>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</si>
  <si>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</si>
  <si>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</si>
  <si>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</si>
  <si>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</si>
  <si>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</si>
  <si>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</si>
  <si>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</si>
  <si>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</si>
  <si>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</si>
  <si>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</si>
  <si>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</si>
  <si>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</si>
  <si>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</si>
  <si>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</si>
  <si>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</si>
  <si>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</si>
  <si>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</si>
  <si>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</si>
  <si>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</si>
  <si>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</si>
  <si>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</si>
  <si>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</si>
  <si>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</si>
  <si>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</si>
  <si>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</si>
  <si>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</si>
  <si>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</si>
  <si>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</si>
  <si>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</si>
  <si>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</si>
  <si>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</si>
  <si>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</si>
  <si>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</si>
  <si>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</si>
  <si>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</si>
  <si>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</si>
  <si>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</si>
  <si>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</si>
  <si>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</si>
  <si>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</si>
  <si>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</si>
  <si>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</si>
  <si>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</si>
  <si>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</si>
  <si>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</si>
  <si>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</si>
  <si>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</si>
  <si>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</si>
  <si>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</si>
  <si>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</si>
  <si>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</si>
  <si>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</si>
  <si>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</si>
  <si>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</si>
  <si>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</si>
  <si>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</si>
  <si>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</si>
  <si>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</si>
  <si>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</si>
  <si>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</si>
  <si>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</si>
  <si>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</si>
  <si>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</si>
  <si>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</si>
  <si>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</si>
  <si>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</si>
  <si>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</si>
  <si>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</si>
  <si>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</si>
  <si>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</si>
  <si>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</si>
  <si>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</si>
  <si>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</si>
  <si>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</si>
  <si>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</si>
  <si>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</si>
  <si>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</si>
  <si>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</si>
  <si>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</si>
  <si>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</si>
  <si>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</si>
  <si>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</si>
  <si>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</si>
  <si>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</si>
  <si>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</si>
  <si>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</si>
  <si>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</si>
  <si>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</si>
  <si>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</si>
  <si>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</si>
  <si>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</si>
  <si>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</si>
  <si>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</si>
  <si>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</si>
  <si>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</si>
  <si>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</si>
  <si>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</si>
  <si>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</si>
  <si>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</si>
  <si>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</si>
  <si>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</si>
  <si>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</si>
  <si>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</si>
  <si>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</si>
  <si>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</si>
  <si>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</si>
  <si>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</si>
  <si>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</si>
  <si>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</si>
  <si>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</si>
  <si>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</si>
  <si>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</si>
  <si>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</si>
  <si>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</si>
  <si>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</si>
  <si>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</si>
  <si>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</si>
  <si>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</si>
  <si>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</si>
  <si>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</si>
  <si>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</si>
  <si>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</si>
  <si>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</si>
  <si>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</si>
  <si>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</si>
  <si>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</si>
  <si>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</si>
  <si>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</si>
  <si>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</si>
  <si>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</si>
  <si>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</si>
  <si>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</si>
  <si>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</si>
  <si>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</si>
  <si>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</si>
  <si>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</si>
  <si>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</si>
  <si>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</si>
  <si>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</si>
  <si>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</si>
  <si>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</si>
  <si>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</si>
  <si>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</si>
  <si>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</si>
  <si>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</si>
  <si>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</si>
  <si>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</si>
  <si>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</si>
  <si>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</si>
  <si>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</si>
  <si>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</si>
  <si>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</si>
  <si>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</si>
  <si>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</si>
  <si>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</si>
  <si>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</si>
  <si>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</si>
  <si>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</si>
  <si>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</si>
  <si>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</si>
  <si>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</si>
  <si>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</si>
  <si>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</si>
  <si>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</si>
  <si>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</si>
  <si>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</si>
  <si>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</si>
  <si>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</si>
  <si>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</si>
  <si>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</si>
  <si>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</si>
  <si>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</si>
  <si>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</si>
  <si>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</si>
  <si>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</si>
  <si>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</si>
  <si>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</si>
  <si>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</si>
  <si>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</si>
  <si>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</si>
  <si>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</si>
  <si>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</si>
  <si>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</si>
  <si>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</si>
  <si>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</si>
  <si>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</si>
  <si>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</si>
  <si>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</si>
  <si>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</si>
  <si>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</si>
  <si>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</si>
  <si>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</si>
  <si>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</si>
  <si>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</si>
  <si>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</si>
  <si>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</si>
  <si>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</si>
  <si>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</si>
  <si>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</si>
  <si>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</si>
  <si>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</si>
  <si>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</si>
  <si>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</si>
  <si>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</si>
  <si>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</si>
  <si>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</si>
  <si>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</si>
  <si>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</si>
  <si>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</si>
  <si>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</si>
  <si>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</si>
  <si>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</si>
  <si>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</si>
  <si>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</si>
  <si>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</si>
  <si>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</si>
  <si>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</si>
  <si>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</si>
  <si>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</si>
  <si>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</si>
  <si>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</si>
  <si>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</si>
  <si>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</si>
  <si>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</si>
  <si>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</si>
  <si>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</si>
  <si>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</si>
  <si>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</si>
  <si>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</si>
  <si>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</si>
  <si>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</si>
  <si>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</si>
  <si>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</si>
  <si>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</si>
  <si>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</si>
  <si>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</si>
  <si>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</si>
  <si>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</si>
  <si>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</si>
  <si>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</si>
  <si>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</si>
  <si>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</si>
  <si>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</si>
  <si>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</si>
  <si>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</si>
  <si>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</si>
  <si>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</si>
  <si>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</si>
  <si>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</si>
  <si>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</si>
  <si>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</si>
  <si>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</si>
  <si>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</si>
  <si>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</si>
  <si>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</si>
  <si>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</si>
  <si>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</si>
  <si>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</si>
  <si>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</si>
  <si>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</si>
  <si>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</si>
  <si>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</si>
  <si>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</si>
  <si>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</si>
  <si>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</si>
  <si>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</si>
  <si>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</si>
  <si>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</si>
  <si>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</si>
  <si>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</si>
  <si>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</si>
  <si>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</si>
  <si>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</si>
  <si>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</si>
  <si>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</si>
  <si>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</si>
  <si>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</si>
  <si>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</si>
  <si>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</si>
  <si>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</si>
  <si>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</si>
  <si>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</si>
  <si>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</si>
  <si>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</si>
  <si>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</si>
  <si>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</si>
  <si>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</si>
  <si>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</si>
  <si>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</si>
  <si>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</si>
  <si>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</si>
  <si>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</si>
  <si>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</si>
  <si>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</si>
  <si>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</si>
  <si>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</si>
  <si>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</si>
  <si>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</si>
  <si>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</si>
  <si>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</si>
  <si>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</si>
  <si>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</si>
  <si>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</si>
  <si>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</si>
  <si>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</si>
  <si>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</si>
  <si>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</si>
  <si>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</si>
  <si>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</si>
  <si>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</si>
  <si>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</si>
  <si>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</si>
  <si>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</si>
  <si>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</si>
  <si>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</si>
  <si>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</si>
  <si>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</si>
  <si>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</si>
  <si>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</si>
  <si>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</si>
  <si>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</si>
  <si>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</si>
  <si>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</si>
  <si>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</si>
  <si>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</si>
  <si>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</si>
  <si>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</si>
  <si>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</si>
  <si>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</si>
  <si>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</si>
  <si>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</si>
  <si>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</si>
  <si>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</si>
  <si>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</si>
  <si>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</si>
  <si>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</si>
  <si>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</si>
  <si>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</si>
  <si>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</si>
  <si>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</si>
  <si>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</si>
  <si>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</si>
  <si>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</si>
  <si>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</si>
  <si>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</si>
  <si>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</si>
  <si>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</si>
  <si>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</si>
  <si>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</si>
  <si>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</si>
  <si>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</si>
  <si>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</si>
  <si>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</si>
  <si>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</si>
  <si>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</si>
  <si>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</si>
  <si>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</si>
  <si>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</si>
  <si>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</si>
  <si>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</si>
  <si>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</si>
  <si>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</si>
  <si>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</si>
  <si>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</si>
  <si>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</si>
  <si>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</si>
  <si>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</si>
  <si>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</si>
  <si>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</si>
  <si>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</si>
  <si>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</si>
  <si>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</si>
  <si>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</si>
  <si>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</si>
  <si>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</si>
  <si>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</si>
  <si>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</si>
  <si>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</si>
  <si>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</si>
  <si>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</si>
  <si>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</si>
  <si>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</si>
  <si>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</si>
  <si>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</si>
  <si>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</si>
  <si>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</si>
  <si>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</si>
  <si>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</si>
  <si>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</si>
  <si>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</si>
  <si>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</si>
  <si>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</si>
  <si>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</si>
  <si>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</si>
  <si>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</si>
  <si>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</si>
  <si>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</si>
  <si>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</si>
  <si>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</si>
  <si>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</si>
  <si>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</si>
  <si>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</si>
  <si>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</si>
  <si>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</si>
  <si>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</si>
  <si>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</si>
  <si>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</si>
  <si>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</si>
  <si>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</si>
  <si>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</si>
  <si>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</si>
  <si>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</si>
  <si>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</si>
  <si>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</si>
  <si>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</si>
  <si>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</si>
  <si>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</si>
  <si>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</si>
  <si>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</si>
  <si>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</si>
  <si>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</si>
  <si>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</si>
  <si>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</si>
  <si>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</si>
  <si>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</si>
  <si>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</si>
  <si>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</si>
  <si>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</si>
  <si>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</si>
  <si>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</si>
  <si>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</si>
  <si>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</si>
  <si>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</si>
  <si>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</si>
  <si>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</si>
  <si>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</si>
  <si>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</si>
  <si>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</si>
  <si>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</si>
  <si>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</si>
  <si>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</si>
  <si>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</si>
  <si>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</si>
  <si>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</si>
  <si>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</si>
  <si>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</si>
  <si>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</si>
  <si>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</si>
  <si>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</si>
  <si>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</si>
  <si>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</si>
  <si>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</si>
  <si>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</si>
  <si>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</si>
  <si>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</si>
  <si>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</si>
  <si>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</si>
  <si>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</si>
  <si>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</si>
  <si>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</si>
  <si>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</si>
  <si>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</si>
  <si>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</si>
  <si>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</si>
  <si>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</si>
  <si>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</si>
  <si>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</si>
  <si>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</si>
  <si>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</si>
  <si>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</si>
  <si>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</si>
  <si>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</si>
  <si>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</si>
  <si>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</si>
  <si>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</si>
  <si>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</si>
  <si>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</si>
  <si>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</si>
  <si>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</si>
  <si>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</si>
  <si>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</si>
  <si>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</si>
  <si>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</si>
  <si>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</si>
  <si>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</si>
  <si>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</si>
  <si>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</si>
  <si>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</si>
  <si>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</si>
  <si>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</si>
  <si>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</si>
  <si>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</si>
  <si>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</si>
  <si>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</si>
  <si>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</si>
  <si>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</si>
  <si>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</si>
  <si>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</si>
  <si>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</si>
  <si>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</si>
  <si>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</si>
  <si>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</si>
  <si>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</si>
  <si>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</si>
  <si>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</si>
  <si>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</si>
  <si>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</si>
  <si>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</si>
  <si>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</si>
  <si>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</si>
  <si>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</si>
  <si>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</si>
  <si>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</si>
  <si>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</si>
  <si>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</si>
  <si>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</si>
  <si>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</si>
  <si>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</si>
  <si>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</si>
  <si>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</si>
  <si>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</si>
  <si>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</si>
  <si>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</si>
  <si>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</si>
  <si>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</si>
  <si>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</si>
  <si>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</si>
  <si>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</si>
  <si>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</si>
  <si>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</si>
  <si>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</si>
  <si>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</si>
  <si>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</si>
  <si>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</si>
  <si>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</si>
  <si>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</si>
  <si>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</si>
  <si>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</si>
  <si>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</si>
  <si>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</si>
  <si>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</si>
  <si>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</si>
  <si>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</si>
  <si>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</si>
  <si>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</si>
  <si>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</si>
  <si>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</si>
  <si>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</si>
  <si>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</si>
  <si>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</si>
  <si>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</si>
  <si>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</si>
  <si>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</si>
  <si>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</si>
  <si>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</si>
  <si>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</si>
  <si>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</si>
  <si>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</si>
  <si>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</si>
  <si>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</si>
  <si>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</si>
  <si>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</si>
  <si>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</si>
  <si>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</si>
  <si>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</si>
  <si>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</si>
  <si>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</si>
  <si>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</si>
  <si>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</si>
  <si>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</si>
  <si>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</si>
  <si>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</si>
  <si>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</si>
  <si>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</si>
  <si>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</si>
  <si>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</si>
  <si>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</si>
  <si>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</si>
  <si>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</si>
  <si>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</si>
  <si>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</si>
  <si>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</si>
  <si>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</si>
  <si>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</si>
  <si>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</si>
  <si>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</si>
  <si>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</si>
  <si>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</si>
  <si>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</si>
  <si>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</si>
  <si>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</si>
  <si>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</si>
  <si>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</si>
  <si>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</si>
  <si>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</si>
  <si>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</si>
  <si>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</si>
  <si>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</si>
  <si>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</si>
  <si>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</si>
  <si>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</si>
  <si>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</si>
  <si>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</si>
  <si>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</si>
  <si>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</si>
  <si>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</si>
  <si>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</si>
  <si>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</si>
  <si>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</si>
  <si>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</si>
  <si>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</si>
  <si>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</si>
  <si>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</si>
  <si>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</si>
  <si>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</si>
  <si>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</si>
  <si>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</si>
  <si>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</si>
  <si>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</si>
  <si>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</si>
  <si>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</si>
  <si>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</si>
  <si>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</si>
  <si>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</si>
  <si>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</si>
  <si>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</si>
  <si>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</si>
  <si>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</si>
  <si>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</si>
  <si>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</si>
  <si>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</si>
  <si>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</si>
  <si>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</si>
  <si>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</si>
  <si>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</si>
  <si>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</si>
  <si>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</si>
  <si>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</si>
  <si>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</si>
  <si>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</si>
  <si>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</si>
  <si>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</si>
  <si>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</si>
  <si>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</si>
  <si>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</si>
  <si>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</si>
  <si>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</si>
  <si>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</si>
  <si>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</si>
  <si>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</si>
  <si>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</si>
  <si>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</si>
  <si>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</si>
  <si>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</si>
  <si>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</si>
  <si>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</si>
  <si>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</si>
  <si>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</si>
  <si>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</si>
  <si>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</si>
  <si>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</si>
  <si>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</si>
  <si>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</si>
  <si>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</si>
  <si>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</si>
  <si>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</si>
  <si>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</si>
  <si>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</si>
  <si>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</si>
  <si>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</si>
  <si>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</si>
  <si>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</si>
  <si>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</si>
  <si>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</si>
  <si>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</si>
  <si>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</si>
  <si>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</si>
  <si>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</si>
  <si>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</si>
  <si>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</si>
  <si>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</si>
  <si>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</si>
  <si>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</si>
  <si>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</si>
  <si>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</si>
  <si>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</si>
  <si>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</si>
  <si>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</si>
  <si>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</si>
  <si>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</si>
  <si>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</si>
  <si>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</si>
  <si>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</si>
  <si>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</si>
  <si>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</si>
  <si>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</si>
  <si>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</si>
  <si>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</si>
  <si>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</si>
  <si>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</si>
  <si>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</si>
  <si>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</si>
  <si>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</si>
  <si>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</si>
  <si>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</si>
  <si>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</si>
  <si>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</si>
  <si>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</si>
  <si>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</si>
  <si>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</si>
  <si>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</si>
  <si>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</si>
  <si>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</si>
  <si>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</si>
  <si>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</si>
  <si>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</si>
  <si>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</si>
  <si>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</si>
  <si>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</si>
  <si>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</si>
  <si>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</si>
  <si>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</si>
  <si>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</si>
  <si>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</si>
  <si>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</si>
  <si>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</si>
  <si>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</si>
  <si>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</si>
  <si>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</si>
  <si>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</si>
  <si>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</si>
  <si>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</si>
  <si>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</si>
  <si>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</si>
  <si>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</si>
  <si>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</si>
  <si>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</si>
  <si>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</si>
  <si>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</si>
  <si>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</si>
  <si>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</si>
  <si>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</si>
  <si>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</si>
  <si>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</si>
  <si>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</si>
  <si>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</si>
  <si>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</si>
  <si>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</si>
  <si>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</si>
  <si>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</si>
  <si>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</si>
  <si>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</si>
  <si>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</si>
  <si>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</si>
  <si>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</si>
  <si>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</si>
  <si>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</si>
  <si>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</si>
  <si>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</si>
  <si>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</si>
  <si>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</si>
  <si>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</si>
  <si>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</si>
  <si>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</si>
  <si>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</si>
  <si>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</si>
  <si>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</si>
  <si>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</si>
  <si>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</si>
  <si>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</si>
  <si>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</si>
  <si>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</si>
  <si>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</si>
  <si>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</si>
  <si>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</si>
  <si>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</si>
  <si>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</si>
  <si>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</si>
  <si>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</si>
  <si>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</si>
  <si>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</si>
  <si>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</si>
  <si>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</si>
  <si>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</si>
  <si>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</si>
  <si>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</si>
  <si>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</si>
  <si>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</si>
  <si>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</si>
  <si>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</si>
  <si>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</si>
  <si>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</si>
  <si>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</si>
  <si>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</si>
  <si>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</si>
  <si>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</si>
  <si>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</si>
  <si>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</si>
  <si>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</si>
  <si>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</si>
  <si>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</si>
  <si>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</si>
  <si>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</si>
  <si>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</si>
  <si>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</si>
  <si>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</si>
  <si>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</si>
  <si>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</si>
  <si>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</si>
  <si>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</si>
  <si>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</si>
  <si>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</si>
  <si>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</si>
  <si>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</si>
  <si>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</si>
  <si>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</si>
  <si>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</si>
  <si>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</si>
  <si>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</si>
  <si>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</si>
  <si>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</si>
  <si>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</si>
  <si>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</si>
  <si>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</si>
  <si>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</si>
  <si>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</si>
  <si>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</si>
  <si>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</si>
  <si>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</si>
  <si>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</si>
  <si>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</si>
  <si>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</si>
  <si>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</si>
  <si>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</si>
  <si>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</si>
  <si>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</si>
  <si>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</si>
  <si>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</si>
  <si>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</si>
  <si>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</si>
  <si>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</si>
  <si>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</si>
  <si>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</si>
  <si>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</si>
  <si>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</si>
  <si>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</si>
  <si>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</si>
  <si>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</si>
  <si>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</si>
  <si>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</si>
  <si>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</si>
  <si>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</si>
  <si>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</si>
  <si>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</si>
  <si>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</si>
  <si>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</si>
  <si>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</si>
  <si>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</si>
  <si>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</si>
  <si>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</si>
  <si>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</si>
  <si>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</si>
  <si>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</si>
  <si>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</si>
  <si>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</si>
  <si>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</si>
  <si>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</si>
  <si>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</si>
  <si>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</si>
  <si>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</si>
  <si>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</si>
  <si>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</si>
  <si>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</si>
  <si>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</si>
  <si>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</si>
  <si>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</si>
  <si>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</si>
  <si>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</si>
  <si>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</si>
  <si>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</si>
  <si>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</si>
  <si>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</si>
  <si>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</si>
  <si>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</si>
  <si>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</si>
  <si>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</si>
  <si>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</si>
  <si>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</si>
  <si>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</si>
  <si>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</si>
  <si>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</si>
  <si>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</si>
  <si>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</si>
  <si>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</si>
  <si>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</si>
  <si>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</si>
  <si>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</si>
  <si>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</si>
  <si>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</si>
  <si>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</si>
  <si>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</si>
  <si>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</si>
  <si>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</si>
  <si>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</si>
  <si>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</si>
  <si>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</si>
  <si>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</si>
  <si>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</si>
  <si>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</si>
  <si>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</si>
  <si>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</si>
  <si>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</si>
  <si>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</si>
  <si>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</si>
  <si>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</si>
  <si>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</si>
  <si>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</si>
  <si>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</si>
  <si>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</si>
  <si>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</si>
  <si>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</si>
  <si>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</si>
  <si>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</si>
  <si>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</si>
  <si>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</si>
  <si>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</si>
  <si>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</si>
  <si>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</si>
  <si>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</si>
  <si>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</si>
  <si>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</si>
  <si>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</si>
  <si>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</si>
  <si>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</si>
  <si>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</si>
  <si>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</si>
  <si>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</si>
  <si>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</si>
  <si>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</si>
  <si>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</si>
  <si>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</si>
  <si>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</si>
  <si>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</si>
  <si>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</si>
  <si>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</si>
  <si>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</si>
  <si>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</si>
  <si>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</si>
  <si>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</si>
  <si>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</si>
  <si>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</si>
  <si>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</si>
  <si>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</si>
  <si>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</si>
  <si>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</si>
  <si>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</si>
  <si>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</si>
  <si>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</si>
  <si>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</si>
  <si>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</si>
  <si>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</si>
  <si>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</si>
  <si>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</si>
  <si>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</si>
  <si>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</si>
  <si>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</si>
  <si>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</si>
  <si>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</si>
  <si>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</si>
  <si>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</si>
  <si>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</si>
  <si>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</si>
  <si>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</si>
  <si>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</si>
  <si>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</si>
  <si>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</si>
  <si>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</si>
  <si>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</si>
  <si>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</si>
  <si>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</si>
  <si>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</si>
  <si>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</si>
  <si>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</si>
  <si>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</si>
  <si>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</si>
  <si>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</si>
  <si>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</si>
  <si>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</si>
  <si>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</si>
  <si>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</si>
  <si>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</si>
  <si>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</si>
  <si>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</si>
  <si>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</si>
  <si>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</si>
  <si>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</si>
  <si>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</si>
  <si>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</si>
  <si>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</si>
  <si>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</si>
  <si>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</si>
  <si>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</si>
  <si>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</si>
  <si>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</si>
  <si>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</si>
  <si>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</si>
  <si>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</si>
  <si>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</si>
  <si>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</si>
  <si>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</si>
  <si>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</si>
  <si>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</si>
  <si>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</si>
  <si>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</si>
  <si>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</si>
  <si>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</si>
  <si>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</si>
  <si>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</si>
  <si>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</si>
  <si>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</si>
  <si>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</si>
  <si>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</si>
  <si>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</si>
  <si>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</si>
  <si>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</si>
  <si>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</si>
  <si>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</si>
  <si>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</si>
  <si>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</si>
  <si>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</si>
  <si>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</si>
  <si>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</si>
  <si>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</si>
  <si>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</si>
  <si>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</si>
  <si>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</si>
  <si>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</si>
  <si>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</si>
  <si>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</si>
  <si>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</si>
  <si>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</si>
  <si>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</si>
  <si>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</si>
  <si>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</si>
  <si>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</si>
  <si>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</si>
  <si>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</si>
  <si>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</si>
  <si>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</si>
  <si>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</si>
  <si>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</si>
  <si>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</si>
  <si>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</si>
  <si>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</si>
  <si>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</si>
  <si>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</si>
  <si>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</si>
  <si>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</si>
  <si>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</si>
  <si>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</si>
  <si>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</si>
  <si>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</si>
  <si>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</si>
  <si>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</si>
  <si>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</si>
  <si>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</si>
  <si>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</si>
  <si>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</si>
  <si>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</si>
  <si>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</si>
  <si>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</si>
  <si>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</si>
  <si>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</si>
  <si>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</si>
  <si>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</si>
  <si>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</si>
  <si>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</si>
  <si>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</si>
  <si>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</si>
  <si>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</si>
  <si>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</si>
  <si>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</si>
  <si>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</si>
  <si>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</si>
  <si>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</si>
  <si>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</si>
  <si>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</si>
  <si>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</si>
  <si>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</si>
  <si>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</si>
  <si>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</si>
  <si>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</si>
  <si>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</si>
  <si>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</si>
  <si>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</si>
  <si>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</si>
  <si>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</si>
  <si>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</si>
  <si>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</si>
  <si>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</si>
  <si>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</si>
  <si>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</si>
  <si>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</si>
  <si>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</si>
  <si>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</si>
  <si>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</si>
  <si>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</si>
  <si>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</si>
  <si>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</si>
  <si>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</si>
  <si>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</si>
  <si>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</si>
  <si>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</si>
  <si>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</si>
  <si>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</si>
  <si>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</si>
  <si>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</si>
  <si>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</si>
  <si>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</si>
  <si>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</si>
  <si>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</si>
  <si>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</si>
  <si>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</si>
  <si>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</si>
  <si>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</si>
  <si>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</si>
  <si>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</si>
  <si>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</si>
  <si>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</si>
  <si>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</si>
  <si>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</si>
  <si>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</si>
  <si>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</si>
  <si>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</si>
  <si>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</si>
  <si>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</si>
  <si>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</si>
  <si>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</si>
  <si>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</si>
  <si>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</si>
  <si>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</si>
  <si>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</si>
  <si>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</si>
  <si>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</si>
  <si>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</si>
  <si>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</si>
  <si>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</si>
  <si>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</si>
  <si>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</si>
  <si>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</si>
  <si>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</si>
  <si>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</si>
  <si>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</si>
  <si>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</si>
  <si>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</si>
  <si>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</si>
  <si>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</si>
  <si>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</si>
  <si>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</si>
  <si>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</si>
  <si>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</si>
  <si>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</si>
  <si>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</si>
  <si>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</si>
  <si>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</si>
  <si>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</si>
  <si>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</si>
  <si>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</si>
  <si>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</si>
  <si>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</si>
  <si>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</si>
  <si>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</si>
  <si>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</si>
  <si>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</si>
  <si>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</si>
  <si>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</si>
  <si>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</si>
  <si>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</si>
  <si>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</si>
  <si>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</si>
  <si>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</si>
  <si>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</si>
  <si>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</si>
  <si>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</si>
  <si>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</si>
  <si>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</si>
  <si>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</si>
  <si>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</si>
  <si>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</si>
  <si>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</si>
  <si>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</si>
  <si>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</si>
  <si>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</si>
  <si>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</si>
  <si>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</si>
  <si>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</si>
  <si>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</si>
  <si>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</si>
  <si>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</si>
  <si>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</si>
  <si>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</si>
  <si>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</si>
  <si>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</si>
  <si>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</si>
  <si>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</si>
  <si>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</si>
  <si>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</si>
  <si>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</si>
  <si>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</si>
  <si>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</si>
  <si>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</si>
  <si>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</si>
  <si>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</si>
  <si>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</si>
  <si>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</si>
  <si>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</si>
  <si>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</si>
  <si>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</si>
  <si>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</si>
  <si>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</si>
  <si>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</si>
  <si>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</si>
  <si>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</si>
  <si>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</si>
  <si>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</si>
  <si>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</si>
  <si>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</si>
  <si>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</si>
  <si>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</si>
  <si>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</si>
  <si>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</si>
  <si>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</si>
  <si>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</si>
  <si>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</si>
  <si>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</si>
  <si>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</si>
  <si>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</si>
  <si>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</si>
  <si>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</si>
  <si>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</si>
  <si>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</si>
  <si>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</si>
  <si>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</si>
  <si>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</si>
  <si>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</si>
  <si>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</si>
  <si>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</si>
  <si>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</si>
  <si>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</si>
  <si>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</si>
  <si>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</si>
  <si>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</si>
  <si>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</si>
  <si>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</si>
  <si>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</si>
  <si>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</si>
  <si>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</si>
  <si>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</si>
  <si>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</si>
  <si>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</si>
  <si>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</si>
  <si>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</si>
  <si>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</si>
  <si>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</si>
  <si>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</si>
  <si>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</si>
  <si>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</si>
  <si>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</si>
  <si>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</si>
  <si>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</si>
  <si>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</si>
  <si>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</si>
  <si>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</si>
  <si>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</si>
  <si>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</si>
  <si>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</si>
  <si>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</si>
  <si>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</si>
  <si>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</si>
  <si>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</si>
  <si>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</si>
  <si>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</si>
  <si>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</si>
  <si>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</si>
  <si>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</si>
  <si>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</si>
  <si>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</si>
  <si>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</si>
  <si>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</si>
  <si>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</si>
  <si>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</si>
  <si>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</si>
  <si>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</si>
  <si>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</si>
  <si>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</si>
  <si>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</si>
  <si>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</si>
  <si>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</si>
  <si>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</si>
  <si>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</si>
  <si>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</si>
  <si>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</si>
  <si>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</si>
  <si>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</si>
  <si>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</si>
  <si>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</si>
  <si>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</si>
  <si>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</si>
  <si>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</si>
  <si>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</si>
  <si>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</si>
  <si>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</si>
  <si>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</si>
  <si>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</si>
  <si>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</si>
  <si>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</si>
  <si>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</si>
  <si>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</si>
  <si>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</si>
  <si>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</si>
  <si>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</si>
  <si>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</si>
  <si>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</si>
  <si>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</si>
  <si>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</si>
  <si>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</si>
  <si>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</si>
  <si>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</si>
  <si>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</si>
  <si>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</si>
  <si>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</si>
  <si>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</si>
  <si>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</si>
  <si>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</si>
  <si>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</si>
  <si>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</si>
  <si>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</si>
  <si>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</si>
  <si>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</si>
  <si>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</si>
  <si>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</si>
  <si>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</si>
  <si>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</si>
  <si>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</si>
  <si>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</si>
  <si>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</si>
  <si>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</si>
  <si>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</si>
  <si>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</si>
  <si>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</si>
  <si>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</si>
  <si>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</si>
  <si>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</si>
  <si>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</si>
  <si>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</si>
  <si>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</si>
  <si>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</si>
  <si>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</si>
  <si>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</si>
  <si>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</si>
  <si>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</si>
  <si>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</si>
  <si>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</si>
  <si>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</si>
  <si>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</si>
  <si>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</si>
  <si>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</si>
  <si>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</si>
  <si>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</si>
  <si>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</si>
  <si>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</si>
  <si>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</si>
  <si>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</si>
  <si>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</si>
  <si>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</si>
  <si>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</si>
  <si>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</si>
  <si>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</si>
  <si>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</si>
  <si>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</si>
  <si>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</si>
  <si>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</si>
  <si>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</si>
  <si>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</si>
  <si>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</si>
  <si>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</si>
  <si>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</si>
  <si>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</si>
  <si>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</si>
  <si>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</si>
  <si>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</si>
  <si>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</si>
  <si>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</si>
  <si>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</si>
  <si>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</si>
  <si>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</si>
  <si>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</si>
  <si>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</si>
  <si>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</si>
  <si>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</si>
  <si>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</si>
  <si>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</si>
  <si>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</si>
  <si>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</si>
  <si>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</si>
  <si>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</si>
  <si>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</si>
  <si>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</si>
  <si>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</si>
  <si>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</si>
  <si>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</si>
  <si>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</si>
  <si>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</si>
  <si>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</si>
  <si>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</si>
  <si>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</si>
  <si>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</si>
  <si>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</si>
  <si>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</si>
  <si>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</si>
  <si>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</si>
  <si>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</si>
  <si>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</si>
  <si>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</si>
  <si>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</si>
  <si>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</si>
  <si>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</si>
  <si>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</si>
  <si>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</si>
  <si>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</si>
  <si>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</si>
  <si>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</si>
  <si>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</si>
  <si>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</si>
  <si>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</si>
  <si>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</si>
  <si>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</si>
  <si>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</si>
  <si>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</si>
  <si>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</si>
  <si>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</si>
  <si>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</si>
  <si>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</si>
  <si>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</si>
  <si>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</si>
  <si>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</si>
  <si>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</si>
  <si>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</si>
  <si>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</si>
  <si>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</si>
  <si>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</si>
  <si>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</si>
  <si>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</si>
  <si>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</si>
  <si>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</si>
  <si>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</si>
  <si>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</si>
  <si>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</si>
  <si>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</si>
  <si>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</si>
  <si>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</si>
  <si>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</si>
  <si>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</si>
  <si>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</si>
  <si>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</si>
  <si>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</si>
  <si>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</si>
  <si>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</si>
  <si>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</si>
  <si>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</si>
  <si>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</si>
  <si>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</si>
  <si>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</si>
  <si>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</si>
  <si>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</si>
  <si>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</si>
  <si>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</si>
  <si>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</si>
  <si>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</si>
  <si>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</si>
  <si>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</si>
  <si>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</si>
  <si>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</si>
  <si>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</si>
  <si>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</si>
  <si>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</si>
  <si>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</si>
  <si>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</si>
  <si>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</si>
  <si>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</si>
  <si>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</si>
  <si>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</si>
  <si>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</si>
  <si>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</si>
  <si>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</si>
  <si>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</si>
  <si>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</si>
  <si>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</si>
  <si>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</si>
  <si>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</si>
  <si>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</si>
  <si>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</si>
  <si>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</si>
  <si>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</si>
  <si>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</si>
  <si>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</si>
  <si>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</si>
  <si>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</si>
  <si>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</si>
  <si>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</si>
  <si>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</si>
  <si>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</si>
  <si>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</si>
  <si>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</si>
  <si>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</si>
  <si>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</si>
  <si>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</si>
  <si>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</si>
  <si>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</si>
  <si>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</si>
  <si>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</si>
  <si>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</si>
  <si>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</si>
  <si>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</si>
  <si>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</si>
  <si>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</si>
  <si>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</si>
  <si>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</si>
  <si>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</si>
  <si>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</si>
  <si>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</si>
  <si>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</si>
  <si>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</si>
  <si>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</si>
  <si>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</si>
  <si>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</si>
  <si>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</si>
  <si>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</si>
  <si>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</si>
  <si>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</si>
  <si>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</si>
  <si>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</si>
  <si>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</si>
  <si>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</si>
  <si>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</si>
  <si>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</si>
  <si>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</si>
  <si>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</si>
  <si>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</si>
  <si>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</si>
  <si>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</si>
  <si>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</si>
  <si>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</si>
  <si>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</si>
  <si>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</si>
  <si>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</si>
  <si>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</si>
  <si>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</si>
  <si>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</si>
  <si>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</si>
  <si>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</si>
  <si>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</si>
  <si>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</si>
  <si>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</si>
  <si>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</si>
  <si>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</si>
  <si>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</si>
  <si>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</si>
  <si>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</si>
  <si>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</si>
  <si>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</si>
  <si>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</si>
  <si>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</si>
  <si>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</si>
  <si>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</si>
  <si>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</si>
  <si>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</si>
  <si>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</si>
  <si>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</si>
  <si>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</si>
  <si>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</si>
  <si>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</si>
  <si>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</si>
  <si>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</si>
  <si>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</si>
  <si>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</si>
  <si>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</si>
  <si>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</si>
  <si>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</si>
  <si>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</si>
  <si>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</si>
  <si>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</si>
  <si>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</si>
  <si>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</si>
  <si>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</si>
  <si>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</si>
  <si>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</si>
  <si>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</si>
  <si>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</si>
  <si>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</si>
  <si>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</si>
  <si>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</si>
  <si>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</si>
  <si>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</si>
  <si>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</si>
  <si>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</si>
  <si>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</si>
  <si>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</si>
  <si>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</si>
  <si>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</si>
  <si>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</si>
  <si>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</si>
  <si>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</si>
  <si>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</si>
  <si>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</si>
  <si>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</si>
  <si>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</si>
  <si>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</si>
  <si>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</si>
  <si>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</si>
  <si>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</si>
  <si>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</si>
  <si>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</si>
  <si>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</si>
  <si>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</si>
  <si>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</si>
  <si>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</si>
  <si>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</si>
  <si>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</si>
  <si>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</si>
  <si>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</si>
  <si>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</si>
  <si>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</si>
  <si>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</si>
  <si>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</si>
  <si>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</si>
  <si>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</si>
  <si>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</si>
  <si>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</si>
  <si>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</si>
  <si>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</si>
  <si>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</si>
  <si>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</si>
  <si>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</si>
  <si>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</si>
  <si>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</si>
  <si>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</si>
  <si>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</si>
  <si>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</si>
  <si>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</si>
  <si>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</si>
  <si>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</si>
  <si>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</si>
  <si>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</si>
  <si>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</si>
  <si>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</si>
  <si>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</si>
  <si>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</si>
  <si>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</si>
  <si>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</si>
  <si>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</si>
  <si>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</si>
  <si>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</si>
  <si>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</si>
  <si>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</si>
  <si>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</si>
  <si>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</si>
  <si>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</si>
  <si>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</si>
  <si>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</si>
  <si>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</si>
  <si>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</si>
  <si>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</si>
  <si>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</si>
  <si>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</si>
  <si>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</si>
  <si>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</si>
  <si>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</si>
  <si>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</si>
  <si>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</si>
  <si>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</si>
  <si>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</si>
  <si>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</si>
  <si>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</si>
  <si>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</si>
  <si>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</si>
  <si>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</si>
  <si>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</si>
  <si>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</si>
  <si>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</si>
  <si>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</si>
  <si>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</si>
  <si>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</si>
  <si>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</si>
  <si>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</si>
  <si>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</si>
  <si>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</si>
  <si>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</si>
  <si>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</si>
  <si>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</si>
  <si>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</si>
  <si>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</si>
  <si>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</si>
  <si>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</si>
  <si>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</si>
  <si>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</si>
  <si>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</si>
  <si>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</si>
  <si>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</si>
  <si>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</si>
  <si>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</si>
  <si>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</si>
  <si>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</si>
  <si>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</si>
  <si>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</si>
  <si>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</si>
  <si>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</si>
  <si>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</si>
  <si>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</si>
  <si>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</si>
  <si>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</si>
  <si>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</si>
  <si>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</si>
  <si>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</si>
  <si>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</si>
  <si>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</si>
  <si>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</si>
  <si>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</si>
  <si>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</si>
  <si>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</si>
  <si>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</si>
  <si>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</si>
  <si>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</si>
  <si>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</si>
  <si>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</si>
  <si>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</si>
  <si>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</si>
  <si>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</si>
  <si>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</si>
  <si>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</si>
  <si>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</si>
  <si>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</si>
  <si>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</si>
  <si>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</si>
  <si>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</si>
  <si>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</si>
  <si>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</si>
  <si>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</si>
  <si>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</si>
  <si>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</si>
  <si>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</si>
  <si>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</si>
  <si>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</si>
  <si>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</si>
  <si>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</si>
  <si>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</si>
  <si>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</si>
  <si>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</si>
  <si>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</si>
  <si>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</si>
  <si>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</si>
  <si>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</si>
  <si>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</si>
  <si>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</si>
  <si>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</si>
  <si>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</si>
  <si>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</si>
  <si>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</si>
  <si>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</si>
  <si>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</si>
  <si>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</si>
  <si>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</si>
  <si>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</si>
  <si>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</si>
  <si>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</si>
  <si>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</si>
  <si>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</si>
  <si>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</si>
  <si>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</si>
  <si>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</si>
  <si>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</si>
  <si>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</si>
  <si>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</si>
  <si>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</si>
  <si>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</si>
  <si>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</si>
  <si>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</si>
  <si>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</si>
  <si>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</si>
  <si>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</si>
  <si>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</si>
  <si>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</si>
  <si>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</si>
  <si>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</si>
  <si>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</si>
  <si>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</si>
  <si>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</si>
  <si>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</si>
  <si>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</si>
  <si>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</si>
  <si>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</si>
  <si>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</si>
  <si>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</si>
  <si>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</si>
  <si>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</si>
  <si>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</si>
  <si>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</si>
  <si>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</si>
  <si>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</si>
  <si>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</si>
  <si>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</si>
  <si>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</si>
  <si>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</si>
  <si>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</si>
  <si>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</si>
  <si>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</si>
  <si>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</si>
  <si>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</si>
  <si>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</si>
  <si>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</si>
  <si>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</si>
  <si>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</si>
  <si>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</si>
  <si>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</si>
  <si>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</si>
  <si>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</si>
  <si>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</si>
  <si>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</si>
  <si>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</si>
  <si>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</si>
  <si>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</si>
  <si>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</si>
  <si>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</si>
  <si>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</si>
  <si>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</si>
  <si>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</si>
  <si>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</si>
  <si>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</si>
  <si>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</si>
  <si>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</si>
  <si>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</si>
  <si>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</si>
  <si>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</si>
  <si>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</si>
  <si>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</si>
  <si>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</si>
  <si>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</si>
  <si>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</si>
  <si>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</si>
  <si>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</si>
  <si>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</si>
  <si>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</si>
  <si>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</si>
  <si>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</si>
  <si>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</si>
  <si>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</si>
  <si>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</si>
  <si>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</si>
  <si>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</si>
  <si>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</si>
  <si>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</si>
  <si>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</si>
  <si>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</si>
  <si>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</si>
  <si>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</si>
  <si>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</si>
  <si>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</si>
  <si>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</si>
  <si>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</si>
  <si>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</si>
  <si>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</si>
  <si>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</si>
  <si>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</si>
  <si>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</si>
  <si>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</si>
  <si>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</si>
  <si>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</si>
  <si>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</si>
  <si>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</si>
  <si>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</si>
  <si>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</si>
  <si>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</si>
  <si>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</si>
  <si>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</si>
  <si>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</si>
  <si>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</si>
  <si>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</si>
  <si>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</si>
  <si>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</si>
  <si>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</si>
  <si>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</si>
  <si>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</si>
  <si>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</si>
  <si>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</si>
  <si>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</si>
  <si>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</si>
  <si>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</si>
  <si>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</si>
  <si>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</si>
  <si>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</si>
  <si>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</si>
  <si>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</si>
  <si>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</si>
  <si>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</si>
  <si>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</si>
  <si>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</si>
  <si>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</si>
  <si>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</si>
  <si>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</si>
  <si>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</si>
  <si>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</si>
  <si>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</si>
  <si>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</si>
  <si>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</si>
  <si>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</si>
  <si>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</si>
  <si>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</si>
  <si>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</si>
  <si>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</si>
  <si>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</si>
  <si>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</si>
  <si>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</si>
  <si>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</si>
  <si>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</si>
  <si>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</si>
  <si>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</si>
  <si>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</si>
  <si>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</si>
  <si>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</si>
  <si>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</si>
  <si>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</si>
  <si>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</si>
  <si>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</si>
  <si>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</si>
  <si>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</si>
  <si>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</si>
  <si>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</si>
  <si>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</si>
  <si>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</si>
  <si>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</si>
  <si>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</si>
  <si>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</si>
  <si>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</si>
  <si>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</si>
  <si>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</si>
  <si>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</si>
  <si>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</si>
  <si>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</si>
  <si>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</si>
  <si>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</si>
  <si>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</si>
  <si>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</si>
  <si>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</si>
  <si>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</si>
  <si>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</si>
  <si>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</si>
  <si>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</si>
  <si>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</si>
  <si>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</si>
  <si>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</si>
  <si>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</si>
  <si>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</si>
  <si>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</si>
  <si>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</si>
  <si>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</si>
  <si>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</si>
  <si>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</si>
  <si>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</si>
  <si>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</si>
  <si>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</si>
  <si>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</si>
  <si>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</si>
  <si>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</si>
  <si>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</si>
  <si>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</si>
  <si>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</si>
  <si>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</si>
  <si>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</si>
  <si>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</si>
  <si>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</si>
  <si>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</si>
  <si>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</si>
  <si>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</si>
  <si>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</si>
  <si>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</si>
  <si>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</si>
  <si>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</si>
  <si>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</si>
  <si>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</si>
  <si>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</si>
  <si>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</si>
  <si>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</si>
  <si>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</si>
  <si>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</si>
  <si>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</si>
  <si>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</si>
  <si>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</si>
  <si>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</si>
  <si>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</si>
  <si>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</si>
  <si>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</si>
  <si>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</si>
  <si>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</si>
  <si>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</si>
  <si>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</si>
  <si>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</si>
  <si>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</si>
  <si>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</si>
  <si>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</si>
  <si>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</si>
  <si>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</si>
  <si>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</si>
  <si>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</si>
  <si>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</si>
  <si>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</si>
  <si>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</si>
  <si>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</si>
  <si>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</si>
  <si>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</si>
  <si>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</si>
  <si>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</si>
  <si>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</si>
  <si>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</si>
  <si>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</si>
  <si>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</si>
  <si>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</si>
  <si>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</si>
  <si>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</si>
  <si>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</si>
  <si>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</si>
  <si>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</si>
  <si>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</si>
  <si>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</si>
  <si>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</si>
  <si>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</si>
  <si>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</si>
  <si>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</si>
  <si>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</si>
  <si>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</si>
  <si>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</si>
  <si>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</si>
  <si>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</si>
  <si>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</si>
  <si>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</si>
  <si>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</si>
  <si>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</si>
  <si>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</si>
  <si>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</si>
  <si>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</si>
  <si>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</si>
  <si>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</si>
  <si>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</si>
  <si>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</si>
  <si>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</si>
  <si>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</si>
  <si>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</si>
  <si>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</si>
  <si>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</si>
  <si>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</si>
  <si>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</si>
  <si>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</si>
  <si>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</si>
  <si>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</si>
  <si>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</si>
  <si>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</si>
  <si>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</si>
  <si>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</si>
  <si>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</si>
  <si>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</si>
  <si>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</si>
  <si>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</si>
  <si>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</si>
  <si>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</si>
  <si>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</si>
  <si>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</si>
  <si>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</si>
  <si>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</si>
  <si>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</si>
  <si>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</si>
  <si>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</si>
  <si>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</si>
  <si>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</si>
  <si>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</si>
  <si>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</si>
  <si>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</si>
  <si>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</si>
  <si>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</si>
  <si>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</si>
  <si>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</si>
  <si>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</si>
  <si>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</si>
  <si>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</si>
  <si>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</si>
  <si>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</si>
  <si>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</si>
  <si>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</si>
  <si>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</si>
  <si>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</si>
  <si>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</si>
  <si>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</si>
  <si>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</si>
  <si>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</si>
  <si>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</si>
  <si>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</si>
  <si>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</si>
  <si>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</si>
  <si>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</si>
  <si>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</si>
  <si>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</si>
  <si>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</si>
  <si>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</si>
  <si>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</si>
  <si>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</si>
  <si>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</si>
  <si>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</si>
  <si>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</si>
  <si>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</si>
  <si>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</si>
  <si>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</si>
  <si>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</si>
  <si>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</si>
  <si>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</si>
  <si>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</si>
  <si>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</si>
  <si>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</si>
  <si>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</si>
  <si>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</si>
  <si>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</si>
  <si>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</si>
  <si>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</si>
  <si>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</si>
  <si>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</si>
  <si>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</si>
  <si>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</si>
  <si>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</si>
  <si>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</si>
  <si>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</si>
  <si>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</si>
  <si>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</si>
  <si>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</si>
  <si>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</si>
  <si>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</si>
  <si>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</si>
  <si>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</si>
  <si>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</si>
  <si>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</si>
  <si>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</si>
  <si>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</si>
  <si>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</si>
  <si>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</si>
  <si>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</si>
  <si>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</si>
  <si>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</si>
  <si>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</si>
  <si>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</si>
  <si>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</si>
  <si>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</si>
  <si>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</si>
  <si>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</si>
  <si>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</si>
  <si>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</si>
  <si>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</si>
  <si>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</si>
  <si>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</si>
  <si>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</si>
  <si>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</si>
  <si>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</si>
  <si>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</si>
  <si>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</si>
  <si>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</si>
  <si>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</si>
  <si>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</si>
  <si>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</si>
  <si>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</si>
  <si>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</si>
  <si>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</si>
  <si>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</si>
  <si>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</si>
  <si>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</si>
  <si>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</si>
  <si>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</si>
  <si>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</si>
  <si>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</si>
  <si>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</si>
  <si>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</si>
  <si>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</si>
  <si>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</si>
  <si>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</si>
  <si>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</si>
  <si>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</si>
  <si>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</si>
  <si>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</si>
  <si>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</si>
  <si>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</si>
  <si>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</si>
  <si>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</si>
  <si>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</si>
  <si>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</si>
  <si>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</si>
  <si>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</si>
  <si>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</si>
  <si>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</si>
  <si>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</si>
  <si>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</si>
  <si>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</si>
  <si>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</si>
  <si>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</si>
  <si>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</si>
  <si>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</si>
  <si>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</si>
  <si>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</si>
  <si>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</si>
  <si>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</si>
  <si>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</si>
  <si>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</si>
  <si>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</si>
  <si>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</si>
  <si>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</si>
  <si>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</si>
  <si>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</si>
  <si>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</si>
  <si>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</si>
  <si>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</si>
  <si>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</si>
  <si>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</si>
  <si>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</si>
  <si>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</si>
  <si>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</si>
  <si>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</si>
  <si>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</si>
  <si>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</si>
  <si>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</si>
  <si>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</si>
  <si>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</si>
  <si>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</si>
  <si>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</si>
  <si>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</si>
  <si>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</si>
  <si>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</si>
  <si>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</si>
  <si>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</si>
  <si>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</si>
  <si>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</si>
  <si>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</si>
  <si>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</si>
  <si>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</si>
  <si>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</si>
  <si>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</si>
  <si>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</si>
  <si>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</si>
  <si>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</si>
  <si>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</si>
  <si>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</si>
  <si>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</si>
  <si>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</si>
  <si>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</si>
  <si>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</si>
  <si>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</si>
  <si>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</si>
  <si>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</si>
  <si>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</si>
  <si>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</si>
  <si>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</si>
  <si>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</si>
  <si>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</si>
  <si>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</si>
  <si>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</si>
  <si>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</si>
  <si>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</si>
  <si>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</si>
  <si>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</si>
  <si>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</si>
  <si>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</si>
  <si>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</si>
  <si>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</si>
  <si>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</si>
  <si>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</si>
  <si>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</si>
  <si>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</si>
  <si>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</si>
  <si>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</si>
  <si>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</si>
  <si>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</si>
  <si>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</si>
  <si>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</si>
  <si>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</si>
  <si>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</si>
  <si>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</si>
  <si>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</si>
  <si>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</si>
  <si>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</si>
  <si>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</si>
  <si>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</si>
  <si>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</si>
  <si>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</si>
  <si>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</si>
  <si>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</si>
  <si>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</si>
  <si>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</si>
  <si>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</si>
  <si>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</si>
  <si>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</si>
  <si>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</si>
  <si>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</si>
  <si>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</si>
  <si>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</si>
  <si>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</si>
  <si>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</si>
  <si>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</si>
  <si>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</si>
  <si>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</si>
  <si>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</si>
  <si>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</si>
  <si>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</si>
  <si>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</si>
  <si>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</si>
  <si>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</si>
  <si>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</si>
  <si>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</si>
  <si>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</si>
  <si>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</si>
  <si>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</si>
  <si>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</si>
  <si>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</si>
  <si>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</si>
  <si>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</si>
  <si>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</si>
  <si>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</si>
  <si>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</si>
  <si>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</si>
  <si>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</si>
  <si>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</si>
  <si>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</si>
  <si>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</si>
  <si>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</si>
  <si>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</si>
  <si>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</si>
  <si>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</si>
  <si>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</si>
  <si>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</si>
  <si>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</si>
  <si>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</si>
  <si>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</si>
  <si>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</si>
  <si>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</si>
  <si>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</si>
  <si>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</si>
  <si>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</si>
  <si>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</si>
  <si>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</si>
  <si>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</si>
  <si>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</si>
  <si>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</si>
  <si>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</si>
  <si>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</si>
  <si>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</si>
  <si>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</si>
  <si>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</si>
  <si>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</si>
  <si>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</si>
  <si>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</si>
  <si>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</si>
  <si>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</si>
  <si>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</si>
  <si>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</si>
  <si>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</si>
  <si>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</si>
  <si>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</si>
  <si>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</si>
  <si>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</si>
  <si>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</si>
  <si>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</si>
  <si>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</si>
  <si>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</si>
  <si>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</si>
  <si>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</si>
  <si>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</si>
  <si>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</si>
  <si>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</si>
  <si>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</si>
  <si>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</si>
  <si>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</si>
  <si>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</si>
  <si>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</si>
  <si>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</si>
  <si>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</si>
  <si>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</si>
  <si>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</si>
  <si>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</si>
  <si>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</si>
  <si>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</si>
  <si>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</si>
  <si>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</si>
  <si>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</si>
  <si>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</si>
  <si>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</si>
  <si>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</si>
  <si>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</si>
  <si>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</si>
  <si>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</si>
  <si>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</si>
  <si>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</si>
  <si>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</si>
  <si>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</si>
  <si>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</si>
  <si>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</si>
  <si>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</si>
  <si>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</si>
  <si>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</si>
  <si>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</si>
  <si>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</si>
  <si>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</si>
  <si>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</si>
  <si>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</si>
  <si>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</si>
  <si>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</si>
  <si>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</si>
  <si>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</si>
  <si>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</si>
  <si>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</si>
  <si>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</si>
  <si>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</si>
  <si>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</si>
  <si>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</si>
  <si>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</si>
  <si>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</si>
  <si>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</si>
  <si>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</si>
  <si>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</si>
  <si>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</si>
  <si>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</si>
  <si>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</si>
  <si>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</si>
  <si>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</si>
  <si>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</si>
  <si>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</si>
  <si>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</si>
  <si>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</si>
  <si>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</si>
  <si>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</si>
  <si>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</si>
  <si>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</si>
  <si>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</si>
  <si>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</si>
  <si>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</si>
  <si>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</si>
  <si>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</si>
  <si>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</si>
  <si>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</si>
  <si>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</si>
  <si>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</si>
  <si>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</si>
  <si>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</si>
  <si>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</si>
  <si>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</si>
  <si>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</si>
  <si>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</si>
  <si>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</si>
  <si>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</si>
  <si>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</si>
  <si>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</si>
  <si>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</si>
  <si>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</si>
  <si>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</si>
  <si>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</si>
  <si>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</si>
  <si>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</si>
  <si>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</si>
  <si>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</si>
  <si>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</si>
  <si>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</si>
  <si>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</si>
  <si>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</si>
  <si>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</si>
  <si>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</si>
  <si>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</si>
  <si>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</si>
  <si>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</si>
  <si>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</si>
  <si>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</si>
  <si>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</si>
  <si>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</si>
  <si>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</si>
  <si>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</si>
  <si>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</si>
  <si>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</si>
  <si>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</si>
  <si>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</si>
  <si>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</si>
  <si>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</si>
  <si>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</si>
  <si>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</si>
  <si>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</si>
  <si>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</si>
  <si>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</si>
  <si>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</si>
  <si>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</si>
  <si>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</si>
  <si>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</si>
  <si>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</si>
  <si>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</si>
  <si>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</si>
  <si>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</si>
  <si>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</si>
  <si>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</si>
  <si>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</si>
  <si>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</si>
  <si>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</si>
  <si>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</si>
  <si>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</si>
  <si>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</si>
  <si>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</si>
  <si>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</si>
  <si>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</si>
  <si>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</si>
  <si>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</si>
  <si>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</si>
  <si>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</si>
  <si>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</si>
  <si>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</si>
  <si>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</si>
  <si>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</si>
  <si>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</si>
  <si>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</si>
  <si>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</si>
  <si>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</si>
  <si>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</si>
  <si>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</si>
  <si>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</si>
  <si>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</si>
  <si>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</si>
  <si>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</si>
  <si>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</si>
  <si>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</si>
  <si>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</si>
  <si>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</si>
  <si>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</si>
  <si>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</si>
  <si>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</si>
  <si>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</si>
  <si>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</si>
  <si>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</si>
  <si>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</si>
  <si>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</si>
  <si>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</si>
  <si>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</si>
  <si>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</si>
  <si>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</si>
  <si>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</si>
  <si>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</si>
  <si>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</si>
  <si>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</si>
  <si>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</si>
  <si>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</si>
  <si>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</si>
  <si>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</si>
  <si>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</si>
  <si>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</si>
  <si>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</si>
  <si>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</si>
  <si>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</si>
  <si>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</si>
  <si>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</si>
  <si>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</si>
  <si>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</si>
  <si>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</si>
  <si>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</si>
  <si>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</si>
  <si>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</si>
  <si>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</si>
  <si>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</si>
  <si>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</si>
  <si>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</si>
  <si>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</si>
  <si>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</si>
  <si>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</si>
  <si>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</si>
  <si>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</si>
  <si>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</si>
  <si>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</si>
  <si>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</si>
  <si>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</si>
  <si>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</si>
  <si>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</si>
  <si>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</si>
  <si>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</si>
  <si>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</si>
  <si>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</si>
  <si>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</si>
  <si>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</si>
  <si>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</si>
  <si>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</si>
  <si>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</si>
  <si>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</si>
  <si>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</si>
  <si>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</si>
  <si>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</si>
  <si>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</si>
  <si>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</si>
  <si>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</si>
  <si>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</si>
  <si>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</si>
  <si>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</si>
  <si>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</si>
  <si>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</si>
  <si>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</si>
  <si>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</si>
  <si>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</si>
  <si>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</si>
  <si>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</si>
  <si>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</si>
  <si>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</si>
  <si>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</si>
  <si>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</si>
  <si>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</si>
  <si>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</si>
  <si>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</si>
  <si>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</si>
  <si>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</si>
  <si>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</si>
  <si>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</si>
  <si>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</si>
  <si>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</si>
  <si>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</si>
  <si>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</si>
  <si>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</si>
  <si>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</si>
  <si>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</si>
  <si>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</si>
  <si>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</si>
  <si>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</si>
  <si>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</si>
  <si>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</si>
  <si>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</si>
  <si>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</si>
  <si>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</si>
  <si>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</si>
  <si>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</si>
  <si>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</si>
  <si>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</si>
  <si>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</si>
  <si>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</si>
  <si>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</si>
  <si>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</si>
  <si>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</si>
  <si>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</si>
  <si>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</si>
  <si>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</si>
  <si>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</si>
  <si>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</si>
  <si>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</si>
  <si>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</si>
  <si>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</si>
  <si>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</si>
  <si>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</si>
  <si>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</si>
  <si>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</si>
  <si>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</si>
  <si>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</si>
  <si>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</si>
  <si>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</si>
  <si>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</si>
  <si>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</si>
  <si>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</si>
  <si>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</si>
  <si>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</si>
  <si>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</si>
  <si>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</si>
  <si>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</si>
  <si>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</si>
  <si>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</si>
  <si>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</si>
  <si>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</si>
  <si>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</si>
  <si>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</si>
  <si>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</si>
  <si>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</si>
  <si>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</si>
  <si>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</si>
  <si>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</si>
  <si>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</si>
  <si>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</si>
  <si>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</si>
  <si>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</si>
  <si>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</si>
  <si>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</si>
  <si>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</si>
  <si>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</si>
  <si>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</si>
  <si>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</si>
  <si>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</si>
  <si>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</si>
  <si>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</si>
  <si>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</si>
  <si>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</si>
  <si>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</si>
  <si>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</si>
  <si>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</si>
  <si>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</si>
  <si>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</si>
  <si>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</si>
  <si>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</si>
  <si>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</si>
  <si>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</si>
  <si>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</si>
  <si>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</si>
  <si>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</si>
  <si>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</si>
  <si>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</si>
  <si>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</si>
  <si>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</si>
  <si>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</si>
  <si>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</si>
  <si>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</si>
  <si>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</si>
  <si>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</si>
  <si>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</si>
  <si>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</si>
  <si>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</si>
  <si>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</si>
  <si>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</si>
  <si>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</si>
  <si>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</si>
  <si>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</si>
  <si>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</si>
  <si>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</si>
  <si>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</si>
  <si>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</si>
  <si>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</si>
  <si>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</si>
  <si>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</si>
  <si>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</si>
  <si>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</si>
  <si>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</si>
  <si>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</si>
  <si>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</si>
  <si>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</si>
  <si>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</si>
  <si>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</si>
  <si>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</si>
  <si>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</si>
  <si>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</si>
  <si>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</si>
  <si>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</si>
  <si>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</si>
  <si>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</si>
  <si>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</si>
  <si>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</si>
  <si>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</si>
  <si>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</si>
  <si>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</si>
  <si>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</si>
  <si>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</si>
  <si>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</si>
  <si>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</si>
  <si>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</si>
  <si>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</si>
  <si>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</si>
  <si>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</si>
  <si>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</si>
  <si>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</si>
  <si>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</si>
  <si>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</si>
  <si>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</si>
  <si>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</si>
  <si>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</si>
  <si>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</si>
  <si>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</si>
  <si>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</si>
  <si>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</si>
  <si>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</si>
  <si>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</si>
  <si>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</si>
  <si>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</si>
  <si>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</si>
  <si>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</si>
  <si>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</si>
  <si>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</si>
  <si>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</si>
  <si>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</si>
  <si>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</si>
  <si>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</si>
  <si>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</si>
  <si>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</si>
  <si>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</si>
  <si>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</si>
  <si>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</si>
  <si>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</si>
  <si>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</si>
  <si>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</si>
  <si>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</si>
  <si>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</si>
  <si>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</si>
  <si>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</si>
  <si>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</si>
  <si>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</si>
  <si>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</si>
  <si>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</si>
  <si>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</si>
  <si>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</si>
  <si>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</si>
  <si>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</si>
  <si>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</si>
  <si>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</si>
  <si>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</si>
  <si>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</si>
  <si>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</si>
  <si>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</si>
  <si>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</si>
  <si>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</si>
  <si>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</si>
  <si>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</si>
  <si>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</si>
  <si>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</si>
  <si>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</si>
  <si>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</si>
  <si>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</si>
  <si>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</si>
  <si>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</si>
  <si>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</si>
  <si>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</si>
  <si>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</si>
  <si>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</si>
  <si>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</si>
  <si>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</si>
  <si>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</si>
  <si>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</si>
  <si>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</si>
  <si>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</si>
  <si>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</si>
  <si>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</si>
  <si>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</si>
  <si>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</si>
  <si>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</si>
  <si>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</si>
  <si>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</si>
  <si>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</si>
  <si>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</si>
  <si>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</si>
  <si>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</si>
  <si>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</si>
  <si>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</si>
  <si>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</si>
  <si>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</si>
  <si>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</si>
  <si>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</si>
  <si>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</si>
  <si>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</si>
  <si>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</si>
  <si>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</si>
  <si>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</si>
  <si>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</si>
  <si>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</si>
  <si>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</si>
  <si>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</si>
  <si>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</si>
  <si>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</si>
  <si>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</si>
  <si>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</si>
  <si>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</si>
  <si>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</si>
  <si>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</si>
  <si>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</si>
  <si>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</si>
  <si>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</si>
  <si>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</si>
  <si>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</si>
  <si>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</si>
  <si>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</si>
  <si>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</si>
  <si>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</si>
  <si>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</si>
  <si>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</si>
  <si>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</si>
  <si>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</si>
  <si>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</si>
  <si>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</si>
  <si>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</si>
  <si>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</si>
  <si>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</si>
  <si>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</si>
  <si>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</si>
  <si>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</si>
  <si>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</si>
  <si>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</si>
  <si>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</si>
  <si>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</si>
  <si>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</si>
  <si>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</si>
  <si>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</si>
  <si>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</si>
  <si>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</si>
  <si>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</si>
  <si>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</si>
  <si>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</si>
  <si>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</si>
  <si>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</si>
  <si>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</si>
  <si>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</si>
  <si>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</si>
  <si>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</si>
  <si>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</si>
  <si>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</si>
  <si>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</si>
  <si>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</si>
  <si>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</si>
  <si>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</si>
  <si>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</si>
  <si>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</si>
  <si>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</si>
  <si>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</si>
  <si>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</si>
  <si>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</si>
  <si>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</si>
  <si>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</si>
  <si>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</si>
  <si>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</si>
  <si>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</si>
  <si>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</si>
  <si>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</si>
  <si>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</si>
  <si>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</si>
  <si>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</si>
  <si>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</si>
  <si>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</si>
  <si>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</si>
  <si>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</si>
  <si>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</si>
  <si>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</si>
  <si>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</si>
  <si>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</si>
  <si>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</si>
  <si>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</si>
  <si>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</si>
  <si>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</si>
  <si>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</si>
  <si>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</si>
  <si>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</si>
  <si>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</si>
  <si>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</si>
  <si>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</si>
  <si>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</si>
  <si>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</si>
  <si>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</si>
  <si>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</si>
  <si>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</si>
  <si>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</si>
  <si>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</si>
  <si>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</si>
  <si>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</si>
  <si>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</si>
  <si>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</si>
  <si>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</si>
  <si>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</si>
  <si>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</si>
  <si>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</si>
  <si>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</si>
  <si>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</si>
  <si>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</si>
  <si>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</si>
  <si>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</si>
  <si>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</si>
  <si>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</si>
  <si>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</si>
  <si>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</si>
  <si>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</si>
  <si>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</si>
  <si>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</si>
  <si>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</si>
  <si>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</si>
  <si>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</si>
  <si>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</si>
  <si>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</si>
  <si>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</si>
  <si>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</si>
  <si>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</si>
  <si>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</si>
  <si>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</si>
  <si>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</si>
  <si>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</si>
  <si>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</si>
  <si>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</si>
  <si>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</si>
  <si>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</si>
  <si>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</si>
  <si>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</si>
  <si>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</si>
  <si>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</si>
  <si>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</si>
  <si>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</si>
  <si>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</si>
  <si>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</si>
  <si>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</si>
  <si>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</si>
  <si>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</si>
  <si>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</si>
  <si>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</si>
  <si>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</si>
  <si>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</si>
  <si>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</si>
  <si>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</si>
  <si>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</si>
  <si>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</si>
  <si>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</si>
  <si>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</si>
  <si>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</si>
  <si>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</si>
  <si>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</si>
  <si>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</si>
  <si>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</si>
  <si>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</si>
  <si>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</si>
  <si>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</si>
  <si>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</si>
  <si>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</si>
  <si>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</si>
  <si>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</si>
  <si>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</si>
  <si>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</si>
  <si>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</si>
  <si>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</si>
  <si>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</si>
  <si>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</si>
  <si>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</si>
  <si>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</si>
  <si>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</si>
  <si>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</si>
  <si>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</si>
  <si>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</si>
  <si>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</si>
  <si>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</si>
  <si>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</si>
  <si>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</si>
  <si>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</si>
  <si>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</si>
  <si>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</si>
  <si>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</si>
  <si>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</si>
  <si>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</si>
  <si>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</si>
  <si>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</si>
  <si>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</si>
  <si>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</si>
  <si>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</si>
  <si>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</si>
  <si>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</si>
  <si>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</si>
  <si>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</si>
  <si>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</si>
  <si>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</si>
  <si>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</si>
  <si>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</si>
  <si>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</si>
  <si>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</si>
  <si>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</si>
  <si>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</si>
  <si>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</si>
  <si>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</si>
  <si>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</si>
  <si>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</si>
  <si>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</si>
  <si>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</si>
  <si>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</si>
  <si>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</si>
  <si>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</si>
  <si>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</si>
  <si>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</si>
  <si>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</si>
  <si>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</si>
  <si>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</si>
  <si>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</si>
  <si>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</si>
  <si>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</si>
  <si>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</si>
  <si>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</si>
  <si>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</si>
  <si>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</si>
  <si>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</si>
  <si>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</si>
  <si>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</si>
  <si>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</si>
  <si>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</si>
  <si>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</si>
  <si>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</si>
  <si>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</si>
  <si>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</si>
  <si>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</si>
  <si>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</si>
  <si>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</si>
  <si>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</si>
  <si>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</si>
  <si>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</si>
  <si>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</si>
  <si>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</si>
  <si>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</si>
  <si>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</si>
  <si>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</si>
  <si>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</si>
  <si>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</si>
  <si>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</si>
  <si>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</si>
  <si>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</si>
  <si>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</si>
  <si>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</si>
  <si>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</si>
  <si>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</si>
  <si>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</si>
  <si>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</si>
  <si>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</si>
  <si>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</si>
  <si>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</si>
  <si>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</si>
  <si>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</si>
  <si>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</si>
  <si>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</si>
  <si>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</si>
  <si>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</si>
  <si>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</si>
  <si>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</si>
  <si>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</si>
  <si>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</si>
  <si>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</si>
  <si>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</si>
  <si>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</si>
  <si>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</si>
  <si>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</si>
  <si>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</si>
  <si>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</si>
  <si>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</si>
  <si>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</si>
  <si>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</si>
  <si>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</si>
  <si>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</si>
  <si>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</si>
  <si>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</si>
  <si>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</si>
  <si>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</si>
  <si>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</si>
  <si>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</si>
  <si>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</si>
  <si>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</si>
  <si>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</si>
  <si>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</si>
  <si>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</si>
  <si>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</si>
  <si>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</si>
  <si>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</si>
  <si>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</si>
  <si>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</si>
  <si>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</si>
  <si>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</si>
  <si>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</si>
  <si>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</si>
  <si>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</si>
  <si>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</si>
  <si>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</si>
  <si>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</si>
  <si>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</si>
  <si>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</si>
  <si>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</si>
  <si>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</si>
  <si>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</si>
  <si>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</si>
  <si>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</si>
  <si>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</si>
  <si>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</si>
  <si>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</si>
  <si>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</si>
  <si>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</si>
  <si>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</si>
  <si>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</si>
  <si>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</si>
  <si>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</si>
  <si>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</si>
  <si>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</si>
  <si>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</si>
  <si>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</si>
  <si>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</si>
  <si>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</si>
  <si>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</si>
  <si>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</si>
  <si>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</si>
  <si>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</si>
  <si>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</si>
  <si>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</si>
  <si>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</si>
  <si>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</si>
  <si>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</si>
  <si>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</si>
  <si>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</si>
  <si>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</si>
  <si>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</si>
  <si>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</si>
  <si>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</si>
  <si>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</si>
  <si>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</si>
  <si>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</si>
  <si>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</si>
  <si>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</si>
  <si>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</si>
  <si>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</si>
  <si>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</si>
  <si>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</si>
  <si>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</si>
  <si>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</si>
  <si>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</si>
  <si>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</si>
  <si>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</si>
  <si>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</si>
  <si>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</si>
  <si>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</si>
  <si>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</si>
  <si>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</si>
  <si>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</si>
  <si>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</si>
  <si>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</si>
  <si>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</si>
  <si>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</si>
  <si>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</si>
  <si>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</si>
  <si>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</si>
  <si>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</si>
  <si>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</si>
  <si>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</si>
  <si>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</si>
  <si>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</si>
  <si>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</si>
  <si>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</si>
  <si>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</si>
  <si>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</si>
  <si>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</si>
  <si>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</si>
  <si>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</si>
  <si>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</si>
  <si>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</si>
  <si>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</si>
  <si>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</si>
  <si>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</si>
  <si>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</si>
  <si>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</si>
  <si>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</si>
  <si>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</si>
  <si>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</si>
  <si>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</si>
  <si>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</si>
  <si>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</si>
  <si>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</si>
  <si>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</si>
  <si>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</si>
  <si>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</si>
  <si>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</si>
  <si>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</si>
  <si>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</si>
  <si>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</si>
  <si>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</si>
  <si>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</si>
  <si>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</si>
  <si>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</si>
  <si>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</si>
  <si>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</si>
  <si>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</si>
  <si>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</si>
  <si>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</si>
  <si>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</si>
  <si>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</si>
  <si>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</si>
  <si>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</si>
  <si>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</si>
  <si>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</si>
  <si>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</si>
  <si>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</si>
  <si>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</si>
  <si>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</si>
  <si>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</si>
  <si>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</si>
  <si>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</si>
  <si>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</si>
  <si>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</si>
  <si>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</si>
  <si>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</si>
  <si>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</si>
  <si>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</si>
  <si>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</si>
  <si>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</si>
  <si>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</si>
  <si>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</si>
  <si>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</si>
  <si>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</si>
  <si>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</si>
  <si>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</si>
  <si>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</si>
  <si>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</si>
  <si>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</si>
  <si>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</si>
  <si>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</si>
  <si>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</si>
  <si>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</si>
  <si>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</si>
  <si>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</si>
  <si>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</si>
  <si>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</si>
  <si>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</si>
  <si>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</si>
  <si>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</si>
  <si>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</si>
  <si>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</si>
  <si>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</si>
  <si>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</si>
  <si>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</si>
  <si>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</si>
  <si>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</si>
  <si>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</si>
  <si>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</si>
  <si>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</si>
  <si>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</si>
  <si>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</si>
  <si>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</si>
  <si>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</si>
  <si>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</si>
  <si>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</si>
  <si>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</si>
  <si>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</si>
  <si>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</si>
  <si>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</si>
  <si>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</si>
  <si>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</si>
  <si>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</si>
  <si>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</si>
  <si>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</si>
  <si>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</si>
  <si>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</si>
  <si>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</si>
  <si>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</si>
  <si>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</si>
  <si>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</si>
  <si>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</si>
  <si>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</si>
  <si>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</si>
  <si>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</si>
  <si>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</si>
  <si>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</si>
  <si>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</si>
  <si>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</si>
  <si>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</si>
  <si>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</si>
  <si>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</si>
  <si>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</si>
  <si>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</si>
  <si>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</si>
  <si>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</si>
  <si>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</si>
  <si>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</si>
  <si>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</si>
  <si>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</si>
  <si>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</si>
  <si>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</si>
  <si>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</si>
  <si>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</si>
  <si>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</si>
  <si>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</si>
  <si>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</si>
  <si>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</si>
  <si>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</si>
  <si>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</si>
  <si>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</si>
  <si>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</si>
  <si>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</si>
  <si>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</si>
  <si>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</si>
  <si>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</si>
  <si>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</si>
  <si>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</si>
  <si>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</si>
  <si>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</si>
  <si>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</si>
  <si>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</si>
  <si>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</si>
  <si>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</si>
  <si>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</si>
  <si>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</si>
  <si>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</si>
  <si>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</si>
  <si>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</si>
  <si>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</si>
  <si>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</si>
  <si>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</si>
  <si>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</si>
  <si>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</si>
  <si>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</si>
  <si>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</si>
  <si>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</si>
  <si>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</si>
  <si>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</si>
  <si>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</si>
  <si>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</si>
  <si>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</si>
  <si>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</si>
  <si>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</si>
  <si>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</si>
  <si>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</si>
  <si>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</si>
  <si>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</si>
  <si>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</si>
  <si>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</si>
  <si>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</si>
  <si>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</si>
  <si>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</si>
  <si>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</si>
  <si>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</si>
  <si>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</si>
  <si>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</si>
  <si>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</si>
  <si>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</si>
  <si>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</si>
  <si>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</si>
  <si>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</si>
  <si>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</si>
  <si>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</si>
  <si>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</si>
  <si>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</si>
  <si>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</si>
  <si>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</si>
  <si>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</si>
  <si>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</si>
  <si>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</si>
  <si>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</si>
  <si>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</si>
  <si>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</si>
  <si>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</si>
  <si>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</si>
  <si>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</si>
  <si>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</si>
  <si>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</si>
  <si>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</si>
  <si>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</si>
  <si>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</si>
  <si>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</si>
  <si>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</si>
  <si>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</si>
  <si>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</si>
  <si>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</si>
  <si>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</si>
  <si>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</si>
  <si>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</si>
  <si>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</si>
  <si>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</si>
  <si>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</si>
  <si>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</si>
  <si>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</si>
  <si>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</si>
  <si>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</si>
  <si>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</si>
  <si>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</si>
  <si>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</si>
  <si>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</si>
  <si>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</si>
  <si>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</si>
  <si>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</si>
  <si>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</si>
  <si>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</si>
  <si>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</si>
  <si>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</si>
  <si>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</si>
  <si>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</si>
  <si>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</si>
  <si>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</si>
  <si>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</si>
  <si>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</si>
  <si>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</si>
  <si>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</si>
  <si>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</si>
  <si>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</si>
  <si>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</si>
  <si>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</si>
  <si>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</si>
  <si>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</si>
  <si>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</si>
  <si>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</si>
  <si>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</si>
  <si>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</si>
  <si>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</si>
  <si>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</si>
  <si>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</si>
  <si>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</si>
  <si>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</si>
  <si>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</si>
  <si>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</si>
  <si>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</si>
  <si>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</si>
  <si>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</si>
  <si>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</si>
  <si>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</si>
  <si>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</si>
  <si>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</si>
  <si>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</si>
  <si>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</si>
  <si>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</si>
  <si>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</si>
  <si>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</si>
  <si>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</si>
  <si>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</si>
  <si>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</si>
  <si>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</si>
  <si>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</si>
  <si>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</si>
  <si>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</si>
  <si>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</si>
  <si>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</si>
  <si>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</si>
  <si>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</si>
  <si>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</si>
  <si>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</si>
  <si>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</si>
  <si>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</si>
  <si>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</si>
  <si>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</si>
  <si>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</si>
  <si>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</si>
  <si>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</si>
  <si>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</si>
  <si>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</si>
  <si>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</si>
  <si>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</si>
  <si>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</si>
  <si>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</si>
  <si>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</si>
  <si>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</si>
  <si>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</si>
  <si>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</si>
  <si>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</si>
  <si>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</si>
  <si>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</si>
  <si>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</si>
  <si>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</si>
  <si>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</si>
  <si>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</si>
  <si>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</si>
  <si>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</si>
  <si>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</si>
  <si>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</si>
  <si>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</si>
  <si>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</si>
  <si>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</si>
  <si>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</si>
  <si>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</si>
  <si>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</si>
  <si>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</si>
  <si>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</si>
  <si>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</si>
  <si>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</si>
  <si>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</si>
  <si>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</si>
  <si>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</si>
  <si>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</si>
  <si>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</si>
  <si>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</si>
  <si>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</si>
  <si>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</si>
  <si>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</si>
  <si>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</si>
  <si>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</si>
  <si>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</si>
  <si>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</si>
  <si>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</si>
  <si>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</si>
  <si>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</si>
  <si>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</si>
  <si>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</si>
  <si>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</si>
  <si>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</si>
  <si>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</si>
  <si>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</si>
  <si>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</si>
  <si>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</si>
  <si>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</si>
  <si>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</si>
  <si>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</si>
  <si>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</si>
  <si>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</si>
  <si>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</si>
  <si>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</si>
  <si>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</si>
  <si>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</si>
  <si>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</si>
  <si>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</si>
  <si>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</si>
  <si>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</si>
  <si>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</si>
  <si>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</si>
  <si>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</si>
  <si>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</si>
  <si>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</si>
  <si>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</si>
  <si>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</si>
  <si>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</si>
  <si>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</si>
  <si>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</si>
  <si>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</si>
  <si>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</si>
  <si>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</si>
  <si>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</si>
  <si>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</si>
  <si>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</si>
  <si>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</si>
  <si>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</si>
  <si>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</si>
  <si>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</si>
  <si>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</si>
  <si>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</si>
  <si>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</si>
  <si>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</si>
  <si>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</si>
  <si>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</si>
  <si>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</si>
  <si>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</si>
  <si>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</si>
  <si>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</si>
  <si>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</si>
  <si>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</si>
  <si>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</si>
  <si>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</si>
  <si>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</si>
  <si>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</si>
  <si>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</si>
  <si>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</si>
  <si>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</si>
  <si>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</si>
  <si>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</si>
  <si>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</si>
  <si>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</si>
  <si>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</si>
  <si>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</si>
  <si>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</si>
  <si>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</si>
  <si>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</si>
  <si>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</si>
  <si>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</si>
  <si>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</si>
  <si>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</si>
  <si>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</si>
  <si>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</si>
  <si>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</si>
  <si>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</si>
  <si>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</si>
  <si>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</si>
  <si>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</si>
  <si>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</si>
  <si>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</si>
  <si>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</si>
  <si>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</si>
  <si>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</si>
  <si>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</si>
  <si>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</si>
  <si>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</si>
  <si>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</si>
  <si>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</si>
  <si>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</si>
  <si>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</si>
  <si>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</si>
  <si>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</si>
  <si>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</si>
  <si>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</si>
  <si>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</si>
  <si>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</si>
  <si>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</si>
  <si>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</si>
  <si>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</si>
  <si>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</si>
  <si>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</si>
  <si>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</si>
  <si>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</si>
  <si>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</si>
  <si>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</si>
  <si>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</si>
  <si>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</si>
  <si>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</si>
  <si>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</si>
  <si>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</si>
  <si>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</si>
  <si>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</si>
  <si>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</si>
  <si>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</si>
  <si>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</si>
  <si>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</si>
  <si>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</si>
  <si>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</si>
  <si>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</si>
  <si>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</si>
  <si>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</si>
  <si>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</si>
  <si>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</si>
  <si>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</si>
  <si>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</si>
  <si>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</si>
  <si>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</si>
  <si>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</si>
  <si>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</si>
  <si>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</si>
  <si>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</si>
  <si>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</si>
  <si>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</si>
  <si>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</si>
  <si>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</si>
  <si>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</si>
  <si>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</si>
  <si>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</si>
  <si>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</si>
  <si>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</si>
  <si>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</si>
  <si>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</si>
  <si>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</si>
  <si>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</si>
  <si>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</si>
  <si>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</si>
  <si>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</si>
  <si>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</si>
  <si>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</si>
  <si>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</si>
  <si>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</si>
  <si>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</si>
  <si>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</si>
  <si>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</si>
  <si>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</si>
  <si>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</si>
  <si>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</si>
  <si>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</si>
  <si>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</si>
  <si>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</si>
  <si>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</si>
  <si>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</si>
  <si>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</si>
  <si>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</si>
  <si>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</si>
  <si>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</si>
  <si>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</si>
  <si>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</si>
  <si>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</si>
  <si>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</si>
  <si>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</si>
  <si>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</si>
  <si>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</si>
  <si>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</si>
  <si>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</si>
  <si>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</si>
  <si>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</si>
  <si>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</si>
  <si>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</si>
  <si>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</si>
  <si>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</si>
  <si>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</si>
  <si>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</si>
  <si>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</si>
  <si>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</si>
  <si>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</si>
  <si>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</si>
  <si>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</si>
  <si>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</si>
  <si>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</si>
  <si>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</si>
  <si>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</si>
  <si>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</si>
  <si>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</si>
  <si>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</si>
  <si>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</si>
  <si>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</si>
  <si>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</si>
  <si>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</si>
  <si>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</si>
  <si>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</si>
  <si>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</si>
  <si>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</si>
  <si>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</si>
  <si>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</si>
  <si>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</si>
  <si>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</si>
  <si>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</si>
  <si>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</si>
  <si>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</si>
  <si>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</si>
  <si>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</si>
  <si>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</si>
  <si>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</si>
  <si>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</si>
  <si>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</si>
  <si>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</si>
  <si>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</si>
  <si>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</si>
  <si>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</si>
  <si>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</si>
  <si>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</si>
  <si>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</si>
  <si>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</si>
  <si>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</si>
  <si>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</si>
  <si>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</si>
  <si>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</si>
  <si>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</si>
  <si>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</si>
  <si>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</si>
  <si>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</si>
  <si>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</si>
  <si>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</si>
  <si>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</si>
  <si>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</si>
  <si>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</si>
  <si>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</si>
  <si>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</si>
  <si>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</si>
  <si>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</si>
  <si>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</si>
  <si>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</si>
  <si>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</si>
  <si>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</si>
  <si>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</si>
  <si>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</si>
  <si>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</si>
  <si>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</si>
  <si>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</si>
  <si>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</si>
  <si>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</si>
  <si>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</si>
  <si>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</si>
  <si>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</si>
  <si>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</si>
  <si>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</si>
  <si>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</si>
  <si>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</si>
  <si>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</si>
  <si>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</si>
  <si>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</si>
  <si>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</si>
  <si>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</si>
  <si>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</si>
  <si>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</si>
  <si>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</si>
  <si>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</si>
  <si>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</si>
  <si>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</si>
  <si>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</si>
  <si>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</si>
  <si>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</si>
  <si>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</si>
  <si>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</si>
  <si>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</si>
  <si>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</si>
  <si>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</si>
  <si>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</si>
  <si>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</si>
  <si>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</si>
  <si>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</si>
  <si>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</si>
  <si>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</si>
  <si>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</si>
  <si>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</si>
  <si>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</si>
  <si>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</si>
  <si>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</si>
  <si>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</si>
  <si>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</si>
  <si>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</si>
  <si>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</si>
  <si>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</si>
  <si>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</si>
  <si>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</si>
  <si>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</si>
  <si>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</si>
  <si>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</si>
  <si>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</si>
  <si>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</si>
  <si>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</si>
  <si>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</si>
  <si>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</si>
  <si>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</si>
  <si>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</si>
  <si>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</si>
  <si>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</si>
  <si>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</si>
  <si>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</si>
  <si>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</si>
  <si>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</si>
  <si>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</si>
  <si>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</si>
  <si>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</si>
  <si>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</si>
  <si>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</si>
  <si>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</si>
  <si>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</si>
  <si>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</si>
  <si>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</si>
  <si>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</si>
  <si>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</si>
  <si>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</si>
  <si>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</si>
  <si>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</si>
  <si>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</si>
  <si>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</si>
  <si>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</si>
  <si>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</si>
  <si>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</si>
  <si>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</si>
  <si>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</si>
  <si>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</si>
  <si>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</si>
  <si>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</si>
  <si>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</si>
  <si>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</si>
  <si>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</si>
  <si>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</si>
  <si>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</si>
  <si>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</si>
  <si>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</si>
  <si>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</si>
  <si>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</si>
  <si>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</si>
  <si>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</si>
  <si>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</si>
  <si>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</si>
  <si>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</si>
  <si>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</si>
  <si>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</si>
  <si>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</si>
  <si>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</si>
  <si>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</si>
  <si>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</si>
  <si>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</si>
  <si>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</si>
  <si>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</si>
  <si>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</si>
  <si>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</si>
  <si>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</si>
  <si>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</si>
  <si>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</si>
  <si>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</si>
  <si>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</si>
  <si>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</si>
  <si>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</si>
  <si>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</si>
  <si>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</si>
  <si>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</si>
  <si>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</si>
  <si>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</si>
  <si>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</si>
  <si>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</si>
  <si>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</si>
  <si>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</si>
  <si>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</si>
  <si>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</si>
  <si>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</si>
  <si>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</si>
  <si>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</si>
  <si>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</si>
  <si>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</si>
  <si>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</si>
  <si>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</si>
  <si>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</si>
  <si>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</si>
  <si>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</si>
  <si>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</si>
  <si>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</si>
  <si>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</si>
  <si>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</si>
  <si>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</si>
  <si>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</si>
  <si>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</si>
  <si>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</si>
  <si>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</si>
  <si>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</si>
  <si>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</si>
  <si>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</si>
  <si>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</si>
  <si>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</si>
  <si>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</si>
  <si>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</si>
  <si>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</si>
  <si>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</si>
  <si>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</si>
  <si>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</si>
  <si>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</si>
  <si>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</si>
  <si>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</si>
  <si>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</si>
  <si>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</si>
  <si>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</si>
  <si>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</si>
  <si>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</si>
  <si>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</si>
  <si>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</si>
  <si>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</si>
  <si>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</si>
  <si>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</si>
  <si>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</si>
  <si>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</si>
  <si>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</si>
  <si>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</si>
  <si>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</si>
  <si>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</si>
  <si>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</si>
  <si>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</si>
  <si>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</si>
  <si>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</si>
  <si>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</si>
  <si>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</si>
  <si>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</si>
  <si>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</si>
  <si>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</si>
  <si>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</si>
  <si>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</si>
  <si>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</si>
  <si>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</si>
  <si>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</si>
  <si>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</si>
  <si>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</si>
  <si>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</si>
  <si>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</si>
  <si>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</si>
  <si>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</si>
  <si>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</si>
  <si>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</si>
  <si>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</si>
  <si>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</si>
  <si>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</si>
  <si>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</si>
  <si>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</si>
  <si>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</si>
  <si>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</si>
  <si>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</si>
  <si>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</si>
  <si>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</si>
  <si>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</si>
  <si>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</si>
  <si>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</si>
  <si>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</si>
  <si>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</si>
  <si>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</si>
  <si>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</si>
  <si>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</si>
  <si>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</si>
  <si>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</si>
  <si>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</si>
  <si>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</si>
  <si>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</si>
  <si>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</si>
  <si>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</si>
  <si>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</si>
  <si>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</si>
  <si>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</si>
  <si>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</si>
  <si>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</si>
  <si>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</si>
  <si>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</si>
  <si>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</si>
  <si>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</si>
  <si>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</si>
  <si>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</si>
  <si>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</si>
  <si>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</si>
  <si>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</si>
  <si>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</si>
  <si>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</si>
  <si>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</si>
  <si>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</si>
  <si>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</si>
  <si>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</si>
  <si>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</si>
  <si>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</si>
  <si>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</si>
  <si>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</si>
  <si>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</si>
  <si>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</si>
  <si>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</si>
  <si>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</si>
  <si>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</si>
  <si>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</si>
  <si>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</si>
  <si>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</si>
  <si>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</si>
  <si>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</si>
  <si>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</si>
  <si>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</si>
  <si>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</si>
  <si>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</si>
  <si>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</si>
  <si>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</si>
  <si>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</si>
  <si>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</si>
  <si>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</si>
  <si>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</si>
  <si>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</si>
  <si>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</si>
  <si>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</si>
  <si>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</si>
  <si>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</si>
  <si>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</si>
  <si>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</si>
  <si>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</si>
  <si>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</si>
  <si>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</si>
  <si>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</si>
  <si>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</si>
  <si>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</si>
  <si>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</si>
  <si>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</si>
  <si>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</si>
  <si>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</si>
  <si>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</si>
  <si>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</si>
  <si>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</si>
  <si>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</si>
  <si>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</si>
  <si>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</si>
  <si>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</si>
  <si>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</si>
  <si>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</si>
  <si>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</si>
  <si>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</si>
  <si>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</si>
  <si>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</si>
  <si>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</si>
  <si>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</si>
  <si>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</si>
  <si>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</si>
  <si>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</si>
  <si>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</si>
  <si>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</si>
  <si>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</si>
  <si>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</si>
  <si>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</si>
  <si>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</si>
  <si>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</si>
  <si>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</si>
  <si>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</si>
  <si>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</si>
  <si>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</si>
  <si>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</si>
  <si>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</si>
  <si>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</si>
  <si>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</si>
  <si>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</si>
  <si>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</si>
  <si>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</si>
  <si>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</si>
  <si>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</si>
  <si>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</si>
  <si>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</si>
  <si>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</si>
  <si>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</si>
  <si>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</si>
  <si>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</si>
  <si>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</si>
  <si>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</si>
  <si>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</si>
  <si>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</si>
  <si>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</si>
  <si>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</si>
  <si>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</si>
  <si>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</si>
  <si>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</si>
  <si>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</si>
  <si>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</si>
  <si>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</si>
  <si>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</si>
  <si>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</si>
  <si>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</si>
  <si>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</si>
  <si>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</si>
  <si>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</si>
  <si>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</si>
  <si>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</si>
  <si>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</si>
  <si>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</si>
  <si>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</si>
  <si>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</si>
  <si>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</si>
  <si>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</si>
  <si>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</si>
  <si>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</si>
  <si>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</si>
  <si>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</si>
  <si>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</si>
  <si>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</si>
  <si>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</si>
  <si>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</si>
  <si>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</si>
  <si>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</si>
  <si>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</si>
  <si>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</si>
  <si>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</si>
  <si>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</si>
  <si>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</si>
  <si>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</si>
  <si>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</si>
  <si>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</si>
  <si>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</si>
  <si>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</si>
  <si>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</si>
  <si>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</si>
  <si>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</si>
  <si>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</si>
  <si>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</si>
  <si>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</si>
  <si>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</si>
  <si>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</si>
  <si>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</si>
  <si>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</si>
  <si>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</si>
  <si>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</si>
  <si>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</si>
  <si>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</si>
  <si>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</si>
  <si>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</si>
  <si>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</si>
  <si>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</si>
  <si>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</si>
  <si>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</si>
  <si>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</si>
  <si>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</si>
  <si>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</si>
  <si>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</si>
  <si>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</si>
  <si>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</si>
  <si>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</si>
  <si>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</si>
  <si>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</si>
  <si>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</si>
  <si>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</si>
  <si>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</si>
  <si>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</si>
  <si>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</si>
  <si>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</si>
  <si>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</si>
  <si>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</si>
  <si>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</si>
  <si>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</si>
  <si>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</si>
  <si>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</si>
  <si>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</si>
  <si>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</si>
  <si>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</si>
  <si>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</si>
  <si>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</si>
  <si>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</si>
  <si>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</si>
  <si>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</si>
  <si>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</si>
  <si>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</si>
  <si>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</si>
  <si>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</si>
  <si>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</si>
  <si>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</si>
  <si>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</si>
  <si>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</si>
  <si>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</si>
  <si>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</si>
  <si>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</si>
  <si>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</si>
  <si>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</si>
  <si>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</si>
  <si>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</si>
  <si>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</si>
  <si>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</si>
  <si>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</si>
  <si>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</si>
  <si>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</si>
  <si>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</si>
  <si>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</si>
  <si>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</si>
  <si>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</si>
  <si>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</si>
  <si>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</si>
  <si>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</si>
  <si>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</si>
  <si>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</si>
  <si>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</si>
  <si>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</si>
  <si>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</si>
  <si>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</si>
  <si>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</si>
  <si>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</si>
  <si>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</si>
  <si>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</si>
  <si>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</si>
  <si>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</si>
  <si>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</si>
  <si>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</si>
  <si>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</si>
  <si>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</si>
  <si>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</si>
  <si>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</si>
  <si>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</si>
  <si>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</si>
  <si>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</si>
  <si>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</si>
  <si>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</si>
  <si>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</si>
  <si>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</si>
  <si>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</si>
  <si>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</si>
  <si>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</si>
  <si>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</si>
  <si>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</si>
  <si>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</si>
  <si>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</si>
  <si>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</si>
  <si>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</si>
  <si>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</si>
  <si>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</si>
  <si>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</si>
  <si>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</si>
  <si>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</si>
  <si>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</si>
  <si>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</si>
  <si>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</si>
  <si>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</si>
  <si>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</si>
  <si>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</si>
  <si>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</si>
  <si>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</si>
  <si>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</si>
  <si>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</si>
  <si>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</si>
  <si>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</si>
  <si>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</si>
  <si>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</si>
  <si>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</si>
  <si>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</si>
  <si>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</si>
  <si>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</si>
  <si>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</si>
  <si>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</si>
  <si>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</si>
  <si>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</si>
  <si>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</si>
  <si>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</si>
  <si>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</si>
  <si>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</si>
  <si>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</si>
  <si>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</si>
  <si>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</si>
  <si>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</si>
  <si>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</si>
  <si>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</si>
  <si>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</si>
  <si>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</si>
  <si>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</si>
  <si>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</si>
  <si>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</si>
  <si>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</si>
  <si>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</si>
  <si>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</si>
  <si>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</si>
  <si>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</si>
  <si>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</si>
  <si>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</si>
  <si>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</si>
  <si>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</si>
  <si>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</si>
  <si>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</si>
  <si>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</si>
  <si>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</si>
  <si>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</si>
  <si>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</si>
  <si>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</si>
  <si>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</si>
  <si>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</si>
  <si>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</si>
  <si>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</si>
  <si>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</si>
  <si>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</si>
  <si>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</si>
  <si>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</si>
  <si>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</si>
  <si>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</si>
  <si>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</si>
  <si>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</si>
  <si>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</si>
  <si>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</si>
  <si>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</si>
  <si>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</si>
  <si>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</si>
  <si>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</si>
  <si>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</si>
  <si>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</si>
  <si>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</si>
  <si>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</si>
  <si>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</si>
  <si>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</si>
  <si>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</si>
  <si>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</si>
  <si>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</si>
  <si>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</si>
  <si>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</si>
  <si>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</si>
  <si>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</si>
  <si>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</si>
  <si>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</si>
  <si>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</si>
  <si>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</si>
  <si>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</si>
  <si>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</si>
  <si>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</si>
  <si>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</si>
  <si>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</si>
  <si>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</si>
  <si>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</si>
  <si>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</si>
  <si>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</si>
  <si>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</si>
  <si>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</si>
  <si>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</si>
  <si>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</si>
  <si>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</si>
  <si>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</si>
  <si>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</si>
  <si>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</si>
  <si>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</si>
  <si>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</si>
  <si>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</si>
  <si>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</si>
  <si>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</si>
  <si>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</si>
  <si>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</si>
  <si>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</si>
  <si>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</si>
  <si>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</si>
  <si>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</si>
  <si>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</si>
  <si>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</si>
  <si>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</si>
  <si>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</si>
  <si>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</si>
  <si>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</si>
  <si>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</si>
  <si>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</si>
  <si>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</si>
  <si>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</si>
  <si>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</si>
  <si>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</si>
  <si>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</si>
  <si>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</si>
  <si>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</si>
  <si>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</si>
  <si>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</si>
  <si>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</si>
  <si>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</si>
  <si>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</si>
  <si>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</si>
  <si>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</si>
  <si>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</si>
  <si>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</si>
  <si>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</si>
  <si>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</si>
  <si>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</si>
  <si>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</si>
  <si>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</si>
  <si>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</si>
  <si>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</si>
  <si>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</si>
  <si>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</si>
  <si>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</si>
  <si>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</si>
  <si>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</si>
  <si>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</si>
  <si>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</si>
  <si>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</si>
  <si>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</si>
  <si>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</si>
  <si>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</si>
  <si>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</si>
  <si>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</si>
  <si>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</si>
  <si>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</si>
  <si>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</si>
  <si>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</si>
  <si>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</si>
  <si>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</si>
  <si>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</si>
  <si>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</si>
  <si>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</si>
  <si>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</si>
  <si>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</si>
  <si>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</si>
  <si>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</si>
  <si>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</si>
  <si>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</si>
  <si>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</si>
  <si>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</si>
  <si>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</si>
  <si>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</si>
  <si>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</si>
  <si>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</si>
  <si>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</si>
  <si>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</si>
  <si>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</si>
  <si>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</si>
  <si>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</si>
  <si>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</si>
  <si>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</si>
  <si>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</si>
  <si>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</si>
  <si>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</si>
  <si>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</si>
  <si>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</si>
  <si>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</si>
  <si>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</si>
  <si>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</si>
  <si>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</si>
  <si>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</si>
  <si>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</si>
  <si>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</si>
  <si>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</si>
  <si>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</si>
  <si>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</si>
  <si>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</si>
  <si>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</si>
  <si>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</si>
  <si>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</si>
  <si>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</si>
  <si>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</si>
  <si>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</si>
  <si>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</si>
  <si>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</si>
  <si>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</si>
  <si>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</si>
  <si>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</si>
  <si>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</si>
  <si>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</si>
  <si>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</si>
  <si>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</si>
  <si>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</si>
  <si>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</si>
  <si>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</si>
  <si>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</si>
  <si>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</si>
  <si>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</si>
  <si>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</si>
  <si>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</si>
  <si>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</si>
  <si>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</si>
  <si>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</si>
  <si>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</si>
  <si>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</si>
  <si>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</si>
  <si>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</si>
  <si>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</si>
  <si>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</si>
  <si>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</si>
  <si>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</si>
  <si>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</si>
  <si>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</si>
  <si>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</si>
  <si>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</si>
  <si>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</si>
  <si>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</si>
  <si>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</si>
  <si>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</si>
  <si>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</si>
  <si>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</si>
  <si>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</si>
  <si>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</si>
  <si>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</si>
  <si>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</si>
  <si>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</si>
  <si>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</si>
  <si>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</si>
  <si>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</si>
  <si>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</si>
  <si>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</si>
  <si>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</si>
  <si>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</si>
  <si>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</si>
  <si>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</si>
  <si>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</si>
  <si>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</si>
  <si>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</si>
  <si>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</si>
  <si>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</si>
  <si>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</si>
  <si>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</si>
  <si>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</si>
  <si>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</si>
  <si>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</si>
  <si>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</si>
  <si>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</si>
  <si>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</si>
  <si>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</si>
  <si>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</si>
  <si>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</si>
  <si>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</si>
  <si>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</si>
  <si>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</si>
  <si>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</si>
  <si>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</si>
  <si>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</si>
  <si>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</si>
  <si>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</si>
  <si>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</si>
  <si>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</si>
  <si>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</si>
  <si>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</si>
  <si>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</si>
  <si>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</si>
  <si>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</si>
  <si>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</si>
  <si>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</si>
  <si>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</si>
  <si>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</si>
  <si>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</si>
  <si>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</si>
  <si>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</si>
  <si>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</si>
  <si>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</si>
  <si>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</si>
  <si>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</si>
  <si>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</si>
  <si>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</si>
  <si>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</si>
  <si>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</si>
  <si>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</si>
  <si>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</si>
  <si>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</si>
  <si>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</si>
  <si>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</si>
  <si>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</si>
  <si>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</si>
  <si>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</si>
  <si>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</si>
  <si>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</si>
  <si>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</si>
  <si>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</si>
  <si>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</si>
  <si>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</si>
  <si>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</si>
  <si>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</si>
  <si>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</si>
  <si>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</si>
  <si>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</si>
  <si>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</si>
  <si>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</si>
  <si>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</si>
  <si>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</si>
  <si>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</si>
  <si>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</si>
  <si>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</si>
  <si>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</si>
  <si>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</si>
  <si>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</si>
  <si>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</si>
  <si>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</si>
  <si>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</si>
  <si>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</si>
  <si>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</si>
  <si>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</si>
  <si>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</si>
  <si>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</si>
  <si>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</si>
  <si>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</si>
  <si>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</si>
  <si>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</si>
  <si>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</si>
  <si>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</si>
  <si>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</si>
  <si>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</si>
  <si>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</si>
  <si>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</si>
  <si>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</si>
  <si>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</si>
  <si>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</si>
  <si>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</si>
  <si>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</si>
  <si>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</si>
  <si>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</si>
  <si>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</si>
  <si>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</si>
  <si>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</si>
  <si>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</si>
  <si>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</si>
  <si>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</si>
  <si>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</si>
  <si>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</si>
  <si>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</si>
  <si>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</si>
  <si>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</si>
  <si>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</si>
  <si>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</si>
  <si>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</si>
  <si>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</si>
  <si>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</si>
  <si>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</si>
  <si>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</si>
  <si>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</si>
  <si>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</si>
  <si>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</si>
  <si>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</si>
  <si>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</si>
  <si>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</si>
  <si>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</si>
  <si>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</si>
  <si>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</si>
  <si>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</si>
  <si>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</si>
  <si>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</si>
  <si>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</si>
  <si>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</si>
  <si>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</si>
  <si>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</si>
  <si>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</si>
  <si>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</si>
  <si>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</si>
  <si>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</si>
  <si>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</si>
  <si>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</si>
  <si>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</si>
  <si>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</si>
  <si>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</si>
  <si>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</si>
  <si>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</si>
  <si>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</si>
  <si>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</si>
  <si>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</si>
  <si>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</si>
  <si>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</si>
  <si>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</si>
  <si>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</si>
  <si>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</si>
  <si>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</si>
  <si>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</si>
  <si>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</si>
  <si>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</si>
  <si>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</si>
  <si>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</si>
  <si>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</si>
  <si>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</si>
  <si>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</si>
  <si>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</si>
  <si>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</si>
  <si>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</si>
  <si>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</si>
  <si>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</si>
  <si>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</si>
  <si>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</si>
  <si>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</si>
  <si>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</si>
  <si>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</si>
  <si>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</si>
  <si>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</si>
  <si>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</si>
  <si>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</si>
  <si>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</si>
  <si>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</si>
  <si>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</si>
  <si>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</si>
  <si>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</si>
  <si>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</si>
  <si>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</si>
  <si>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</si>
  <si>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</si>
  <si>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</si>
  <si>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</si>
  <si>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</si>
  <si>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</si>
  <si>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</si>
  <si>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</si>
  <si>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</si>
  <si>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</si>
  <si>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</si>
  <si>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</si>
  <si>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</si>
  <si>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</si>
  <si>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</si>
  <si>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</si>
  <si>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</si>
  <si>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</si>
  <si>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</si>
  <si>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</si>
  <si>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</si>
  <si>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</si>
  <si>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</si>
  <si>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</si>
  <si>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</si>
  <si>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</si>
  <si>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</si>
  <si>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</si>
  <si>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</si>
  <si>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</si>
  <si>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</si>
  <si>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</si>
  <si>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</si>
  <si>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</si>
  <si>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</si>
  <si>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</si>
  <si>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</si>
  <si>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</si>
  <si>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</si>
  <si>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</si>
  <si>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</si>
  <si>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</si>
  <si>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</si>
  <si>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</si>
  <si>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</si>
  <si>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</si>
  <si>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</si>
  <si>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</si>
  <si>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</si>
  <si>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</si>
  <si>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</si>
  <si>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</si>
  <si>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</si>
  <si>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</si>
  <si>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</si>
  <si>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</si>
  <si>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</si>
  <si>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</si>
  <si>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</si>
  <si>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</si>
  <si>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</si>
  <si>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</si>
  <si>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</si>
  <si>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</si>
  <si>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</si>
  <si>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</si>
  <si>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</si>
  <si>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</si>
  <si>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</si>
  <si>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</si>
  <si>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</si>
  <si>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</si>
  <si>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</si>
  <si>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</si>
  <si>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</si>
  <si>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</si>
  <si>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</si>
  <si>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</si>
  <si>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</si>
  <si>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</si>
  <si>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</si>
  <si>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</si>
  <si>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</si>
  <si>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</si>
  <si>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</si>
  <si>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</si>
  <si>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</si>
  <si>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</si>
  <si>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</si>
  <si>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</si>
  <si>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</si>
  <si>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</si>
  <si>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</si>
  <si>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</si>
  <si>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</si>
  <si>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</si>
  <si>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</si>
  <si>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</si>
  <si>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</si>
  <si>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</si>
  <si>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</si>
  <si>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</si>
  <si>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</si>
  <si>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</si>
  <si>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</si>
  <si>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</si>
  <si>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</si>
  <si>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</si>
  <si>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</si>
  <si>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</si>
  <si>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</si>
  <si>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</si>
  <si>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</si>
  <si>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</si>
  <si>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</si>
  <si>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</si>
  <si>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</si>
  <si>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</si>
  <si>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</si>
  <si>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</si>
  <si>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</si>
  <si>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</si>
  <si>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</si>
  <si>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</si>
  <si>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</si>
  <si>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</si>
  <si>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</si>
  <si>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</si>
  <si>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</si>
  <si>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</si>
  <si>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</si>
  <si>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</si>
  <si>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</si>
  <si>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</si>
  <si>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</si>
  <si>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</si>
  <si>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</si>
  <si>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</si>
  <si>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</si>
  <si>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</si>
  <si>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</si>
  <si>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</si>
  <si>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</si>
  <si>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</si>
  <si>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</si>
  <si>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</si>
  <si>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</si>
  <si>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</si>
  <si>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</si>
  <si>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</si>
  <si>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</si>
  <si>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</si>
  <si>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</si>
  <si>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</si>
  <si>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</si>
  <si>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</si>
  <si>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</si>
  <si>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</si>
  <si>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</si>
  <si>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</si>
  <si>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</si>
  <si>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</si>
  <si>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</si>
  <si>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</si>
  <si>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</si>
  <si>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</si>
  <si>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</si>
  <si>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</si>
  <si>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</si>
  <si>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</si>
  <si>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</si>
  <si>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</si>
  <si>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</si>
  <si>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</si>
  <si>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</si>
  <si>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</si>
  <si>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</si>
  <si>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</si>
  <si>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</si>
  <si>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</si>
  <si>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</si>
  <si>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</si>
  <si>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</si>
  <si>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</si>
  <si>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</si>
  <si>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</si>
  <si>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</si>
  <si>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</si>
  <si>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</si>
  <si>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</si>
  <si>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</si>
  <si>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</si>
  <si>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</si>
  <si>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</si>
  <si>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</si>
  <si>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</si>
  <si>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</si>
  <si>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</si>
  <si>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</si>
  <si>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</si>
  <si>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</si>
  <si>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</si>
  <si>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</si>
  <si>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</si>
  <si>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</si>
  <si>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</si>
  <si>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</si>
  <si>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</si>
  <si>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</si>
  <si>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</si>
  <si>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</si>
  <si>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</si>
  <si>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</si>
  <si>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</si>
  <si>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</si>
  <si>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</si>
  <si>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</si>
  <si>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</si>
  <si>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</si>
  <si>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</si>
  <si>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</si>
  <si>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</si>
  <si>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</si>
  <si>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</si>
  <si>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</si>
  <si>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</si>
  <si>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</si>
  <si>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</si>
  <si>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</si>
  <si>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</si>
  <si>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</si>
  <si>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</si>
  <si>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</si>
  <si>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</si>
  <si>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</si>
  <si>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</si>
  <si>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</si>
  <si>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</si>
  <si>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</si>
  <si>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</si>
  <si>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</si>
  <si>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</si>
  <si>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</si>
  <si>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</si>
  <si>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</si>
  <si>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</si>
  <si>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</si>
  <si>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</si>
  <si>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</si>
  <si>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</si>
  <si>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</si>
  <si>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</si>
  <si>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</si>
  <si>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</si>
  <si>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</si>
  <si>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</si>
  <si>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</si>
  <si>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</si>
  <si>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</si>
  <si>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</si>
  <si>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</si>
  <si>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</si>
  <si>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</si>
  <si>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</si>
  <si>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</si>
  <si>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</si>
  <si>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</si>
  <si>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</si>
  <si>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</si>
  <si>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</si>
  <si>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</si>
  <si>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</si>
  <si>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</si>
  <si>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</si>
  <si>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</si>
  <si>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</si>
  <si>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</si>
  <si>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</si>
  <si>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</si>
  <si>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</si>
  <si>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</si>
  <si>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</si>
  <si>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</si>
  <si>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</si>
  <si>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</si>
  <si>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</si>
  <si>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</si>
  <si>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</si>
  <si>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</si>
  <si>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</si>
  <si>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</si>
  <si>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</si>
  <si>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</si>
  <si>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</si>
  <si>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</si>
  <si>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</si>
  <si>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</si>
  <si>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</si>
  <si>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</si>
  <si>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</si>
  <si>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</si>
  <si>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</si>
  <si>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</si>
  <si>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</si>
  <si>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</si>
  <si>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</si>
  <si>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</si>
  <si>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</si>
  <si>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</si>
  <si>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</si>
  <si>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</si>
  <si>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</si>
  <si>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</si>
  <si>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</si>
  <si>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</si>
  <si>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</si>
  <si>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</si>
  <si>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</si>
  <si>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</si>
  <si>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</si>
  <si>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</si>
  <si>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</si>
  <si>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</si>
  <si>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</si>
  <si>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</si>
  <si>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</si>
  <si>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</si>
  <si>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</si>
  <si>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</si>
  <si>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</si>
  <si>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</si>
  <si>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</si>
  <si>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</si>
  <si>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</si>
  <si>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</si>
  <si>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</si>
  <si>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</si>
  <si>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</si>
  <si>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</si>
  <si>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</si>
  <si>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</si>
  <si>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</si>
  <si>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</si>
  <si>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</si>
  <si>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</si>
  <si>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</si>
  <si>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</si>
  <si>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</si>
  <si>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</si>
  <si>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</si>
  <si>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</si>
  <si>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</si>
  <si>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</si>
  <si>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</si>
  <si>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</si>
  <si>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</si>
  <si>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</si>
  <si>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</si>
  <si>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</si>
  <si>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</si>
  <si>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</si>
  <si>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</si>
  <si>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</si>
  <si>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</si>
  <si>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</si>
  <si>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</si>
  <si>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</si>
  <si>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</si>
  <si>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</si>
  <si>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</si>
  <si>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</si>
  <si>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</si>
  <si>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</si>
  <si>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</si>
  <si>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</si>
  <si>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</si>
  <si>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</si>
  <si>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</si>
  <si>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</si>
  <si>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</si>
  <si>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</si>
  <si>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</si>
  <si>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</si>
  <si>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</si>
  <si>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</si>
  <si>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</si>
  <si>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</si>
  <si>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</si>
  <si>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</si>
  <si>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</si>
  <si>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</si>
  <si>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</si>
  <si>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</si>
  <si>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</si>
  <si>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</si>
  <si>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</si>
  <si>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</si>
  <si>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</si>
  <si>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</si>
  <si>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</si>
  <si>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</si>
  <si>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</si>
  <si>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</si>
  <si>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</si>
  <si>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</si>
  <si>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</si>
  <si>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</si>
  <si>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</si>
  <si>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</si>
  <si>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</si>
  <si>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</si>
  <si>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</si>
  <si>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</si>
  <si>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</si>
  <si>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</si>
  <si>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</si>
  <si>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</si>
  <si>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</si>
  <si>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</si>
  <si>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</si>
  <si>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</si>
  <si>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</si>
  <si>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</si>
  <si>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</si>
  <si>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</si>
  <si>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</si>
  <si>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</si>
  <si>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</si>
  <si>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</si>
  <si>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</si>
  <si>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</si>
  <si>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</si>
  <si>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</si>
  <si>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</si>
  <si>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</si>
  <si>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</si>
  <si>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</si>
  <si>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</si>
  <si>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</si>
  <si>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</si>
  <si>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</si>
  <si>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</si>
  <si>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</si>
  <si>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</si>
  <si>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</si>
  <si>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</si>
  <si>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</si>
  <si>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</si>
  <si>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</si>
  <si>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</si>
  <si>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</si>
  <si>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</si>
  <si>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</si>
  <si>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</si>
  <si>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</si>
  <si>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</si>
  <si>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</si>
  <si>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</si>
  <si>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</si>
  <si>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</si>
  <si>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</si>
  <si>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</si>
  <si>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</si>
  <si>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</si>
  <si>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</si>
  <si>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</si>
  <si>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</si>
  <si>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</si>
  <si>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</si>
  <si>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</si>
  <si>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</si>
  <si>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</si>
  <si>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</si>
  <si>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</si>
  <si>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</si>
  <si>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</si>
  <si>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</si>
  <si>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</si>
  <si>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</si>
  <si>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</si>
  <si>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</si>
  <si>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</si>
  <si>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</si>
  <si>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</si>
  <si>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</si>
  <si>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</si>
  <si>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</si>
  <si>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</si>
  <si>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</si>
  <si>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</si>
  <si>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</si>
  <si>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</si>
  <si>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</si>
  <si>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</si>
  <si>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</si>
  <si>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</si>
  <si>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</si>
  <si>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</si>
  <si>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</si>
  <si>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</si>
  <si>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</si>
  <si>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</si>
  <si>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</si>
  <si>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</si>
  <si>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</si>
  <si>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</si>
  <si>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</si>
  <si>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</si>
  <si>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</si>
  <si>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</si>
  <si>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</si>
  <si>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</si>
  <si>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</si>
  <si>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</si>
  <si>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</si>
  <si>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</si>
  <si>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</si>
  <si>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</si>
  <si>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</si>
  <si>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</si>
  <si>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</si>
  <si>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</si>
  <si>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</si>
  <si>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</si>
  <si>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</si>
  <si>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</si>
  <si>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</si>
  <si>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</si>
  <si>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</si>
  <si>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</si>
  <si>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</si>
  <si>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</si>
  <si>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</si>
  <si>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</si>
  <si>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</si>
  <si>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</si>
  <si>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</si>
  <si>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</si>
  <si>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</si>
  <si>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</si>
  <si>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</si>
  <si>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</si>
  <si>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</si>
  <si>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</si>
  <si>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</si>
  <si>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</si>
  <si>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</si>
  <si>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</si>
  <si>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</si>
  <si>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</si>
  <si>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</si>
  <si>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</si>
  <si>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</si>
  <si>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</si>
  <si>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</si>
  <si>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</si>
  <si>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</si>
  <si>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</si>
  <si>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</si>
  <si>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</si>
  <si>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</si>
  <si>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</si>
  <si>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</si>
  <si>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</si>
  <si>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</si>
  <si>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</si>
  <si>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</si>
  <si>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</si>
  <si>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</si>
  <si>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</si>
  <si>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</si>
  <si>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</si>
  <si>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</si>
  <si>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</si>
  <si>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</si>
  <si>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</si>
  <si>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</si>
  <si>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</si>
  <si>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</si>
  <si>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</si>
  <si>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</si>
  <si>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</si>
  <si>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</si>
  <si>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</si>
  <si>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</si>
  <si>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</si>
  <si>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</si>
  <si>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</si>
  <si>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</si>
  <si>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</si>
  <si>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</si>
  <si>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</si>
  <si>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</si>
  <si>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</si>
  <si>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</si>
  <si>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</si>
  <si>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</si>
  <si>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</si>
  <si>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</si>
  <si>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</si>
  <si>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</si>
  <si>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</si>
  <si>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</si>
  <si>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</si>
  <si>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</si>
  <si>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</si>
  <si>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</si>
  <si>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</si>
  <si>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</si>
  <si>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</si>
  <si>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</si>
  <si>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</si>
  <si>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</si>
  <si>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</si>
  <si>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</si>
  <si>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</si>
  <si>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</si>
  <si>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</si>
  <si>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</si>
  <si>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</si>
  <si>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</si>
  <si>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</si>
  <si>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</si>
  <si>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</si>
  <si>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</si>
  <si>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</si>
  <si>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</si>
  <si>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</si>
  <si>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</si>
  <si>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</si>
  <si>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</si>
  <si>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</si>
  <si>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</si>
  <si>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</si>
  <si>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</si>
  <si>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</si>
  <si>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</si>
  <si>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</si>
  <si>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</si>
  <si>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</si>
  <si>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</si>
  <si>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</si>
  <si>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</si>
  <si>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</si>
  <si>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</si>
  <si>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</si>
  <si>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</si>
  <si>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</si>
  <si>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</si>
  <si>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</si>
  <si>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</si>
  <si>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</si>
  <si>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</si>
  <si>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</si>
  <si>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</si>
  <si>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</si>
  <si>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</si>
  <si>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</si>
  <si>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</si>
  <si>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</si>
  <si>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</si>
  <si>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</si>
  <si>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</si>
  <si>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</si>
  <si>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</si>
  <si>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</si>
  <si>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</si>
  <si>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</si>
  <si>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</si>
  <si>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</si>
  <si>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</si>
  <si>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</si>
  <si>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</si>
  <si>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</si>
  <si>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</si>
  <si>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</si>
  <si>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</si>
  <si>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</si>
  <si>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</si>
  <si>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</si>
  <si>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</si>
  <si>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</si>
  <si>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</si>
  <si>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</si>
  <si>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</si>
  <si>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</si>
  <si>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</si>
  <si>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</si>
  <si>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</si>
  <si>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</si>
  <si>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</si>
  <si>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</si>
  <si>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</si>
  <si>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</si>
  <si>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</si>
  <si>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</si>
  <si>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</si>
  <si>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</si>
  <si>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</si>
  <si>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</si>
  <si>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</si>
  <si>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</si>
  <si>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</si>
  <si>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</si>
  <si>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</si>
  <si>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</si>
  <si>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</si>
  <si>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</si>
  <si>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</si>
  <si>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</si>
  <si>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</si>
  <si>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</si>
  <si>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</si>
  <si>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</si>
  <si>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</si>
  <si>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</si>
  <si>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</si>
  <si>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</si>
  <si>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</si>
  <si>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</si>
  <si>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</si>
  <si>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</si>
  <si>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</si>
  <si>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</si>
  <si>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</si>
  <si>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</si>
  <si>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</si>
  <si>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</si>
  <si>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</si>
  <si>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</si>
  <si>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</si>
  <si>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</si>
  <si>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</si>
  <si>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</si>
  <si>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</si>
  <si>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</si>
  <si>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</si>
  <si>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</si>
  <si>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</si>
  <si>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</si>
  <si>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</si>
  <si>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</si>
  <si>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</si>
  <si>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</si>
  <si>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</si>
  <si>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</si>
  <si>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</si>
  <si>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</si>
  <si>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</si>
  <si>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</si>
  <si>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</si>
  <si>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</si>
  <si>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</si>
  <si>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</si>
  <si>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</si>
  <si>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</si>
  <si>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</si>
  <si>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</si>
  <si>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</si>
  <si>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</si>
  <si>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</si>
  <si>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</si>
  <si>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</si>
  <si>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</si>
  <si>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</si>
  <si>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</si>
  <si>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</si>
  <si>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</si>
  <si>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</si>
  <si>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</si>
  <si>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</si>
  <si>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</si>
  <si>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</si>
  <si>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</si>
  <si>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</si>
  <si>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</si>
  <si>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</si>
  <si>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</si>
  <si>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</si>
  <si>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</si>
  <si>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</si>
  <si>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</si>
  <si>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</si>
  <si>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</si>
  <si>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</si>
  <si>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</si>
  <si>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</si>
  <si>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</si>
  <si>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</si>
  <si>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</si>
  <si>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</si>
  <si>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</si>
  <si>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</si>
  <si>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</si>
  <si>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</si>
  <si>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</si>
  <si>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</si>
  <si>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</si>
  <si>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</si>
  <si>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</si>
  <si>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</si>
  <si>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</si>
  <si>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</si>
  <si>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</si>
  <si>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</si>
  <si>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</si>
  <si>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</si>
  <si>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</si>
  <si>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</si>
  <si>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</si>
  <si>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</si>
  <si>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</si>
  <si>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</si>
  <si>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</si>
  <si>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</si>
  <si>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</si>
  <si>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</si>
  <si>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</si>
  <si>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</si>
  <si>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</si>
  <si>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</si>
  <si>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</si>
  <si>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</si>
  <si>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</si>
  <si>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</si>
  <si>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</si>
  <si>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</si>
  <si>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</si>
  <si>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</si>
  <si>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</si>
  <si>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</si>
  <si>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</si>
  <si>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</si>
  <si>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</si>
  <si>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</si>
  <si>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</si>
  <si>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</si>
  <si>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</si>
  <si>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</si>
  <si>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</si>
  <si>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</si>
  <si>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</si>
  <si>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</si>
  <si>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</si>
  <si>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</si>
  <si>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</si>
  <si>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</si>
  <si>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</si>
  <si>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</si>
  <si>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</si>
  <si>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</si>
  <si>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</si>
  <si>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</si>
  <si>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</si>
  <si>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</si>
  <si>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</si>
  <si>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</si>
  <si>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</si>
  <si>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</si>
  <si>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</si>
  <si>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</si>
  <si>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</si>
  <si>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</si>
  <si>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</si>
  <si>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</si>
  <si>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</si>
  <si>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</si>
  <si>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</si>
  <si>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</si>
  <si>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</si>
  <si>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</si>
  <si>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</si>
  <si>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</si>
  <si>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</si>
  <si>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</si>
  <si>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</si>
  <si>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</si>
  <si>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</si>
  <si>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</si>
  <si>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</si>
  <si>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</si>
  <si>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</si>
  <si>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</si>
  <si>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</si>
  <si>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</si>
  <si>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</si>
  <si>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</si>
  <si>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</si>
  <si>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</si>
  <si>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</si>
  <si>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</si>
  <si>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</si>
  <si>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</si>
  <si>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</si>
  <si>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</si>
  <si>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</si>
  <si>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</si>
  <si>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</si>
  <si>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</si>
  <si>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</si>
  <si>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</si>
  <si>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</si>
  <si>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</si>
  <si>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</si>
  <si>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</si>
  <si>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</si>
  <si>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</si>
  <si>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</si>
  <si>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</si>
  <si>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</si>
  <si>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</si>
  <si>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</si>
  <si>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</si>
  <si>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</si>
  <si>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</si>
  <si>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</si>
  <si>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</si>
  <si>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</si>
  <si>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</si>
  <si>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</si>
  <si>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</si>
  <si>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</si>
  <si>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</si>
  <si>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</si>
  <si>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</si>
  <si>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</si>
  <si>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</si>
  <si>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</si>
  <si>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</si>
  <si>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</si>
  <si>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</si>
  <si>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</si>
  <si>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</si>
  <si>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</si>
  <si>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</si>
  <si>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</si>
  <si>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</si>
  <si>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</si>
  <si>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</si>
  <si>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</si>
  <si>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</si>
  <si>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</si>
  <si>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</si>
  <si>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</si>
  <si>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</si>
  <si>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</si>
  <si>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</si>
  <si>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</si>
  <si>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</si>
  <si>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</si>
  <si>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</si>
  <si>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</si>
  <si>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</si>
  <si>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</si>
  <si>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</si>
  <si>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</si>
  <si>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</si>
  <si>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</si>
  <si>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</si>
  <si>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</si>
  <si>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</si>
  <si>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</si>
  <si>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</si>
  <si>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</si>
  <si>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</si>
  <si>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</si>
  <si>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</si>
  <si>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</si>
  <si>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</si>
  <si>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</si>
  <si>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</si>
  <si>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</si>
  <si>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</si>
  <si>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</si>
  <si>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</si>
  <si>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</si>
  <si>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</si>
  <si>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</si>
  <si>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</si>
  <si>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</si>
  <si>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</si>
  <si>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</si>
  <si>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</si>
  <si>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</si>
  <si>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</si>
  <si>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</si>
  <si>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</si>
  <si>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</si>
  <si>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</si>
  <si>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</si>
  <si>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</si>
  <si>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</si>
  <si>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</si>
  <si>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</si>
  <si>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</si>
  <si>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</si>
  <si>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</si>
  <si>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</si>
  <si>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</si>
  <si>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</si>
  <si>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</si>
  <si>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</si>
  <si>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</si>
  <si>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</si>
  <si>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</si>
  <si>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</si>
  <si>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</si>
  <si>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</si>
  <si>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</si>
  <si>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</si>
  <si>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</si>
  <si>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</si>
  <si>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</si>
  <si>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</si>
  <si>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</si>
  <si>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</si>
  <si>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</si>
  <si>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</si>
  <si>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</si>
  <si>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</si>
  <si>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</si>
  <si>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</si>
  <si>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</si>
  <si>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</si>
  <si>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</si>
  <si>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</si>
  <si>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</si>
  <si>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</si>
  <si>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</si>
  <si>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</si>
  <si>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</si>
  <si>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</si>
  <si>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</si>
  <si>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</si>
  <si>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</si>
  <si>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</si>
  <si>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</si>
  <si>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</si>
  <si>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</si>
  <si>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</si>
  <si>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</si>
  <si>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</si>
  <si>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</si>
  <si>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</si>
  <si>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</si>
  <si>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</si>
  <si>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</si>
  <si>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</si>
  <si>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</si>
  <si>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</si>
  <si>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</si>
  <si>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</si>
  <si>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</si>
  <si>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</si>
  <si>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</si>
  <si>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</si>
  <si>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</si>
  <si>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</si>
  <si>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</si>
  <si>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</t>
  </si>
  <si>
    <t>deadline_converted</t>
  </si>
  <si>
    <t>launched_at_converted</t>
  </si>
  <si>
    <t>percentage</t>
  </si>
  <si>
    <t>Average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</si>
  <si>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</si>
  <si>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</si>
  <si>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</si>
  <si>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</si>
  <si>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</si>
  <si>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</si>
  <si>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</si>
  <si>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</si>
  <si>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</si>
  <si>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</si>
  <si>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</si>
  <si>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</si>
  <si>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</si>
  <si>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</si>
  <si>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</si>
  <si>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</si>
  <si>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</si>
  <si>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</si>
  <si>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</si>
  <si>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</si>
  <si>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</si>
  <si>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</si>
  <si>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</si>
  <si>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</si>
  <si>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</si>
  <si>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</si>
  <si>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</si>
  <si>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</si>
  <si>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</si>
  <si>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</si>
  <si>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</si>
  <si>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</si>
  <si>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</si>
  <si>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</si>
  <si>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</si>
  <si>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</si>
  <si>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</si>
  <si>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</si>
  <si>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</si>
  <si>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</si>
  <si>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</si>
  <si>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</si>
  <si>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</si>
  <si>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</si>
  <si>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</si>
  <si>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</si>
  <si>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</si>
  <si>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</si>
  <si>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</si>
  <si>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</si>
  <si>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</t>
  </si>
  <si>
    <t>Sub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</si>
  <si>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</si>
  <si>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</si>
  <si>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</si>
  <si>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</si>
  <si>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</si>
  <si>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</si>
  <si>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</si>
  <si>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</si>
  <si>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</si>
  <si>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</si>
  <si>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</si>
  <si>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</si>
  <si>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</si>
  <si>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</si>
  <si>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</si>
  <si>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</si>
  <si>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</si>
  <si>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</si>
  <si>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</si>
  <si>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(All)</t>
  </si>
  <si>
    <t>Years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</si>
  <si>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</si>
  <si>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</si>
  <si>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</si>
  <si>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</si>
  <si>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</si>
  <si>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</si>
  <si>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</si>
  <si>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</si>
  <si>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</si>
  <si>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</si>
  <si>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</si>
  <si>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</si>
  <si>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</si>
  <si>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</si>
  <si>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</si>
  <si>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</si>
  <si>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&gt;=50000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</si>
</sst>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166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04-4984-BC6F-82F7D1C4BB1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04-4984-BC6F-82F7D1C4BB1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04-4984-BC6F-82F7D1C4B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7435712"/>
        <c:axId val="1037430720"/>
      </c:lineChart>
      <c:catAx>
        <c:axId val="10374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430720"/>
        <c:crosses val="autoZero"/>
        <c:auto val="1"/>
        <c:lblAlgn val="ctr"/>
        <c:lblOffset val="100"/>
        <c:noMultiLvlLbl val="0"/>
      </c:catAx>
      <c:valAx>
        <c:axId val="103743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43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C9-4969-A584-D7AEE7889D8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C9-4969-A584-D7AEE7889D8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C9-4969-A584-D7AEE7889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8787632"/>
        <c:axId val="1888784720"/>
      </c:lineChart>
      <c:catAx>
        <c:axId val="188878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784720"/>
        <c:crosses val="autoZero"/>
        <c:auto val="1"/>
        <c:lblAlgn val="ctr"/>
        <c:lblOffset val="100"/>
        <c:noMultiLvlLbl val="0"/>
      </c:catAx>
      <c:valAx>
        <c:axId val="188878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78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495300</xdr:colOff>
      <xdr:row>1</xdr:row>
      <xdr:rowOff>85725</xdr:rowOff>
    </xdr:from>
    <xdr:to>
      <xdr:col>15</xdr:col>
      <xdr:colOff>361950</xdr:colOff>
      <xdr:row>15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79677E-8CA9-485F-B9F4-5235B006D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2</xdr:row>
      <xdr:rowOff>171450</xdr:rowOff>
    </xdr:from>
    <xdr:to>
      <xdr:col>14</xdr:col>
      <xdr:colOff>0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F2587F-F92E-4BF0-B366-30EBFFD03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e X" refreshedDate="44431.819053240739" createdVersion="7" refreshedVersion="7" minRefreshableVersion="3" recordCount="4114" xr:uid="{36DDE037-6A45-4340-9CDE-6DA8AFD0536B}">
  <cacheSource type="worksheet">
    <worksheetSource ref="A1:U4115" sheet="AH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percentage" numFmtId="0">
      <sharedItems containsSemiMixedTypes="0" containsString="0" containsNumber="1" containsInteger="1" minValue="0" maxValue="2260300"/>
    </cacheField>
    <cacheField name="Average" numFmtId="0">
      <sharedItems containsMixedTypes="1" containsNumber="1" minValue="1" maxValue="3304"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_converted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_at_conver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3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" numFmtId="0">
      <sharedItems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3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37"/>
    <n v="63.92"/>
    <s v="US"/>
    <s v="USD"/>
    <n v="1437620400"/>
    <d v="2015-07-23T03:00:00"/>
    <n v="1434931811"/>
    <x v="0"/>
    <b v="0"/>
    <n v="182"/>
    <b v="1"/>
    <s v="film &amp; video/television"/>
    <x v="0"/>
    <s v="television"/>
    <x v="0"/>
  </r>
  <r>
    <n v="1"/>
    <s v="FannibalFest Fan Convention"/>
    <s v="A Hannibal TV Show Fan Convention and Art Collective"/>
    <n v="10275"/>
    <n v="14653"/>
    <x v="0"/>
    <n v="143"/>
    <n v="185.48"/>
    <s v="US"/>
    <s v="USD"/>
    <n v="1488464683"/>
    <d v="2017-03-02T14:24:43"/>
    <n v="1485872683"/>
    <x v="1"/>
    <b v="0"/>
    <n v="79"/>
    <b v="1"/>
    <s v="film &amp; video/television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n v="105"/>
    <n v="15"/>
    <s v="GB"/>
    <s v="GBP"/>
    <n v="1455555083"/>
    <d v="2016-02-15T16:51:23"/>
    <n v="1454691083"/>
    <x v="2"/>
    <b v="0"/>
    <n v="35"/>
    <b v="1"/>
    <s v="film &amp; video/television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n v="104"/>
    <n v="69.27"/>
    <s v="US"/>
    <s v="USD"/>
    <n v="1407414107"/>
    <d v="2014-08-07T12:21:47"/>
    <n v="1404822107"/>
    <x v="3"/>
    <b v="0"/>
    <n v="150"/>
    <b v="1"/>
    <s v="film &amp; video/television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23"/>
    <n v="190.55"/>
    <s v="US"/>
    <s v="USD"/>
    <n v="1450555279"/>
    <d v="2015-12-19T20:01:19"/>
    <n v="1447963279"/>
    <x v="4"/>
    <b v="0"/>
    <n v="284"/>
    <b v="1"/>
    <s v="film &amp; video/television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10"/>
    <n v="93.4"/>
    <s v="US"/>
    <s v="USD"/>
    <n v="1469770500"/>
    <d v="2016-07-29T05:35:00"/>
    <n v="1468362207"/>
    <x v="5"/>
    <b v="0"/>
    <n v="47"/>
    <b v="1"/>
    <s v="film &amp; video/television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n v="106"/>
    <n v="146.88"/>
    <s v="US"/>
    <s v="USD"/>
    <n v="1402710250"/>
    <d v="2014-06-14T01:44:10"/>
    <n v="1401846250"/>
    <x v="6"/>
    <b v="0"/>
    <n v="58"/>
    <b v="1"/>
    <s v="film &amp; video/television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01"/>
    <n v="159.82"/>
    <s v="US"/>
    <s v="USD"/>
    <n v="1467680867"/>
    <d v="2016-07-05T01:07:47"/>
    <n v="1464224867"/>
    <x v="7"/>
    <b v="0"/>
    <n v="57"/>
    <b v="1"/>
    <s v="film &amp; video/television"/>
    <x v="0"/>
    <s v="television"/>
    <x v="2"/>
  </r>
  <r>
    <n v="8"/>
    <s v="Sizzling in the Kitchen Flynn Style"/>
    <s v="Help us raise the funds to film our pilot episode!"/>
    <n v="3500"/>
    <n v="3501.52"/>
    <x v="0"/>
    <n v="100"/>
    <n v="291.79000000000002"/>
    <s v="US"/>
    <s v="USD"/>
    <n v="1460754000"/>
    <d v="2016-04-15T21:00:00"/>
    <n v="1460155212"/>
    <x v="8"/>
    <b v="0"/>
    <n v="12"/>
    <b v="1"/>
    <s v="film &amp; video/television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26"/>
    <n v="31.5"/>
    <s v="US"/>
    <s v="USD"/>
    <n v="1460860144"/>
    <d v="2016-04-17T02:29:04"/>
    <n v="1458268144"/>
    <x v="9"/>
    <b v="0"/>
    <n v="20"/>
    <b v="1"/>
    <s v="film &amp; video/television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01"/>
    <n v="158.68"/>
    <s v="US"/>
    <s v="USD"/>
    <n v="1403660279"/>
    <d v="2014-06-25T01:37:59"/>
    <n v="1400636279"/>
    <x v="10"/>
    <b v="0"/>
    <n v="19"/>
    <b v="1"/>
    <s v="film &amp; video/television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21"/>
    <n v="80.33"/>
    <s v="US"/>
    <s v="USD"/>
    <n v="1471834800"/>
    <d v="2016-08-22T03:00:00"/>
    <n v="1469126462"/>
    <x v="11"/>
    <b v="0"/>
    <n v="75"/>
    <b v="1"/>
    <s v="film &amp; video/television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65"/>
    <n v="59.96"/>
    <s v="US"/>
    <s v="USD"/>
    <n v="1405479600"/>
    <d v="2014-07-16T03:00:00"/>
    <n v="1401642425"/>
    <x v="12"/>
    <b v="0"/>
    <n v="827"/>
    <b v="1"/>
    <s v="film &amp; video/television"/>
    <x v="0"/>
    <s v="television"/>
    <x v="3"/>
  </r>
  <r>
    <n v="13"/>
    <s v="Can't Go Home"/>
    <s v="A travel series hosted by touring musicians that profiles a different American city in each episode."/>
    <n v="3500"/>
    <n v="5599"/>
    <x v="0"/>
    <n v="160"/>
    <n v="109.78"/>
    <s v="US"/>
    <s v="USD"/>
    <n v="1466713620"/>
    <d v="2016-06-23T20:27:00"/>
    <n v="1463588109"/>
    <x v="13"/>
    <b v="0"/>
    <n v="51"/>
    <b v="1"/>
    <s v="film &amp; video/television"/>
    <x v="0"/>
    <s v="television"/>
    <x v="2"/>
  </r>
  <r>
    <n v="14"/>
    <s v="3010 | Sci-fi Series"/>
    <s v="A highly charged post apocalyptic sci fi series that pulls no punches!"/>
    <n v="6000"/>
    <n v="6056"/>
    <x v="0"/>
    <n v="101"/>
    <n v="147.71"/>
    <s v="AU"/>
    <s v="AUD"/>
    <n v="1405259940"/>
    <d v="2014-07-13T13:59:00"/>
    <n v="1403051888"/>
    <x v="14"/>
    <b v="0"/>
    <n v="41"/>
    <b v="1"/>
    <s v="film &amp; video/television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n v="107"/>
    <n v="21.76"/>
    <s v="ES"/>
    <s v="EUR"/>
    <n v="1443384840"/>
    <d v="2015-09-27T20:14:00"/>
    <n v="1441790658"/>
    <x v="15"/>
    <b v="0"/>
    <n v="98"/>
    <b v="1"/>
    <s v="film &amp; video/television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n v="100"/>
    <n v="171.84"/>
    <s v="US"/>
    <s v="USD"/>
    <n v="1402896600"/>
    <d v="2014-06-16T05:30:00"/>
    <n v="1398971211"/>
    <x v="16"/>
    <b v="0"/>
    <n v="70"/>
    <b v="1"/>
    <s v="film &amp; video/television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n v="101"/>
    <n v="41.94"/>
    <s v="GB"/>
    <s v="GBP"/>
    <n v="1415126022"/>
    <d v="2014-11-04T18:33:42"/>
    <n v="1412530422"/>
    <x v="17"/>
    <b v="0"/>
    <n v="36"/>
    <b v="1"/>
    <s v="film &amp; video/television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n v="106"/>
    <n v="93.26"/>
    <s v="US"/>
    <s v="USD"/>
    <n v="1410958856"/>
    <d v="2014-09-17T13:00:56"/>
    <n v="1408366856"/>
    <x v="18"/>
    <b v="0"/>
    <n v="342"/>
    <b v="1"/>
    <s v="film &amp; video/television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45"/>
    <n v="56.14"/>
    <s v="US"/>
    <s v="USD"/>
    <n v="1437420934"/>
    <d v="2015-07-20T19:35:34"/>
    <n v="1434828934"/>
    <x v="19"/>
    <b v="0"/>
    <n v="22"/>
    <b v="1"/>
    <s v="film &amp; video/television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n v="100"/>
    <n v="80.16"/>
    <s v="US"/>
    <s v="USD"/>
    <n v="1442167912"/>
    <d v="2015-09-13T18:11:52"/>
    <n v="1436983912"/>
    <x v="20"/>
    <b v="0"/>
    <n v="25"/>
    <b v="1"/>
    <s v="film &amp; video/television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09"/>
    <n v="199.9"/>
    <s v="US"/>
    <s v="USD"/>
    <n v="1411743789"/>
    <d v="2014-09-26T15:03:09"/>
    <n v="1409151789"/>
    <x v="21"/>
    <b v="0"/>
    <n v="101"/>
    <b v="1"/>
    <s v="film &amp; video/television"/>
    <x v="0"/>
    <s v="television"/>
    <x v="3"/>
  </r>
  <r>
    <n v="22"/>
    <s v="CREATURES OF HABIT!"/>
    <s v="Meet Gary, and Troy: Two unlikely friends that investigate &quot;strange phenomenon&quot;."/>
    <n v="350"/>
    <n v="410"/>
    <x v="0"/>
    <n v="117"/>
    <n v="51.25"/>
    <s v="US"/>
    <s v="USD"/>
    <n v="1420099140"/>
    <d v="2015-01-01T07:59:00"/>
    <n v="1418766740"/>
    <x v="22"/>
    <b v="0"/>
    <n v="8"/>
    <b v="1"/>
    <s v="film &amp; video/television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19"/>
    <n v="103.04"/>
    <s v="US"/>
    <s v="USD"/>
    <n v="1430407200"/>
    <d v="2015-04-30T15:20:00"/>
    <n v="1428086501"/>
    <x v="23"/>
    <b v="0"/>
    <n v="23"/>
    <b v="1"/>
    <s v="film &amp; video/television"/>
    <x v="0"/>
    <s v="television"/>
    <x v="0"/>
  </r>
  <r>
    <n v="24"/>
    <s v="Bring STL Up Late to TV"/>
    <s v="STL Up Late is a weekly late night comedy talk show for St. Louis television."/>
    <n v="35000"/>
    <n v="38082.69"/>
    <x v="0"/>
    <n v="109"/>
    <n v="66.349999999999994"/>
    <s v="US"/>
    <s v="USD"/>
    <n v="1442345940"/>
    <d v="2015-09-15T19:39:00"/>
    <n v="1439494863"/>
    <x v="24"/>
    <b v="0"/>
    <n v="574"/>
    <b v="1"/>
    <s v="film &amp; video/television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33"/>
    <n v="57.14"/>
    <s v="US"/>
    <s v="USD"/>
    <n v="1452299761"/>
    <d v="2016-01-09T00:36:01"/>
    <n v="1447115761"/>
    <x v="25"/>
    <b v="0"/>
    <n v="14"/>
    <b v="1"/>
    <s v="film &amp; video/television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n v="155"/>
    <n v="102.11"/>
    <s v="US"/>
    <s v="USD"/>
    <n v="1408278144"/>
    <d v="2014-08-17T12:22:24"/>
    <n v="1404822144"/>
    <x v="26"/>
    <b v="0"/>
    <n v="19"/>
    <b v="1"/>
    <s v="film &amp; video/television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n v="112"/>
    <n v="148.97"/>
    <s v="NZ"/>
    <s v="NZD"/>
    <n v="1416113833"/>
    <d v="2014-11-16T04:57:13"/>
    <n v="1413518233"/>
    <x v="27"/>
    <b v="0"/>
    <n v="150"/>
    <b v="1"/>
    <s v="film &amp; video/television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n v="100"/>
    <n v="169.61"/>
    <s v="US"/>
    <s v="USD"/>
    <n v="1450307284"/>
    <d v="2015-12-16T23:08:04"/>
    <n v="1447715284"/>
    <x v="28"/>
    <b v="0"/>
    <n v="71"/>
    <b v="1"/>
    <s v="film &amp; video/television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n v="123"/>
    <n v="31.62"/>
    <s v="GB"/>
    <s v="GBP"/>
    <n v="1406045368"/>
    <d v="2014-07-22T16:09:28"/>
    <n v="1403453368"/>
    <x v="29"/>
    <b v="0"/>
    <n v="117"/>
    <b v="1"/>
    <s v="film &amp; video/television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n v="101"/>
    <n v="76.45"/>
    <s v="US"/>
    <s v="USD"/>
    <n v="1408604515"/>
    <d v="2014-08-21T07:01:55"/>
    <n v="1406012515"/>
    <x v="30"/>
    <b v="0"/>
    <n v="53"/>
    <b v="1"/>
    <s v="film &amp; video/television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n v="100"/>
    <n v="13"/>
    <s v="US"/>
    <s v="USD"/>
    <n v="1453748434"/>
    <d v="2016-01-25T19:00:34"/>
    <n v="1452193234"/>
    <x v="31"/>
    <b v="0"/>
    <n v="1"/>
    <b v="1"/>
    <s v="film &amp; video/television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n v="100"/>
    <n v="320.45"/>
    <s v="US"/>
    <s v="USD"/>
    <n v="1463111940"/>
    <d v="2016-05-13T03:59:00"/>
    <n v="1459523017"/>
    <x v="32"/>
    <b v="0"/>
    <n v="89"/>
    <b v="1"/>
    <s v="film &amp; video/television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n v="102"/>
    <n v="83.75"/>
    <s v="US"/>
    <s v="USD"/>
    <n v="1447001501"/>
    <d v="2015-11-08T16:51:41"/>
    <n v="1444405901"/>
    <x v="33"/>
    <b v="0"/>
    <n v="64"/>
    <b v="1"/>
    <s v="film &amp; video/television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30"/>
    <n v="49.88"/>
    <s v="US"/>
    <s v="USD"/>
    <n v="1407224601"/>
    <d v="2014-08-05T07:43:21"/>
    <n v="1405928601"/>
    <x v="34"/>
    <b v="0"/>
    <n v="68"/>
    <b v="1"/>
    <s v="film &amp; video/television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n v="167"/>
    <n v="59.46"/>
    <s v="US"/>
    <s v="USD"/>
    <n v="1430179200"/>
    <d v="2015-04-28T00:00:00"/>
    <n v="1428130814"/>
    <x v="35"/>
    <b v="0"/>
    <n v="28"/>
    <b v="1"/>
    <s v="film &amp; video/television"/>
    <x v="0"/>
    <s v="television"/>
    <x v="0"/>
  </r>
  <r>
    <n v="36"/>
    <s v="THE LISTENING BOX"/>
    <s v="A modern day priest makes an unusual discovery, setting off a chain of events."/>
    <n v="6000"/>
    <n v="8529"/>
    <x v="0"/>
    <n v="142"/>
    <n v="193.84"/>
    <s v="US"/>
    <s v="USD"/>
    <n v="1428128525"/>
    <d v="2015-04-04T06:22:05"/>
    <n v="1425540125"/>
    <x v="36"/>
    <b v="0"/>
    <n v="44"/>
    <b v="1"/>
    <s v="film &amp; video/television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n v="183"/>
    <n v="159.51"/>
    <s v="US"/>
    <s v="USD"/>
    <n v="1425055079"/>
    <d v="2015-02-27T16:37:59"/>
    <n v="1422463079"/>
    <x v="37"/>
    <b v="0"/>
    <n v="253"/>
    <b v="1"/>
    <s v="film &amp; video/television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n v="110"/>
    <n v="41.68"/>
    <s v="US"/>
    <s v="USD"/>
    <n v="1368235344"/>
    <d v="2013-05-11T01:22:24"/>
    <n v="1365643344"/>
    <x v="38"/>
    <b v="0"/>
    <n v="66"/>
    <b v="1"/>
    <s v="film &amp; video/television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n v="131"/>
    <n v="150.9"/>
    <s v="GB"/>
    <s v="GBP"/>
    <n v="1401058740"/>
    <d v="2014-05-25T22:59:00"/>
    <n v="1398388068"/>
    <x v="39"/>
    <b v="0"/>
    <n v="217"/>
    <b v="1"/>
    <s v="film &amp; video/television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n v="101"/>
    <n v="126.69"/>
    <s v="US"/>
    <s v="USD"/>
    <n v="1403150400"/>
    <d v="2014-06-19T04:00:00"/>
    <n v="1401426488"/>
    <x v="40"/>
    <b v="0"/>
    <n v="16"/>
    <b v="1"/>
    <s v="film &amp; video/television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0"/>
    <n v="105.26"/>
    <s v="US"/>
    <s v="USD"/>
    <n v="1412516354"/>
    <d v="2014-10-05T13:39:14"/>
    <n v="1409924354"/>
    <x v="41"/>
    <b v="0"/>
    <n v="19"/>
    <b v="1"/>
    <s v="film &amp; video/television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n v="142"/>
    <n v="117.51"/>
    <s v="US"/>
    <s v="USD"/>
    <n v="1419780026"/>
    <d v="2014-12-28T15:20:26"/>
    <n v="1417188026"/>
    <x v="42"/>
    <b v="0"/>
    <n v="169"/>
    <b v="1"/>
    <s v="film &amp; video/television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09"/>
    <n v="117.36"/>
    <s v="US"/>
    <s v="USD"/>
    <n v="1405209600"/>
    <d v="2014-07-13T00:00:00"/>
    <n v="1402599486"/>
    <x v="43"/>
    <b v="0"/>
    <n v="263"/>
    <b v="1"/>
    <s v="film &amp; video/television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n v="100"/>
    <n v="133.33000000000001"/>
    <s v="US"/>
    <s v="USD"/>
    <n v="1412648537"/>
    <d v="2014-10-07T02:22:17"/>
    <n v="1408760537"/>
    <x v="44"/>
    <b v="0"/>
    <n v="15"/>
    <b v="1"/>
    <s v="film &amp; video/television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n v="120"/>
    <n v="98.36"/>
    <s v="US"/>
    <s v="USD"/>
    <n v="1461769107"/>
    <d v="2016-04-27T14:58:27"/>
    <n v="1459177107"/>
    <x v="45"/>
    <b v="0"/>
    <n v="61"/>
    <b v="1"/>
    <s v="film &amp; video/television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n v="104"/>
    <n v="194.44"/>
    <s v="AU"/>
    <s v="AUD"/>
    <n v="1450220974"/>
    <d v="2015-12-15T23:09:34"/>
    <n v="1447628974"/>
    <x v="46"/>
    <b v="0"/>
    <n v="45"/>
    <b v="1"/>
    <s v="film &amp; video/television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08"/>
    <n v="76.87"/>
    <s v="US"/>
    <s v="USD"/>
    <n v="1419021607"/>
    <d v="2014-12-19T20:40:07"/>
    <n v="1413834007"/>
    <x v="47"/>
    <b v="0"/>
    <n v="70"/>
    <b v="1"/>
    <s v="film &amp; video/television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08"/>
    <n v="56.82"/>
    <s v="GB"/>
    <s v="GBP"/>
    <n v="1425211200"/>
    <d v="2015-03-01T12:00:00"/>
    <n v="1422534260"/>
    <x v="48"/>
    <b v="0"/>
    <n v="38"/>
    <b v="1"/>
    <s v="film &amp; video/television"/>
    <x v="0"/>
    <s v="television"/>
    <x v="0"/>
  </r>
  <r>
    <n v="49"/>
    <s v="Driving Jersey - Season Five"/>
    <s v="Driving Jersey is real people telling real stories."/>
    <n v="12000"/>
    <n v="12000"/>
    <x v="0"/>
    <n v="100"/>
    <n v="137.93"/>
    <s v="US"/>
    <s v="USD"/>
    <n v="1445660045"/>
    <d v="2015-10-24T04:14:05"/>
    <n v="1443068045"/>
    <x v="49"/>
    <b v="0"/>
    <n v="87"/>
    <b v="1"/>
    <s v="film &amp; video/television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n v="100"/>
    <n v="27.27"/>
    <s v="GB"/>
    <s v="GBP"/>
    <n v="1422637200"/>
    <d v="2015-01-30T17:00:00"/>
    <n v="1419271458"/>
    <x v="50"/>
    <b v="0"/>
    <n v="22"/>
    <b v="1"/>
    <s v="film &amp; video/television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n v="128"/>
    <n v="118.34"/>
    <s v="US"/>
    <s v="USD"/>
    <n v="1439245037"/>
    <d v="2015-08-10T22:17:17"/>
    <n v="1436653037"/>
    <x v="51"/>
    <b v="0"/>
    <n v="119"/>
    <b v="1"/>
    <s v="film &amp; video/television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16"/>
    <n v="223.48"/>
    <s v="US"/>
    <s v="USD"/>
    <n v="1405615846"/>
    <d v="2014-07-17T16:50:46"/>
    <n v="1403023846"/>
    <x v="52"/>
    <b v="0"/>
    <n v="52"/>
    <b v="1"/>
    <s v="film &amp; video/television"/>
    <x v="0"/>
    <s v="television"/>
    <x v="3"/>
  </r>
  <r>
    <n v="53"/>
    <s v="Rolling out Vegan Mashup's Season 2"/>
    <s v="Delicious TV's Vegan Mashup launching season two on public television"/>
    <n v="3000"/>
    <n v="3289"/>
    <x v="0"/>
    <n v="110"/>
    <n v="28.11"/>
    <s v="US"/>
    <s v="USD"/>
    <n v="1396648800"/>
    <d v="2014-04-04T22:00:00"/>
    <n v="1395407445"/>
    <x v="53"/>
    <b v="0"/>
    <n v="117"/>
    <b v="1"/>
    <s v="film &amp; video/television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01"/>
    <n v="194.23"/>
    <s v="US"/>
    <s v="USD"/>
    <n v="1451063221"/>
    <d v="2015-12-25T17:07:01"/>
    <n v="1448471221"/>
    <x v="54"/>
    <b v="0"/>
    <n v="52"/>
    <b v="1"/>
    <s v="film &amp; video/television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n v="129"/>
    <n v="128.94999999999999"/>
    <s v="US"/>
    <s v="USD"/>
    <n v="1464390916"/>
    <d v="2016-05-27T23:15:16"/>
    <n v="1462576516"/>
    <x v="55"/>
    <b v="0"/>
    <n v="86"/>
    <b v="1"/>
    <s v="film &amp; video/television"/>
    <x v="0"/>
    <s v="television"/>
    <x v="2"/>
  </r>
  <r>
    <n v="56"/>
    <s v="Voxwomen Cycling Show"/>
    <s v="We want to see more women's cycling on TV - and we need your help to make it happen!"/>
    <n v="8000"/>
    <n v="8581"/>
    <x v="0"/>
    <n v="107"/>
    <n v="49.32"/>
    <s v="GB"/>
    <s v="GBP"/>
    <n v="1433779200"/>
    <d v="2015-06-08T16:00:00"/>
    <n v="1432559424"/>
    <x v="56"/>
    <b v="0"/>
    <n v="174"/>
    <b v="1"/>
    <s v="film &amp; video/television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02"/>
    <n v="221.52"/>
    <s v="US"/>
    <s v="USD"/>
    <n v="1429991962"/>
    <d v="2015-04-25T19:59:22"/>
    <n v="1427399962"/>
    <x v="57"/>
    <b v="0"/>
    <n v="69"/>
    <b v="1"/>
    <s v="film &amp; video/television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n v="103"/>
    <n v="137.21"/>
    <s v="US"/>
    <s v="USD"/>
    <n v="1416423172"/>
    <d v="2014-11-19T18:52:52"/>
    <n v="1413827572"/>
    <x v="58"/>
    <b v="0"/>
    <n v="75"/>
    <b v="1"/>
    <s v="film &amp; video/television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00"/>
    <n v="606.82000000000005"/>
    <s v="US"/>
    <s v="USD"/>
    <n v="1442264400"/>
    <d v="2015-09-14T21:00:00"/>
    <n v="1439530776"/>
    <x v="59"/>
    <b v="0"/>
    <n v="33"/>
    <b v="1"/>
    <s v="film &amp; video/television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n v="103"/>
    <n v="43.04"/>
    <s v="GB"/>
    <s v="GBP"/>
    <n v="1395532800"/>
    <d v="2014-03-23T00:00:00"/>
    <n v="1393882717"/>
    <x v="60"/>
    <b v="0"/>
    <n v="108"/>
    <b v="1"/>
    <s v="film &amp; video/shorts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n v="148"/>
    <n v="322.39"/>
    <s v="US"/>
    <s v="USD"/>
    <n v="1370547157"/>
    <d v="2013-06-06T19:32:37"/>
    <n v="1368646357"/>
    <x v="61"/>
    <b v="0"/>
    <n v="23"/>
    <b v="1"/>
    <s v="film &amp; video/shorts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55"/>
    <n v="96.71"/>
    <s v="US"/>
    <s v="USD"/>
    <n v="1362337878"/>
    <d v="2013-03-03T19:11:18"/>
    <n v="1360177878"/>
    <x v="62"/>
    <b v="0"/>
    <n v="48"/>
    <b v="1"/>
    <s v="film &amp; video/shorts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x v="0"/>
    <n v="114"/>
    <n v="35.47"/>
    <s v="US"/>
    <s v="USD"/>
    <n v="1388206740"/>
    <d v="2013-12-28T04:59:00"/>
    <n v="1386194013"/>
    <x v="63"/>
    <b v="0"/>
    <n v="64"/>
    <b v="1"/>
    <s v="film &amp; video/shorts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n v="173"/>
    <n v="86.67"/>
    <s v="US"/>
    <s v="USD"/>
    <n v="1373243181"/>
    <d v="2013-07-08T00:26:21"/>
    <n v="1370651181"/>
    <x v="64"/>
    <b v="0"/>
    <n v="24"/>
    <b v="1"/>
    <s v="film &amp; video/shorts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x v="0"/>
    <n v="108"/>
    <n v="132.05000000000001"/>
    <s v="CA"/>
    <s v="CAD"/>
    <n v="1407736740"/>
    <d v="2014-08-11T05:59:00"/>
    <n v="1405453354"/>
    <x v="65"/>
    <b v="0"/>
    <n v="57"/>
    <b v="1"/>
    <s v="film &amp; video/shorts"/>
    <x v="0"/>
    <s v="shorts"/>
    <x v="3"/>
  </r>
  <r>
    <n v="66"/>
    <s v="A Stagnant Fever: Short Film"/>
    <s v="A dark comedy set in the '60s about clinical depression and one night stands."/>
    <n v="2000"/>
    <n v="2372"/>
    <x v="0"/>
    <n v="119"/>
    <n v="91.23"/>
    <s v="US"/>
    <s v="USD"/>
    <n v="1468873420"/>
    <d v="2016-07-18T20:23:40"/>
    <n v="1466281420"/>
    <x v="66"/>
    <b v="0"/>
    <n v="26"/>
    <b v="1"/>
    <s v="film &amp; video/shorts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n v="116"/>
    <n v="116.25"/>
    <s v="US"/>
    <s v="USD"/>
    <n v="1342360804"/>
    <d v="2012-07-15T14:00:04"/>
    <n v="1339768804"/>
    <x v="67"/>
    <b v="0"/>
    <n v="20"/>
    <b v="1"/>
    <s v="film &amp; video/shorts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27"/>
    <n v="21.19"/>
    <s v="GB"/>
    <s v="GBP"/>
    <n v="1393162791"/>
    <d v="2014-02-23T13:39:51"/>
    <n v="1390570791"/>
    <x v="68"/>
    <b v="0"/>
    <n v="36"/>
    <b v="1"/>
    <s v="film &amp; video/shorts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11"/>
    <n v="62.33"/>
    <s v="US"/>
    <s v="USD"/>
    <n v="1317538740"/>
    <d v="2011-10-02T06:59:00"/>
    <n v="1314765025"/>
    <x v="69"/>
    <b v="0"/>
    <n v="178"/>
    <b v="1"/>
    <s v="film &amp; video/shorts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x v="0"/>
    <n v="127"/>
    <n v="37.409999999999997"/>
    <s v="US"/>
    <s v="USD"/>
    <n v="1315171845"/>
    <d v="2011-09-04T21:30:45"/>
    <n v="1309987845"/>
    <x v="70"/>
    <b v="0"/>
    <n v="17"/>
    <b v="1"/>
    <s v="film &amp; video/shorts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24"/>
    <n v="69.72"/>
    <s v="US"/>
    <s v="USD"/>
    <n v="1338186657"/>
    <d v="2012-05-28T06:30:57"/>
    <n v="1333002657"/>
    <x v="71"/>
    <b v="0"/>
    <n v="32"/>
    <b v="1"/>
    <s v="film &amp; video/shorts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x v="0"/>
    <n v="108"/>
    <n v="58.17"/>
    <s v="US"/>
    <s v="USD"/>
    <n v="1352937600"/>
    <d v="2012-11-15T00:00:00"/>
    <n v="1351210481"/>
    <x v="72"/>
    <b v="0"/>
    <n v="41"/>
    <b v="1"/>
    <s v="film &amp; video/shorts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00"/>
    <n v="50"/>
    <s v="US"/>
    <s v="USD"/>
    <n v="1304395140"/>
    <d v="2011-05-03T03:59:00"/>
    <n v="1297620584"/>
    <x v="73"/>
    <b v="0"/>
    <n v="18"/>
    <b v="1"/>
    <s v="film &amp; video/shorts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13"/>
    <n v="19.47"/>
    <s v="FR"/>
    <s v="EUR"/>
    <n v="1453376495"/>
    <d v="2016-01-21T11:41:35"/>
    <n v="1450784495"/>
    <x v="74"/>
    <b v="0"/>
    <n v="29"/>
    <b v="1"/>
    <s v="film &amp; video/shorts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n v="115"/>
    <n v="85.96"/>
    <s v="US"/>
    <s v="USD"/>
    <n v="1366693272"/>
    <d v="2013-04-23T05:01:12"/>
    <n v="1364101272"/>
    <x v="75"/>
    <b v="0"/>
    <n v="47"/>
    <b v="1"/>
    <s v="film &amp; video/shorts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x v="0"/>
    <n v="153"/>
    <n v="30.67"/>
    <s v="US"/>
    <s v="USD"/>
    <n v="1325007358"/>
    <d v="2011-12-27T17:35:58"/>
    <n v="1319819758"/>
    <x v="76"/>
    <b v="0"/>
    <n v="15"/>
    <b v="1"/>
    <s v="film &amp; video/shorts"/>
    <x v="0"/>
    <s v="shorts"/>
    <x v="6"/>
  </r>
  <r>
    <n v="77"/>
    <s v="Jonah and the Crab"/>
    <s v="A short film about a boy searching for companionship in a hermit crab he finds on the beach."/>
    <n v="400"/>
    <n v="1570"/>
    <x v="0"/>
    <n v="393"/>
    <n v="60.38"/>
    <s v="US"/>
    <s v="USD"/>
    <n v="1337569140"/>
    <d v="2012-05-21T02:59:00"/>
    <n v="1332991717"/>
    <x v="77"/>
    <b v="0"/>
    <n v="26"/>
    <b v="1"/>
    <s v="film &amp; video/shorts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02"/>
    <n v="38.6"/>
    <s v="FR"/>
    <s v="EUR"/>
    <n v="1472751121"/>
    <d v="2016-09-01T17:32:01"/>
    <n v="1471887121"/>
    <x v="78"/>
    <b v="0"/>
    <n v="35"/>
    <b v="1"/>
    <s v="film &amp; video/shorts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27"/>
    <n v="40.270000000000003"/>
    <s v="GB"/>
    <s v="GBP"/>
    <n v="1398451093"/>
    <d v="2014-04-25T18:38:13"/>
    <n v="1395859093"/>
    <x v="79"/>
    <b v="0"/>
    <n v="41"/>
    <b v="1"/>
    <s v="film &amp; video/shorts"/>
    <x v="0"/>
    <s v="shorts"/>
    <x v="3"/>
  </r>
  <r>
    <n v="80"/>
    <s v="Swingers Anonymous"/>
    <s v="What would you do if you ended up at a swingers party with two dead bodies and $20,000 in drug money?"/>
    <n v="12000"/>
    <n v="12870"/>
    <x v="0"/>
    <n v="107"/>
    <n v="273.83"/>
    <s v="US"/>
    <s v="USD"/>
    <n v="1386640856"/>
    <d v="2013-12-10T02:00:56"/>
    <n v="1383616856"/>
    <x v="80"/>
    <b v="0"/>
    <n v="47"/>
    <b v="1"/>
    <s v="film &amp; video/shorts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98"/>
    <n v="53.04"/>
    <s v="US"/>
    <s v="USD"/>
    <n v="1342234920"/>
    <d v="2012-07-14T03:02:00"/>
    <n v="1341892127"/>
    <x v="81"/>
    <b v="0"/>
    <n v="28"/>
    <b v="1"/>
    <s v="film &amp; video/shorts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00"/>
    <n v="40.01"/>
    <s v="US"/>
    <s v="USD"/>
    <n v="1318189261"/>
    <d v="2011-10-09T19:41:01"/>
    <n v="1315597261"/>
    <x v="82"/>
    <b v="0"/>
    <n v="100"/>
    <b v="1"/>
    <s v="film &amp; video/shorts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03"/>
    <n v="15.77"/>
    <s v="GB"/>
    <s v="GBP"/>
    <n v="1424604600"/>
    <d v="2015-02-22T11:30:00"/>
    <n v="1423320389"/>
    <x v="83"/>
    <b v="0"/>
    <n v="13"/>
    <b v="1"/>
    <s v="film &amp; video/shorts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n v="100"/>
    <n v="71.430000000000007"/>
    <s v="US"/>
    <s v="USD"/>
    <n v="1305483086"/>
    <d v="2011-05-15T18:11:26"/>
    <n v="1302891086"/>
    <x v="84"/>
    <b v="0"/>
    <n v="7"/>
    <b v="1"/>
    <s v="film &amp; video/shorts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n v="126"/>
    <n v="71.709999999999994"/>
    <s v="US"/>
    <s v="USD"/>
    <n v="1316746837"/>
    <d v="2011-09-23T03:00:37"/>
    <n v="1314154837"/>
    <x v="85"/>
    <b v="0"/>
    <n v="21"/>
    <b v="1"/>
    <s v="film &amp; video/shorts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06"/>
    <n v="375.76"/>
    <s v="FR"/>
    <s v="EUR"/>
    <n v="1451226045"/>
    <d v="2015-12-27T14:20:45"/>
    <n v="1444828845"/>
    <x v="86"/>
    <b v="0"/>
    <n v="17"/>
    <b v="1"/>
    <s v="film &amp; video/shorts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n v="105"/>
    <n v="104.6"/>
    <s v="US"/>
    <s v="USD"/>
    <n v="1275529260"/>
    <d v="2010-06-03T01:41:00"/>
    <n v="1274705803"/>
    <x v="87"/>
    <b v="0"/>
    <n v="25"/>
    <b v="1"/>
    <s v="film &amp; video/shorts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03"/>
    <n v="60"/>
    <s v="US"/>
    <s v="USD"/>
    <n v="1403452131"/>
    <d v="2014-06-22T15:48:51"/>
    <n v="1401205731"/>
    <x v="88"/>
    <b v="0"/>
    <n v="60"/>
    <b v="1"/>
    <s v="film &amp; video/shorts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x v="0"/>
    <n v="115"/>
    <n v="123.29"/>
    <s v="US"/>
    <s v="USD"/>
    <n v="1370196192"/>
    <d v="2013-06-02T18:03:12"/>
    <n v="1368036192"/>
    <x v="89"/>
    <b v="0"/>
    <n v="56"/>
    <b v="1"/>
    <s v="film &amp; video/shorts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x v="0"/>
    <n v="100"/>
    <n v="31.38"/>
    <s v="US"/>
    <s v="USD"/>
    <n v="1310454499"/>
    <d v="2011-07-12T07:08:19"/>
    <n v="1307862499"/>
    <x v="90"/>
    <b v="0"/>
    <n v="16"/>
    <b v="1"/>
    <s v="film &amp; video/shorts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20"/>
    <n v="78.260000000000005"/>
    <s v="US"/>
    <s v="USD"/>
    <n v="1305625164"/>
    <d v="2011-05-17T09:39:24"/>
    <n v="1300354764"/>
    <x v="91"/>
    <b v="0"/>
    <n v="46"/>
    <b v="1"/>
    <s v="film &amp; video/shorts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x v="0"/>
    <n v="105"/>
    <n v="122.33"/>
    <s v="CA"/>
    <s v="CAD"/>
    <n v="1485936000"/>
    <d v="2017-02-01T08:00:00"/>
    <n v="1481949983"/>
    <x v="92"/>
    <b v="0"/>
    <n v="43"/>
    <b v="1"/>
    <s v="film &amp; video/shorts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11"/>
    <n v="73.73"/>
    <s v="US"/>
    <s v="USD"/>
    <n v="1341349200"/>
    <d v="2012-07-03T21:00:00"/>
    <n v="1338928537"/>
    <x v="93"/>
    <b v="0"/>
    <n v="15"/>
    <b v="1"/>
    <s v="film &amp; video/shorts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04"/>
    <n v="21.67"/>
    <s v="GB"/>
    <s v="GBP"/>
    <n v="1396890822"/>
    <d v="2014-04-07T17:13:42"/>
    <n v="1395162822"/>
    <x v="94"/>
    <b v="0"/>
    <n v="12"/>
    <b v="1"/>
    <s v="film &amp; video/shorts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31"/>
    <n v="21.9"/>
    <s v="US"/>
    <s v="USD"/>
    <n v="1330214841"/>
    <d v="2012-02-26T00:07:21"/>
    <n v="1327622841"/>
    <x v="95"/>
    <b v="0"/>
    <n v="21"/>
    <b v="1"/>
    <s v="film &amp; video/shorts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n v="115"/>
    <n v="50.59"/>
    <s v="US"/>
    <s v="USD"/>
    <n v="1280631600"/>
    <d v="2010-08-01T03:00:00"/>
    <n v="1274889241"/>
    <x v="96"/>
    <b v="0"/>
    <n v="34"/>
    <b v="1"/>
    <s v="film &amp; video/shorts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06"/>
    <n v="53.13"/>
    <s v="US"/>
    <s v="USD"/>
    <n v="1310440482"/>
    <d v="2011-07-12T03:14:42"/>
    <n v="1307848482"/>
    <x v="97"/>
    <b v="0"/>
    <n v="8"/>
    <b v="1"/>
    <s v="film &amp; video/shorts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x v="0"/>
    <n v="106"/>
    <n v="56.67"/>
    <s v="US"/>
    <s v="USD"/>
    <n v="1354923000"/>
    <d v="2012-12-07T23:30:00"/>
    <n v="1351796674"/>
    <x v="98"/>
    <b v="0"/>
    <n v="60"/>
    <b v="1"/>
    <s v="film &amp; video/shorts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x v="0"/>
    <n v="106"/>
    <n v="40.78"/>
    <s v="US"/>
    <s v="USD"/>
    <n v="1390426799"/>
    <d v="2014-01-22T21:39:59"/>
    <n v="1387834799"/>
    <x v="99"/>
    <b v="0"/>
    <n v="39"/>
    <b v="1"/>
    <s v="film &amp; video/shorts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x v="0"/>
    <n v="100"/>
    <n v="192.31"/>
    <s v="US"/>
    <s v="USD"/>
    <n v="1352055886"/>
    <d v="2012-11-04T19:04:46"/>
    <n v="1350324286"/>
    <x v="100"/>
    <b v="0"/>
    <n v="26"/>
    <b v="1"/>
    <s v="film &amp; video/shorts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n v="100"/>
    <s v="US"/>
    <s v="USD"/>
    <n v="1359052710"/>
    <d v="2013-01-24T18:38:30"/>
    <n v="1356979110"/>
    <x v="101"/>
    <b v="0"/>
    <n v="35"/>
    <b v="1"/>
    <s v="film &amp; video/shorts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x v="0"/>
    <n v="128"/>
    <n v="117.92"/>
    <s v="US"/>
    <s v="USD"/>
    <n v="1293073733"/>
    <d v="2010-12-23T03:08:53"/>
    <n v="1290481733"/>
    <x v="102"/>
    <b v="0"/>
    <n v="65"/>
    <b v="1"/>
    <s v="film &amp; video/shorts"/>
    <x v="0"/>
    <s v="shorts"/>
    <x v="7"/>
  </r>
  <r>
    <n v="103"/>
    <s v="I'M TWENTY SOMETHING"/>
    <s v="Three friends in their twenties are trying to do the impossible - have fun on a casual Friday night."/>
    <n v="1300"/>
    <n v="1367"/>
    <x v="0"/>
    <n v="105"/>
    <n v="27.9"/>
    <s v="GB"/>
    <s v="GBP"/>
    <n v="1394220030"/>
    <d v="2014-03-07T19:20:30"/>
    <n v="1392232830"/>
    <x v="103"/>
    <b v="0"/>
    <n v="49"/>
    <b v="1"/>
    <s v="film &amp; video/shorts"/>
    <x v="0"/>
    <s v="shorts"/>
    <x v="3"/>
  </r>
  <r>
    <n v="104"/>
    <s v="Good 'Ol Trumpet"/>
    <s v="UCF short film about an old man, his love for music, and his misplaced trumpet.  "/>
    <n v="500"/>
    <n v="600"/>
    <x v="0"/>
    <n v="120"/>
    <n v="60"/>
    <s v="US"/>
    <s v="USD"/>
    <n v="1301792400"/>
    <d v="2011-04-03T01:00:00"/>
    <n v="1299775266"/>
    <x v="104"/>
    <b v="0"/>
    <n v="10"/>
    <b v="1"/>
    <s v="film &amp; video/shorts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07"/>
    <n v="39.380000000000003"/>
    <s v="US"/>
    <s v="USD"/>
    <n v="1463184000"/>
    <d v="2016-05-14T00:00:00"/>
    <n v="1461605020"/>
    <x v="105"/>
    <b v="0"/>
    <n v="60"/>
    <b v="1"/>
    <s v="film &amp; video/shorts"/>
    <x v="0"/>
    <s v="shorts"/>
    <x v="2"/>
  </r>
  <r>
    <n v="106"/>
    <s v="LOST WEEKEND"/>
    <s v="A Boy. A Girl. A Car. A Serial Killer."/>
    <n v="5000"/>
    <n v="5025"/>
    <x v="0"/>
    <n v="101"/>
    <n v="186.11"/>
    <s v="US"/>
    <s v="USD"/>
    <n v="1333391901"/>
    <d v="2012-04-02T18:38:21"/>
    <n v="1332182301"/>
    <x v="106"/>
    <b v="0"/>
    <n v="27"/>
    <b v="1"/>
    <s v="film &amp; video/shorts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02"/>
    <n v="111.38"/>
    <s v="US"/>
    <s v="USD"/>
    <n v="1303688087"/>
    <d v="2011-04-24T23:34:47"/>
    <n v="1301787287"/>
    <x v="107"/>
    <b v="0"/>
    <n v="69"/>
    <b v="1"/>
    <s v="film &amp; video/shorts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n v="247"/>
    <n v="78.72"/>
    <s v="US"/>
    <s v="USD"/>
    <n v="1370011370"/>
    <d v="2013-05-31T14:42:50"/>
    <n v="1364827370"/>
    <x v="108"/>
    <b v="0"/>
    <n v="47"/>
    <b v="1"/>
    <s v="film &amp; video/shorts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20"/>
    <n v="46.7"/>
    <s v="US"/>
    <s v="USD"/>
    <n v="1298680630"/>
    <d v="2011-02-26T00:37:10"/>
    <n v="1296088630"/>
    <x v="109"/>
    <b v="0"/>
    <n v="47"/>
    <b v="1"/>
    <s v="film &amp; video/shorts"/>
    <x v="0"/>
    <s v="shorts"/>
    <x v="6"/>
  </r>
  <r>
    <n v="110"/>
    <s v="Earlids"/>
    <s v="Lee, an awkward teenager with sound-blocking earlids, must confront his self-isolation after a girl moves in next door."/>
    <n v="1300"/>
    <n v="1700"/>
    <x v="0"/>
    <n v="131"/>
    <n v="65.38"/>
    <s v="US"/>
    <s v="USD"/>
    <n v="1384408740"/>
    <d v="2013-11-14T05:59:00"/>
    <n v="1381445253"/>
    <x v="110"/>
    <b v="0"/>
    <n v="26"/>
    <b v="1"/>
    <s v="film &amp; video/shorts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x v="0"/>
    <n v="155"/>
    <n v="102.08"/>
    <s v="AU"/>
    <s v="AUD"/>
    <n v="1433059187"/>
    <d v="2015-05-31T07:59:47"/>
    <n v="1430467187"/>
    <x v="111"/>
    <b v="0"/>
    <n v="53"/>
    <b v="1"/>
    <s v="film &amp; video/shorts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04"/>
    <n v="64.2"/>
    <s v="US"/>
    <s v="USD"/>
    <n v="1397354400"/>
    <d v="2014-04-13T02:00:00"/>
    <n v="1395277318"/>
    <x v="112"/>
    <b v="0"/>
    <n v="81"/>
    <b v="1"/>
    <s v="film &amp; video/shorts"/>
    <x v="0"/>
    <s v="shorts"/>
    <x v="3"/>
  </r>
  <r>
    <n v="113"/>
    <s v="&quot;The First Day&quot; by Julia Othmer- Music Video"/>
    <s v="A living memorial for all those dealing with trauma, grief and loss."/>
    <n v="5000"/>
    <n v="7050"/>
    <x v="0"/>
    <n v="141"/>
    <n v="90.38"/>
    <s v="US"/>
    <s v="USD"/>
    <n v="1312642800"/>
    <d v="2011-08-06T15:00:00"/>
    <n v="1311963128"/>
    <x v="113"/>
    <b v="0"/>
    <n v="78"/>
    <b v="1"/>
    <s v="film &amp; video/shorts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03"/>
    <n v="88.57"/>
    <s v="US"/>
    <s v="USD"/>
    <n v="1326436488"/>
    <d v="2012-01-13T06:34:48"/>
    <n v="1321252488"/>
    <x v="114"/>
    <b v="0"/>
    <n v="35"/>
    <b v="1"/>
    <s v="film &amp; video/shorts"/>
    <x v="0"/>
    <s v="shorts"/>
    <x v="6"/>
  </r>
  <r>
    <n v="115"/>
    <s v="The World's Greatest Lover"/>
    <s v="Never judge a book (or a lover) by their cover."/>
    <n v="450"/>
    <n v="632"/>
    <x v="0"/>
    <n v="140"/>
    <n v="28.73"/>
    <s v="US"/>
    <s v="USD"/>
    <n v="1328377444"/>
    <d v="2012-02-04T17:44:04"/>
    <n v="1326217444"/>
    <x v="115"/>
    <b v="0"/>
    <n v="22"/>
    <b v="1"/>
    <s v="film &amp; video/shorts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x v="0"/>
    <n v="114"/>
    <n v="69.790000000000006"/>
    <s v="US"/>
    <s v="USD"/>
    <n v="1302260155"/>
    <d v="2011-04-08T10:55:55"/>
    <n v="1298289355"/>
    <x v="116"/>
    <b v="0"/>
    <n v="57"/>
    <b v="1"/>
    <s v="film &amp; video/shorts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00"/>
    <n v="167.49"/>
    <s v="US"/>
    <s v="USD"/>
    <n v="1276110000"/>
    <d v="2010-06-09T19:00:00"/>
    <n v="1268337744"/>
    <x v="117"/>
    <b v="0"/>
    <n v="27"/>
    <b v="1"/>
    <s v="film &amp; video/shorts"/>
    <x v="0"/>
    <s v="shorts"/>
    <x v="7"/>
  </r>
  <r>
    <n v="118"/>
    <s v="DENOUNCED - A Short Film"/>
    <s v="When a ruthless hit-man is 'denounced' from the mafia, his old enemies declare war."/>
    <n v="5000"/>
    <n v="5651.58"/>
    <x v="0"/>
    <n v="113"/>
    <n v="144.91"/>
    <s v="US"/>
    <s v="USD"/>
    <n v="1311902236"/>
    <d v="2011-07-29T01:17:16"/>
    <n v="1309310236"/>
    <x v="118"/>
    <b v="0"/>
    <n v="39"/>
    <b v="1"/>
    <s v="film &amp; video/shorts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05"/>
    <n v="91.84"/>
    <s v="US"/>
    <s v="USD"/>
    <n v="1313276400"/>
    <d v="2011-08-13T23:00:00"/>
    <n v="1310693986"/>
    <x v="119"/>
    <b v="0"/>
    <n v="37"/>
    <b v="1"/>
    <s v="film &amp; video/shorts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0"/>
    <n v="10"/>
    <s v="HK"/>
    <s v="HKD"/>
    <n v="1475457107"/>
    <d v="2016-10-03T01:11:47"/>
    <n v="1472865107"/>
    <x v="120"/>
    <b v="0"/>
    <n v="1"/>
    <b v="0"/>
    <s v="film &amp; video/science fiction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x v="1"/>
    <n v="0"/>
    <n v="1"/>
    <s v="US"/>
    <s v="USD"/>
    <n v="1429352160"/>
    <d v="2015-04-18T10:16:00"/>
    <n v="1427993710"/>
    <x v="121"/>
    <b v="0"/>
    <n v="1"/>
    <b v="0"/>
    <s v="film &amp; video/science fiction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n v="0"/>
    <e v="#DIV/0!"/>
    <s v="US"/>
    <s v="USD"/>
    <n v="1476094907"/>
    <d v="2016-10-10T10:21:47"/>
    <n v="1470910907"/>
    <x v="122"/>
    <b v="0"/>
    <n v="0"/>
    <b v="0"/>
    <s v="film &amp; video/science fiction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0"/>
    <n v="25.17"/>
    <s v="US"/>
    <s v="USD"/>
    <n v="1414533600"/>
    <d v="2014-10-28T22:00:00"/>
    <n v="1411411564"/>
    <x v="123"/>
    <b v="0"/>
    <n v="6"/>
    <b v="0"/>
    <s v="film &amp; video/science fiction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e v="#DIV/0!"/>
    <s v="US"/>
    <s v="USD"/>
    <n v="1431728242"/>
    <d v="2015-05-15T22:17:22"/>
    <n v="1429568242"/>
    <x v="124"/>
    <b v="0"/>
    <n v="0"/>
    <b v="0"/>
    <s v="film &amp; video/science fiction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4"/>
    <n v="11.67"/>
    <s v="CA"/>
    <s v="CAD"/>
    <n v="1486165880"/>
    <d v="2017-02-03T23:51:20"/>
    <n v="1480981880"/>
    <x v="125"/>
    <b v="0"/>
    <n v="6"/>
    <b v="0"/>
    <s v="film &amp; video/science fiction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6"/>
    <n v="106.69"/>
    <s v="US"/>
    <s v="USD"/>
    <n v="1433988000"/>
    <d v="2015-06-11T02:00:00"/>
    <n v="1431353337"/>
    <x v="126"/>
    <b v="0"/>
    <n v="13"/>
    <b v="0"/>
    <s v="film &amp; video/science fiction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"/>
    <n v="47.5"/>
    <s v="US"/>
    <s v="USD"/>
    <n v="1428069541"/>
    <d v="2015-04-03T13:59:01"/>
    <n v="1425481141"/>
    <x v="127"/>
    <b v="0"/>
    <n v="4"/>
    <b v="0"/>
    <s v="film &amp; video/science fiction"/>
    <x v="0"/>
    <s v="science fiction"/>
    <x v="0"/>
  </r>
  <r>
    <n v="128"/>
    <s v="Ralphi3 (Canceled)"/>
    <s v="A Science Fiction film filled with entertainment and Excitement"/>
    <n v="100000"/>
    <n v="1867"/>
    <x v="1"/>
    <n v="2"/>
    <n v="311.17"/>
    <s v="US"/>
    <s v="USD"/>
    <n v="1476941293"/>
    <d v="2016-10-20T05:28:13"/>
    <n v="1473917293"/>
    <x v="128"/>
    <b v="0"/>
    <n v="6"/>
    <b v="0"/>
    <s v="film &amp; video/science fiction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e v="#DIV/0!"/>
    <s v="US"/>
    <s v="USD"/>
    <n v="1414708183"/>
    <d v="2014-10-30T22:29:43"/>
    <n v="1409524183"/>
    <x v="129"/>
    <b v="0"/>
    <n v="0"/>
    <b v="0"/>
    <s v="film &amp; video/science fiction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e v="#DIV/0!"/>
    <s v="GB"/>
    <s v="GBP"/>
    <n v="1402949760"/>
    <d v="2014-06-16T20:16:00"/>
    <n v="1400536692"/>
    <x v="130"/>
    <b v="0"/>
    <n v="0"/>
    <b v="0"/>
    <s v="film &amp; video/science fiction"/>
    <x v="0"/>
    <s v="science fiction"/>
    <x v="3"/>
  </r>
  <r>
    <n v="131"/>
    <s v="I (Canceled)"/>
    <s v="I"/>
    <n v="1200"/>
    <n v="0"/>
    <x v="1"/>
    <n v="0"/>
    <e v="#DIV/0!"/>
    <s v="US"/>
    <s v="USD"/>
    <n v="1467763200"/>
    <d v="2016-07-06T00:00:00"/>
    <n v="1466453161"/>
    <x v="131"/>
    <b v="0"/>
    <n v="0"/>
    <b v="0"/>
    <s v="film &amp; video/science fiction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n v="10"/>
    <n v="94.51"/>
    <s v="US"/>
    <s v="USD"/>
    <n v="1415392207"/>
    <d v="2014-11-07T20:30:07"/>
    <n v="1411500607"/>
    <x v="132"/>
    <b v="0"/>
    <n v="81"/>
    <b v="0"/>
    <s v="film &amp; video/science fiction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x v="1"/>
    <n v="0"/>
    <e v="#DIV/0!"/>
    <s v="US"/>
    <s v="USD"/>
    <n v="1464715860"/>
    <d v="2016-05-31T17:31:00"/>
    <n v="1462130584"/>
    <x v="133"/>
    <b v="0"/>
    <n v="0"/>
    <b v="0"/>
    <s v="film &amp; video/science fiction"/>
    <x v="0"/>
    <s v="science fiction"/>
    <x v="2"/>
  </r>
  <r>
    <n v="134"/>
    <s v="MARLEY'S GHOST (AMBASSADORS OF STEAM) (Canceled)"/>
    <s v="steampunk  remake of &quot;a Christmas carol&quot;"/>
    <n v="5000"/>
    <n v="0"/>
    <x v="1"/>
    <n v="0"/>
    <e v="#DIV/0!"/>
    <s v="US"/>
    <s v="USD"/>
    <n v="1441386000"/>
    <d v="2015-09-04T17:00:00"/>
    <n v="1438811418"/>
    <x v="134"/>
    <b v="0"/>
    <n v="0"/>
    <b v="0"/>
    <s v="film &amp; video/science fiction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13"/>
    <n v="80.599999999999994"/>
    <s v="US"/>
    <s v="USD"/>
    <n v="1404241200"/>
    <d v="2014-07-01T19:00:00"/>
    <n v="1401354597"/>
    <x v="135"/>
    <b v="0"/>
    <n v="5"/>
    <b v="0"/>
    <s v="film &amp; video/science fiction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e v="#DIV/0!"/>
    <s v="US"/>
    <s v="USD"/>
    <n v="1431771360"/>
    <d v="2015-05-16T10:16:00"/>
    <n v="1427968234"/>
    <x v="136"/>
    <b v="0"/>
    <n v="0"/>
    <b v="0"/>
    <s v="film &amp; video/science fiction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e v="#DIV/0!"/>
    <s v="DK"/>
    <s v="DKK"/>
    <n v="1444657593"/>
    <d v="2015-10-12T13:46:33"/>
    <n v="1440337593"/>
    <x v="137"/>
    <b v="0"/>
    <n v="0"/>
    <b v="0"/>
    <s v="film &amp; video/science fiction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"/>
    <n v="81.239999999999995"/>
    <s v="US"/>
    <s v="USD"/>
    <n v="1438405140"/>
    <d v="2015-08-01T04:59:00"/>
    <n v="1435731041"/>
    <x v="138"/>
    <b v="0"/>
    <n v="58"/>
    <b v="0"/>
    <s v="film &amp; video/science fiction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n v="100"/>
    <n v="500"/>
    <s v="US"/>
    <s v="USD"/>
    <n v="1436738772"/>
    <d v="2015-07-12T22:06:12"/>
    <n v="1435874772"/>
    <x v="139"/>
    <b v="0"/>
    <n v="1"/>
    <b v="0"/>
    <s v="film &amp; video/science fiction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e v="#DIV/0!"/>
    <s v="US"/>
    <s v="USD"/>
    <n v="1426823132"/>
    <d v="2015-03-20T03:45:32"/>
    <n v="1424234732"/>
    <x v="140"/>
    <b v="0"/>
    <n v="0"/>
    <b v="0"/>
    <s v="film &amp; video/science fiction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11"/>
    <n v="46.18"/>
    <s v="US"/>
    <s v="USD"/>
    <n v="1433043623"/>
    <d v="2015-05-31T03:40:23"/>
    <n v="1429155623"/>
    <x v="141"/>
    <b v="0"/>
    <n v="28"/>
    <b v="0"/>
    <s v="film &amp; video/science fiction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n v="0"/>
    <n v="10"/>
    <s v="US"/>
    <s v="USD"/>
    <n v="1416176778"/>
    <d v="2014-11-16T22:26:18"/>
    <n v="1414358778"/>
    <x v="142"/>
    <b v="0"/>
    <n v="1"/>
    <b v="0"/>
    <s v="film &amp; video/science fiction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e v="#DIV/0!"/>
    <s v="AU"/>
    <s v="AUD"/>
    <n v="1472882100"/>
    <d v="2016-09-03T05:55:00"/>
    <n v="1467941542"/>
    <x v="143"/>
    <b v="0"/>
    <n v="0"/>
    <b v="0"/>
    <s v="film &amp; video/science fiction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28"/>
    <n v="55.95"/>
    <s v="CA"/>
    <s v="CAD"/>
    <n v="1428945472"/>
    <d v="2015-04-13T17:17:52"/>
    <n v="1423765072"/>
    <x v="144"/>
    <b v="0"/>
    <n v="37"/>
    <b v="0"/>
    <s v="film &amp; video/science fiction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n v="8"/>
    <n v="37.56"/>
    <s v="US"/>
    <s v="USD"/>
    <n v="1439298052"/>
    <d v="2015-08-11T13:00:52"/>
    <n v="1436965252"/>
    <x v="145"/>
    <b v="0"/>
    <n v="9"/>
    <b v="0"/>
    <s v="film &amp; video/science fiction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1"/>
    <n v="38.33"/>
    <s v="US"/>
    <s v="USD"/>
    <n v="1484698998"/>
    <d v="2017-01-18T00:23:18"/>
    <n v="1479514998"/>
    <x v="146"/>
    <b v="0"/>
    <n v="3"/>
    <b v="0"/>
    <s v="film &amp; video/science fiction"/>
    <x v="0"/>
    <s v="science fiction"/>
    <x v="2"/>
  </r>
  <r>
    <n v="147"/>
    <s v="Consumed (Static Air) (Canceled)"/>
    <s v="Film makers catch live footage beyond their wildest dreams."/>
    <n v="7000"/>
    <n v="0"/>
    <x v="1"/>
    <n v="0"/>
    <e v="#DIV/0!"/>
    <s v="GB"/>
    <s v="GBP"/>
    <n v="1420741080"/>
    <d v="2015-01-08T18:18:00"/>
    <n v="1417026340"/>
    <x v="147"/>
    <b v="0"/>
    <n v="0"/>
    <b v="0"/>
    <s v="film &amp; video/science fiction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0"/>
    <n v="20"/>
    <s v="US"/>
    <s v="USD"/>
    <n v="1456555536"/>
    <d v="2016-02-27T06:45:36"/>
    <n v="1453963536"/>
    <x v="148"/>
    <b v="0"/>
    <n v="2"/>
    <b v="0"/>
    <s v="film &amp; video/science fiction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n v="1"/>
    <n v="15.33"/>
    <s v="US"/>
    <s v="USD"/>
    <n v="1419494400"/>
    <d v="2014-12-25T08:00:00"/>
    <n v="1416888470"/>
    <x v="149"/>
    <b v="0"/>
    <n v="6"/>
    <b v="0"/>
    <s v="film &amp; video/science fiction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n v="23"/>
    <n v="449.43"/>
    <s v="US"/>
    <s v="USD"/>
    <n v="1432612382"/>
    <d v="2015-05-26T03:53:02"/>
    <n v="1427428382"/>
    <x v="150"/>
    <b v="0"/>
    <n v="67"/>
    <b v="0"/>
    <s v="film &amp; video/science fiction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0"/>
    <n v="28"/>
    <s v="AU"/>
    <s v="AUD"/>
    <n v="1434633191"/>
    <d v="2015-06-18T13:13:11"/>
    <n v="1429449191"/>
    <x v="151"/>
    <b v="0"/>
    <n v="5"/>
    <b v="0"/>
    <s v="film &amp; video/science fiction"/>
    <x v="0"/>
    <s v="science fiction"/>
    <x v="0"/>
  </r>
  <r>
    <n v="152"/>
    <s v="The Great Dark (Canceled)"/>
    <s v="The Great Dark is a journey through the unimaginable...and un foreseeable..."/>
    <n v="380000"/>
    <n v="30"/>
    <x v="1"/>
    <n v="0"/>
    <n v="15"/>
    <s v="US"/>
    <s v="USD"/>
    <n v="1411437100"/>
    <d v="2014-09-23T01:51:40"/>
    <n v="1408845100"/>
    <x v="152"/>
    <b v="0"/>
    <n v="2"/>
    <b v="0"/>
    <s v="film &amp; video/science fiction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x v="1"/>
    <n v="1"/>
    <n v="35.9"/>
    <s v="US"/>
    <s v="USD"/>
    <n v="1417532644"/>
    <d v="2014-12-02T15:04:04"/>
    <n v="1413900244"/>
    <x v="153"/>
    <b v="0"/>
    <n v="10"/>
    <b v="0"/>
    <s v="film &amp; video/science fiction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n v="3"/>
    <n v="13.33"/>
    <s v="US"/>
    <s v="USD"/>
    <n v="1433336895"/>
    <d v="2015-06-03T13:08:15"/>
    <n v="1429621695"/>
    <x v="154"/>
    <b v="0"/>
    <n v="3"/>
    <b v="0"/>
    <s v="film &amp; video/science fiction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0"/>
    <n v="20.25"/>
    <s v="US"/>
    <s v="USD"/>
    <n v="1437657935"/>
    <d v="2015-07-23T13:25:35"/>
    <n v="1434201935"/>
    <x v="155"/>
    <b v="0"/>
    <n v="4"/>
    <b v="0"/>
    <s v="film &amp; video/science fiction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"/>
    <n v="119"/>
    <s v="CA"/>
    <s v="CAD"/>
    <n v="1407034796"/>
    <d v="2014-08-03T02:59:56"/>
    <n v="1401850796"/>
    <x v="156"/>
    <b v="0"/>
    <n v="15"/>
    <b v="0"/>
    <s v="film &amp; video/science fiction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x v="1"/>
    <n v="0"/>
    <n v="4"/>
    <s v="US"/>
    <s v="USD"/>
    <n v="1456523572"/>
    <d v="2016-02-26T21:52:52"/>
    <n v="1453931572"/>
    <x v="157"/>
    <b v="0"/>
    <n v="2"/>
    <b v="0"/>
    <s v="film &amp; video/science fiction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e v="#DIV/0!"/>
    <s v="US"/>
    <s v="USD"/>
    <n v="1413942628"/>
    <d v="2014-10-22T01:50:28"/>
    <n v="1411350628"/>
    <x v="158"/>
    <b v="0"/>
    <n v="0"/>
    <b v="0"/>
    <s v="film &amp; video/science fiction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0"/>
    <n v="10"/>
    <s v="US"/>
    <s v="USD"/>
    <n v="1467541545"/>
    <d v="2016-07-03T10:25:45"/>
    <n v="1464085545"/>
    <x v="159"/>
    <b v="0"/>
    <n v="1"/>
    <b v="0"/>
    <s v="film &amp; video/science fiction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0"/>
    <e v="#DIV/0!"/>
    <s v="US"/>
    <s v="USD"/>
    <n v="1439675691"/>
    <d v="2015-08-15T21:54:51"/>
    <n v="1434491691"/>
    <x v="160"/>
    <b v="0"/>
    <n v="0"/>
    <b v="0"/>
    <s v="film &amp; video/drama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n v="0"/>
    <n v="5"/>
    <s v="US"/>
    <s v="USD"/>
    <n v="1404318595"/>
    <d v="2014-07-02T16:29:55"/>
    <n v="1401726595"/>
    <x v="161"/>
    <b v="0"/>
    <n v="1"/>
    <b v="0"/>
    <s v="film &amp; video/drama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x v="2"/>
    <n v="16"/>
    <n v="43.5"/>
    <s v="US"/>
    <s v="USD"/>
    <n v="1408232520"/>
    <d v="2014-08-16T23:42:00"/>
    <n v="1405393356"/>
    <x v="162"/>
    <b v="0"/>
    <n v="10"/>
    <b v="0"/>
    <s v="film &amp; video/drama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0"/>
    <e v="#DIV/0!"/>
    <s v="US"/>
    <s v="USD"/>
    <n v="1443657600"/>
    <d v="2015-10-01T00:00:00"/>
    <n v="1440716654"/>
    <x v="163"/>
    <b v="0"/>
    <n v="0"/>
    <b v="0"/>
    <s v="film &amp; video/drama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n v="1"/>
    <n v="91.43"/>
    <s v="US"/>
    <s v="USD"/>
    <n v="1411150701"/>
    <d v="2014-09-19T18:18:21"/>
    <n v="1405966701"/>
    <x v="164"/>
    <b v="0"/>
    <n v="7"/>
    <b v="0"/>
    <s v="film &amp; video/drama"/>
    <x v="0"/>
    <s v="drama"/>
    <x v="3"/>
  </r>
  <r>
    <n v="165"/>
    <s v="NET"/>
    <s v="A teacher. A boy. The beach and a heatwave that drove them all insane."/>
    <n v="17000"/>
    <n v="0"/>
    <x v="2"/>
    <n v="0"/>
    <e v="#DIV/0!"/>
    <s v="GB"/>
    <s v="GBP"/>
    <n v="1452613724"/>
    <d v="2016-01-12T15:48:44"/>
    <n v="1450021724"/>
    <x v="165"/>
    <b v="0"/>
    <n v="0"/>
    <b v="0"/>
    <s v="film &amp; video/drama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n v="60"/>
    <n v="3000"/>
    <s v="US"/>
    <s v="USD"/>
    <n v="1484531362"/>
    <d v="2017-01-16T01:49:22"/>
    <n v="1481939362"/>
    <x v="166"/>
    <b v="0"/>
    <n v="1"/>
    <b v="0"/>
    <s v="film &amp; video/drama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x v="2"/>
    <n v="0"/>
    <n v="5.5"/>
    <s v="US"/>
    <s v="USD"/>
    <n v="1438726535"/>
    <d v="2015-08-04T22:15:35"/>
    <n v="1433542535"/>
    <x v="167"/>
    <b v="0"/>
    <n v="2"/>
    <b v="0"/>
    <s v="film &amp; video/drama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n v="4"/>
    <n v="108.33"/>
    <s v="US"/>
    <s v="USD"/>
    <n v="1426791770"/>
    <d v="2015-03-19T19:02:50"/>
    <n v="1424203370"/>
    <x v="168"/>
    <b v="0"/>
    <n v="3"/>
    <b v="0"/>
    <s v="film &amp; video/drama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n v="22"/>
    <n v="56"/>
    <s v="GB"/>
    <s v="GBP"/>
    <n v="1413634059"/>
    <d v="2014-10-18T12:07:39"/>
    <n v="1411042059"/>
    <x v="169"/>
    <b v="0"/>
    <n v="10"/>
    <b v="0"/>
    <s v="film &amp; video/drama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n v="3"/>
    <n v="32.5"/>
    <s v="US"/>
    <s v="USD"/>
    <n v="1440912480"/>
    <d v="2015-08-30T05:28:00"/>
    <n v="1438385283"/>
    <x v="170"/>
    <b v="0"/>
    <n v="10"/>
    <b v="0"/>
    <s v="film &amp; video/drama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n v="0"/>
    <n v="1"/>
    <s v="US"/>
    <s v="USD"/>
    <n v="1470975614"/>
    <d v="2016-08-12T04:20:14"/>
    <n v="1465791614"/>
    <x v="171"/>
    <b v="0"/>
    <n v="1"/>
    <b v="0"/>
    <s v="film &amp; video/drama"/>
    <x v="0"/>
    <s v="drama"/>
    <x v="2"/>
  </r>
  <r>
    <n v="172"/>
    <s v="The Blind Dolphin Story"/>
    <s v="A short film on the rarest mammal and the second most endangered freshwater river dolphin, in Pakistan."/>
    <n v="95000"/>
    <n v="0"/>
    <x v="2"/>
    <n v="0"/>
    <e v="#DIV/0!"/>
    <s v="US"/>
    <s v="USD"/>
    <n v="1426753723"/>
    <d v="2015-03-19T08:28:43"/>
    <n v="1423733323"/>
    <x v="172"/>
    <b v="0"/>
    <n v="0"/>
    <b v="0"/>
    <s v="film &amp; video/drama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n v="0"/>
    <e v="#DIV/0!"/>
    <s v="GB"/>
    <s v="GBP"/>
    <n v="1425131108"/>
    <d v="2015-02-28T13:45:08"/>
    <n v="1422539108"/>
    <x v="173"/>
    <b v="0"/>
    <n v="0"/>
    <b v="0"/>
    <s v="film &amp; video/drama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n v="0"/>
    <e v="#DIV/0!"/>
    <s v="NL"/>
    <s v="EUR"/>
    <n v="1431108776"/>
    <d v="2015-05-08T18:12:56"/>
    <n v="1425924776"/>
    <x v="174"/>
    <b v="0"/>
    <n v="0"/>
    <b v="0"/>
    <s v="film &amp; video/drama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6"/>
    <n v="49.88"/>
    <s v="GB"/>
    <s v="GBP"/>
    <n v="1409337611"/>
    <d v="2014-08-29T18:40:11"/>
    <n v="1407177611"/>
    <x v="175"/>
    <b v="0"/>
    <n v="26"/>
    <b v="0"/>
    <s v="film &amp; video/drama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x v="2"/>
    <n v="0"/>
    <e v="#DIV/0!"/>
    <s v="US"/>
    <s v="USD"/>
    <n v="1438803999"/>
    <d v="2015-08-05T19:46:39"/>
    <n v="1436211999"/>
    <x v="176"/>
    <b v="0"/>
    <n v="0"/>
    <b v="0"/>
    <s v="film &amp; video/drama"/>
    <x v="0"/>
    <s v="drama"/>
    <x v="0"/>
  </r>
  <r>
    <n v="177"/>
    <s v="The Good Samaritan"/>
    <s v="I'm making a modern day version of the bible story &quot; The Good Samaritan&quot;"/>
    <n v="450"/>
    <n v="180"/>
    <x v="2"/>
    <n v="40"/>
    <n v="25.71"/>
    <s v="US"/>
    <s v="USD"/>
    <n v="1427155726"/>
    <d v="2015-03-24T00:08:46"/>
    <n v="1425690526"/>
    <x v="177"/>
    <b v="0"/>
    <n v="7"/>
    <b v="0"/>
    <s v="film &amp; video/drama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n v="0"/>
    <e v="#DIV/0!"/>
    <s v="ES"/>
    <s v="EUR"/>
    <n v="1448582145"/>
    <d v="2015-11-26T23:55:45"/>
    <n v="1445986545"/>
    <x v="178"/>
    <b v="0"/>
    <n v="0"/>
    <b v="0"/>
    <s v="film &amp; video/drama"/>
    <x v="0"/>
    <s v="drama"/>
    <x v="0"/>
  </r>
  <r>
    <n v="179"/>
    <s v="Sustain: A Film About Survival"/>
    <s v="A feature-length film about how three people survive in a diseased world."/>
    <n v="1000"/>
    <n v="200"/>
    <x v="2"/>
    <n v="20"/>
    <n v="100"/>
    <s v="US"/>
    <s v="USD"/>
    <n v="1457056555"/>
    <d v="2016-03-04T01:55:55"/>
    <n v="1454464555"/>
    <x v="179"/>
    <b v="0"/>
    <n v="2"/>
    <b v="0"/>
    <s v="film &amp; video/drama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n v="33"/>
    <n v="30.85"/>
    <s v="GB"/>
    <s v="GBP"/>
    <n v="1428951600"/>
    <d v="2015-04-13T19:00:00"/>
    <n v="1425512843"/>
    <x v="180"/>
    <b v="0"/>
    <n v="13"/>
    <b v="0"/>
    <s v="film &amp; video/drama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n v="21"/>
    <n v="180.5"/>
    <s v="GB"/>
    <s v="GBP"/>
    <n v="1434995295"/>
    <d v="2015-06-22T17:48:15"/>
    <n v="1432403295"/>
    <x v="181"/>
    <b v="0"/>
    <n v="4"/>
    <b v="0"/>
    <s v="film &amp; video/drama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0"/>
    <e v="#DIV/0!"/>
    <s v="US"/>
    <s v="USD"/>
    <n v="1483748232"/>
    <d v="2017-01-07T00:17:12"/>
    <n v="1481156232"/>
    <x v="182"/>
    <b v="0"/>
    <n v="0"/>
    <b v="0"/>
    <s v="film &amp; video/drama"/>
    <x v="0"/>
    <s v="drama"/>
    <x v="2"/>
  </r>
  <r>
    <n v="183"/>
    <s v="Three Little Words"/>
    <s v="Don't kill me until I meet my Dad"/>
    <n v="12500"/>
    <n v="4482"/>
    <x v="2"/>
    <n v="36"/>
    <n v="373.5"/>
    <s v="GB"/>
    <s v="GBP"/>
    <n v="1417033610"/>
    <d v="2014-11-26T20:26:50"/>
    <n v="1414438010"/>
    <x v="183"/>
    <b v="0"/>
    <n v="12"/>
    <b v="0"/>
    <s v="film &amp; video/drama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3"/>
    <n v="25.5"/>
    <s v="CA"/>
    <s v="CAD"/>
    <n v="1409543940"/>
    <d v="2014-09-01T03:59:00"/>
    <n v="1404586762"/>
    <x v="184"/>
    <b v="0"/>
    <n v="2"/>
    <b v="0"/>
    <s v="film &amp; video/drama"/>
    <x v="0"/>
    <s v="drama"/>
    <x v="3"/>
  </r>
  <r>
    <n v="185"/>
    <s v="BLANK Short Movie"/>
    <s v="Love has no boundaries!"/>
    <n v="40000"/>
    <n v="2200"/>
    <x v="2"/>
    <n v="6"/>
    <n v="220"/>
    <s v="NO"/>
    <s v="NOK"/>
    <n v="1471557139"/>
    <d v="2016-08-18T21:52:19"/>
    <n v="1468965139"/>
    <x v="185"/>
    <b v="0"/>
    <n v="10"/>
    <b v="0"/>
    <s v="film &amp; video/drama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x v="2"/>
    <n v="0"/>
    <e v="#DIV/0!"/>
    <s v="US"/>
    <s v="USD"/>
    <n v="1488571200"/>
    <d v="2017-03-03T20:00:00"/>
    <n v="1485977434"/>
    <x v="186"/>
    <b v="0"/>
    <n v="0"/>
    <b v="0"/>
    <s v="film &amp; video/drama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n v="16"/>
    <n v="160"/>
    <s v="US"/>
    <s v="USD"/>
    <n v="1437461940"/>
    <d v="2015-07-21T06:59:00"/>
    <n v="1435383457"/>
    <x v="187"/>
    <b v="0"/>
    <n v="5"/>
    <b v="0"/>
    <s v="film &amp; video/drama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n v="0"/>
    <e v="#DIV/0!"/>
    <s v="US"/>
    <s v="USD"/>
    <n v="1409891015"/>
    <d v="2014-09-05T04:23:35"/>
    <n v="1407299015"/>
    <x v="188"/>
    <b v="0"/>
    <n v="0"/>
    <b v="0"/>
    <s v="film &amp; video/drama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0"/>
    <n v="69"/>
    <s v="US"/>
    <s v="USD"/>
    <n v="1472920477"/>
    <d v="2016-09-03T16:34:37"/>
    <n v="1467736477"/>
    <x v="189"/>
    <b v="0"/>
    <n v="5"/>
    <b v="0"/>
    <s v="film &amp; video/drama"/>
    <x v="0"/>
    <s v="drama"/>
    <x v="2"/>
  </r>
  <r>
    <n v="190"/>
    <s v="REGIONRAT, the movie"/>
    <s v="Because hope can be a 4 letter word"/>
    <n v="12000"/>
    <n v="50"/>
    <x v="2"/>
    <n v="0"/>
    <n v="50"/>
    <s v="US"/>
    <s v="USD"/>
    <n v="1466091446"/>
    <d v="2016-06-16T15:37:26"/>
    <n v="1465227446"/>
    <x v="190"/>
    <b v="0"/>
    <n v="1"/>
    <b v="0"/>
    <s v="film &amp; video/drama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n v="5"/>
    <n v="83.33"/>
    <s v="AU"/>
    <s v="AUD"/>
    <n v="1443782138"/>
    <d v="2015-10-02T10:35:38"/>
    <n v="1440326138"/>
    <x v="191"/>
    <b v="0"/>
    <n v="3"/>
    <b v="0"/>
    <s v="film &amp; video/drama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0"/>
    <n v="5.67"/>
    <s v="US"/>
    <s v="USD"/>
    <n v="1413572432"/>
    <d v="2014-10-17T19:00:32"/>
    <n v="1410980432"/>
    <x v="192"/>
    <b v="0"/>
    <n v="3"/>
    <b v="0"/>
    <s v="film &amp; video/drama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0"/>
    <e v="#DIV/0!"/>
    <s v="GB"/>
    <s v="GBP"/>
    <n v="1417217166"/>
    <d v="2014-11-28T23:26:06"/>
    <n v="1412029566"/>
    <x v="193"/>
    <b v="0"/>
    <n v="0"/>
    <b v="0"/>
    <s v="film &amp; video/drama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x v="2"/>
    <n v="0"/>
    <n v="1"/>
    <s v="GB"/>
    <s v="GBP"/>
    <n v="1457308531"/>
    <d v="2016-03-06T23:55:31"/>
    <n v="1452124531"/>
    <x v="194"/>
    <b v="0"/>
    <n v="3"/>
    <b v="0"/>
    <s v="film &amp; video/drama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0"/>
    <e v="#DIV/0!"/>
    <s v="US"/>
    <s v="USD"/>
    <n v="1436544332"/>
    <d v="2015-07-10T16:05:32"/>
    <n v="1431360332"/>
    <x v="195"/>
    <b v="0"/>
    <n v="0"/>
    <b v="0"/>
    <s v="film &amp; video/drama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n v="42"/>
    <n v="77.11"/>
    <s v="GB"/>
    <s v="GBP"/>
    <n v="1444510800"/>
    <d v="2015-10-10T21:00:00"/>
    <n v="1442062898"/>
    <x v="196"/>
    <b v="0"/>
    <n v="19"/>
    <b v="0"/>
    <s v="film &amp; video/drama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10"/>
    <n v="32.75"/>
    <s v="GB"/>
    <s v="GBP"/>
    <n v="1487365200"/>
    <d v="2017-02-17T21:00:00"/>
    <n v="1483734100"/>
    <x v="197"/>
    <b v="0"/>
    <n v="8"/>
    <b v="0"/>
    <s v="film &amp; video/drama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n v="1"/>
    <n v="46.5"/>
    <s v="US"/>
    <s v="USD"/>
    <n v="1412500322"/>
    <d v="2014-10-05T09:12:02"/>
    <n v="1409908322"/>
    <x v="198"/>
    <b v="0"/>
    <n v="6"/>
    <b v="0"/>
    <s v="film &amp; video/drama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0"/>
    <e v="#DIV/0!"/>
    <s v="US"/>
    <s v="USD"/>
    <n v="1472698702"/>
    <d v="2016-09-01T02:58:22"/>
    <n v="1470106702"/>
    <x v="199"/>
    <b v="0"/>
    <n v="0"/>
    <b v="0"/>
    <s v="film &amp; video/drama"/>
    <x v="0"/>
    <s v="drama"/>
    <x v="2"/>
  </r>
  <r>
    <n v="200"/>
    <s v="The Crossing Shore"/>
    <s v="A film dedicated to an AAF Pilot's struggle to survive behind enemy lines during WWII."/>
    <n v="6000"/>
    <n v="1571.55"/>
    <x v="2"/>
    <n v="26"/>
    <n v="87.31"/>
    <s v="US"/>
    <s v="USD"/>
    <n v="1410746403"/>
    <d v="2014-09-15T02:00:03"/>
    <n v="1408154403"/>
    <x v="200"/>
    <b v="0"/>
    <n v="18"/>
    <b v="0"/>
    <s v="film &amp; video/drama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x v="2"/>
    <n v="58"/>
    <n v="54.29"/>
    <s v="US"/>
    <s v="USD"/>
    <n v="1423424329"/>
    <d v="2015-02-08T19:38:49"/>
    <n v="1421696329"/>
    <x v="201"/>
    <b v="0"/>
    <n v="7"/>
    <b v="0"/>
    <s v="film &amp; video/drama"/>
    <x v="0"/>
    <s v="drama"/>
    <x v="0"/>
  </r>
  <r>
    <n v="202"/>
    <s v="Modern Gangsters"/>
    <s v="new web series created by jonney terry"/>
    <n v="6000"/>
    <n v="0"/>
    <x v="2"/>
    <n v="0"/>
    <e v="#DIV/0!"/>
    <s v="US"/>
    <s v="USD"/>
    <n v="1444337940"/>
    <d v="2015-10-08T20:59:00"/>
    <n v="1441750564"/>
    <x v="202"/>
    <b v="0"/>
    <n v="0"/>
    <b v="0"/>
    <s v="film &amp; video/drama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n v="30"/>
    <n v="93.25"/>
    <s v="GB"/>
    <s v="GBP"/>
    <n v="1422562864"/>
    <d v="2015-01-29T20:21:04"/>
    <n v="1417378864"/>
    <x v="203"/>
    <b v="0"/>
    <n v="8"/>
    <b v="0"/>
    <s v="film &amp; video/drama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51"/>
    <n v="117.68"/>
    <s v="AU"/>
    <s v="AUD"/>
    <n v="1470319203"/>
    <d v="2016-08-04T14:00:03"/>
    <n v="1467727203"/>
    <x v="204"/>
    <b v="0"/>
    <n v="1293"/>
    <b v="0"/>
    <s v="film &amp; video/drama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16"/>
    <n v="76.47"/>
    <s v="US"/>
    <s v="USD"/>
    <n v="1444144222"/>
    <d v="2015-10-06T15:10:22"/>
    <n v="1441120222"/>
    <x v="205"/>
    <b v="0"/>
    <n v="17"/>
    <b v="0"/>
    <s v="film &amp; video/drama"/>
    <x v="0"/>
    <s v="drama"/>
    <x v="0"/>
  </r>
  <r>
    <n v="206"/>
    <s v="Blood Bond Movie Development"/>
    <s v="A love story featuring adoption,struggle,dysfunction,grace, healing, and restoration."/>
    <n v="12700"/>
    <n v="0"/>
    <x v="2"/>
    <n v="0"/>
    <e v="#DIV/0!"/>
    <s v="US"/>
    <s v="USD"/>
    <n v="1470441983"/>
    <d v="2016-08-06T00:06:23"/>
    <n v="1468627583"/>
    <x v="206"/>
    <b v="0"/>
    <n v="0"/>
    <b v="0"/>
    <s v="film &amp; video/drama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n v="15"/>
    <n v="163.85"/>
    <s v="CA"/>
    <s v="CAD"/>
    <n v="1420346638"/>
    <d v="2015-01-04T04:43:58"/>
    <n v="1417754638"/>
    <x v="207"/>
    <b v="0"/>
    <n v="13"/>
    <b v="0"/>
    <s v="film &amp; video/drama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x v="2"/>
    <n v="0"/>
    <e v="#DIV/0!"/>
    <s v="AU"/>
    <s v="AUD"/>
    <n v="1418719967"/>
    <d v="2014-12-16T08:52:47"/>
    <n v="1416127967"/>
    <x v="208"/>
    <b v="0"/>
    <n v="0"/>
    <b v="0"/>
    <s v="film &amp; video/drama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0"/>
    <e v="#DIV/0!"/>
    <s v="US"/>
    <s v="USD"/>
    <n v="1436566135"/>
    <d v="2015-07-10T22:08:55"/>
    <n v="1433974135"/>
    <x v="209"/>
    <b v="0"/>
    <n v="0"/>
    <b v="0"/>
    <s v="film &amp; video/drama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n v="25"/>
    <n v="91.82"/>
    <s v="US"/>
    <s v="USD"/>
    <n v="1443675600"/>
    <d v="2015-10-01T05:00:00"/>
    <n v="1441157592"/>
    <x v="210"/>
    <b v="0"/>
    <n v="33"/>
    <b v="0"/>
    <s v="film &amp; video/drama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45"/>
    <n v="185.83"/>
    <s v="US"/>
    <s v="USD"/>
    <n v="1442634617"/>
    <d v="2015-09-19T03:50:17"/>
    <n v="1440042617"/>
    <x v="211"/>
    <b v="0"/>
    <n v="12"/>
    <b v="0"/>
    <s v="film &amp; video/drama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n v="0"/>
    <n v="1"/>
    <s v="US"/>
    <s v="USD"/>
    <n v="1460837320"/>
    <d v="2016-04-16T20:08:40"/>
    <n v="1455656920"/>
    <x v="212"/>
    <b v="0"/>
    <n v="1"/>
    <b v="0"/>
    <s v="film &amp; video/drama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n v="0"/>
    <n v="20"/>
    <s v="US"/>
    <s v="USD"/>
    <n v="1439734001"/>
    <d v="2015-08-16T14:06:41"/>
    <n v="1437142547"/>
    <x v="213"/>
    <b v="0"/>
    <n v="1"/>
    <b v="0"/>
    <s v="film &amp; video/drama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0"/>
    <n v="1"/>
    <s v="US"/>
    <s v="USD"/>
    <n v="1425655349"/>
    <d v="2015-03-06T15:22:29"/>
    <n v="1420471349"/>
    <x v="214"/>
    <b v="0"/>
    <n v="1"/>
    <b v="0"/>
    <s v="film &amp; video/drama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n v="0"/>
    <n v="10"/>
    <s v="GB"/>
    <s v="GBP"/>
    <n v="1455753540"/>
    <d v="2016-02-17T23:59:00"/>
    <n v="1452058282"/>
    <x v="215"/>
    <b v="0"/>
    <n v="1"/>
    <b v="0"/>
    <s v="film &amp; video/drama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56"/>
    <n v="331.54"/>
    <s v="US"/>
    <s v="USD"/>
    <n v="1429740037"/>
    <d v="2015-04-22T22:00:37"/>
    <n v="1425423637"/>
    <x v="216"/>
    <b v="0"/>
    <n v="84"/>
    <b v="0"/>
    <s v="film &amp; video/drama"/>
    <x v="0"/>
    <s v="drama"/>
    <x v="0"/>
  </r>
  <r>
    <n v="217"/>
    <s v="Bitch"/>
    <s v="A roadmovie by paw"/>
    <n v="100000"/>
    <n v="11943"/>
    <x v="2"/>
    <n v="12"/>
    <n v="314.29000000000002"/>
    <s v="SE"/>
    <s v="SEK"/>
    <n v="1419780149"/>
    <d v="2014-12-28T15:22:29"/>
    <n v="1417101749"/>
    <x v="217"/>
    <b v="0"/>
    <n v="38"/>
    <b v="0"/>
    <s v="film &amp; video/drama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2"/>
    <n v="100"/>
    <s v="US"/>
    <s v="USD"/>
    <n v="1431702289"/>
    <d v="2015-05-15T15:04:49"/>
    <n v="1426518289"/>
    <x v="218"/>
    <b v="0"/>
    <n v="1"/>
    <b v="0"/>
    <s v="film &amp; video/drama"/>
    <x v="0"/>
    <s v="drama"/>
    <x v="0"/>
  </r>
  <r>
    <n v="219"/>
    <s v="True Colors"/>
    <s v="An hour-long pilot about a group of suburban LGBT teens coming of age in the early 90's."/>
    <n v="50000"/>
    <n v="8815"/>
    <x v="2"/>
    <n v="18"/>
    <n v="115.99"/>
    <s v="US"/>
    <s v="USD"/>
    <n v="1459493940"/>
    <d v="2016-04-01T06:59:00"/>
    <n v="1456732225"/>
    <x v="219"/>
    <b v="0"/>
    <n v="76"/>
    <b v="0"/>
    <s v="film &amp; video/drama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n v="1"/>
    <n v="120"/>
    <s v="US"/>
    <s v="USD"/>
    <n v="1440101160"/>
    <d v="2015-08-20T20:06:00"/>
    <n v="1436542030"/>
    <x v="220"/>
    <b v="0"/>
    <n v="3"/>
    <b v="0"/>
    <s v="film &amp; video/drama"/>
    <x v="0"/>
    <s v="drama"/>
    <x v="0"/>
  </r>
  <r>
    <n v="221"/>
    <s v="Archetypes"/>
    <s v="Film about Schizophrenia with Surreal Twists!"/>
    <n v="50000"/>
    <n v="0"/>
    <x v="2"/>
    <n v="0"/>
    <e v="#DIV/0!"/>
    <s v="US"/>
    <s v="USD"/>
    <n v="1427569564"/>
    <d v="2015-03-28T19:06:04"/>
    <n v="1422389164"/>
    <x v="221"/>
    <b v="0"/>
    <n v="0"/>
    <b v="0"/>
    <s v="film &amp; video/drama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13"/>
    <n v="65"/>
    <s v="US"/>
    <s v="USD"/>
    <n v="1427423940"/>
    <d v="2015-03-27T02:39:00"/>
    <n v="1422383318"/>
    <x v="222"/>
    <b v="0"/>
    <n v="2"/>
    <b v="0"/>
    <s v="film &amp; video/drama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n v="0"/>
    <e v="#DIV/0!"/>
    <s v="US"/>
    <s v="USD"/>
    <n v="1463879100"/>
    <d v="2016-05-22T01:05:00"/>
    <n v="1461287350"/>
    <x v="223"/>
    <b v="0"/>
    <n v="0"/>
    <b v="0"/>
    <s v="film &amp; video/drama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0"/>
    <e v="#DIV/0!"/>
    <s v="AU"/>
    <s v="AUD"/>
    <n v="1436506726"/>
    <d v="2015-07-10T05:38:46"/>
    <n v="1431322726"/>
    <x v="224"/>
    <b v="0"/>
    <n v="0"/>
    <b v="0"/>
    <s v="film &amp; video/drama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n v="0"/>
    <e v="#DIV/0!"/>
    <s v="US"/>
    <s v="USD"/>
    <n v="1460153054"/>
    <d v="2016-04-08T22:04:14"/>
    <n v="1457564654"/>
    <x v="225"/>
    <b v="0"/>
    <n v="0"/>
    <b v="0"/>
    <s v="film &amp; video/drama"/>
    <x v="0"/>
    <s v="drama"/>
    <x v="2"/>
  </r>
  <r>
    <n v="226"/>
    <s v="MAGGIE Film"/>
    <s v="A TRUE STORY OF DOMESTIC VILOLENCE THAT SEEKS TO OFFER THE VIEWER OUTLEST OF SUPPORT."/>
    <n v="29000"/>
    <n v="250"/>
    <x v="2"/>
    <n v="1"/>
    <n v="125"/>
    <s v="GB"/>
    <s v="GBP"/>
    <n v="1433064540"/>
    <d v="2015-05-31T09:29:00"/>
    <n v="1428854344"/>
    <x v="226"/>
    <b v="0"/>
    <n v="2"/>
    <b v="0"/>
    <s v="film &amp; video/drama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0"/>
    <e v="#DIV/0!"/>
    <s v="US"/>
    <s v="USD"/>
    <n v="1436477241"/>
    <d v="2015-07-09T21:27:21"/>
    <n v="1433885241"/>
    <x v="227"/>
    <b v="0"/>
    <n v="0"/>
    <b v="0"/>
    <s v="film &amp; video/drama"/>
    <x v="0"/>
    <s v="drama"/>
    <x v="0"/>
  </r>
  <r>
    <n v="228"/>
    <s v="Facets of a Geek life"/>
    <s v="I am making a film from one one of my books called facets of a Geek life."/>
    <n v="8000"/>
    <n v="0"/>
    <x v="2"/>
    <n v="0"/>
    <e v="#DIV/0!"/>
    <s v="GB"/>
    <s v="GBP"/>
    <n v="1433176105"/>
    <d v="2015-06-01T16:28:25"/>
    <n v="1427992105"/>
    <x v="228"/>
    <b v="0"/>
    <n v="0"/>
    <b v="0"/>
    <s v="film &amp; video/drama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n v="0"/>
    <e v="#DIV/0!"/>
    <s v="DE"/>
    <s v="EUR"/>
    <n v="1455402297"/>
    <d v="2016-02-13T22:24:57"/>
    <n v="1452810297"/>
    <x v="229"/>
    <b v="0"/>
    <n v="0"/>
    <b v="0"/>
    <s v="film &amp; video/drama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n v="0"/>
    <n v="30"/>
    <s v="US"/>
    <s v="USD"/>
    <n v="1433443151"/>
    <d v="2015-06-04T18:39:11"/>
    <n v="1430851151"/>
    <x v="230"/>
    <b v="0"/>
    <n v="2"/>
    <b v="0"/>
    <s v="film &amp; video/drama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0"/>
    <e v="#DIV/0!"/>
    <s v="US"/>
    <s v="USD"/>
    <n v="1451775651"/>
    <d v="2016-01-02T23:00:51"/>
    <n v="1449183651"/>
    <x v="231"/>
    <b v="0"/>
    <n v="0"/>
    <b v="0"/>
    <s v="film &amp; video/drama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n v="3"/>
    <n v="15.71"/>
    <s v="GB"/>
    <s v="GBP"/>
    <n v="1425066546"/>
    <d v="2015-02-27T19:49:06"/>
    <n v="1422474546"/>
    <x v="232"/>
    <b v="0"/>
    <n v="7"/>
    <b v="0"/>
    <s v="film &amp; video/drama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n v="0"/>
    <e v="#DIV/0!"/>
    <s v="US"/>
    <s v="USD"/>
    <n v="1475185972"/>
    <d v="2016-09-29T21:52:52"/>
    <n v="1472593972"/>
    <x v="233"/>
    <b v="0"/>
    <n v="0"/>
    <b v="0"/>
    <s v="film &amp; video/drama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40"/>
    <n v="80.2"/>
    <s v="US"/>
    <s v="USD"/>
    <n v="1434847859"/>
    <d v="2015-06-21T00:50:59"/>
    <n v="1431391859"/>
    <x v="234"/>
    <b v="0"/>
    <n v="5"/>
    <b v="0"/>
    <s v="film &amp; video/drama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n v="0"/>
    <e v="#DIV/0!"/>
    <s v="US"/>
    <s v="USD"/>
    <n v="1436478497"/>
    <d v="2015-07-09T21:48:17"/>
    <n v="1433886497"/>
    <x v="235"/>
    <b v="0"/>
    <n v="0"/>
    <b v="0"/>
    <s v="film &amp; video/drama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0"/>
    <e v="#DIV/0!"/>
    <s v="US"/>
    <s v="USD"/>
    <n v="1451952000"/>
    <d v="2016-01-05T00:00:00"/>
    <n v="1447380099"/>
    <x v="236"/>
    <b v="0"/>
    <n v="0"/>
    <b v="0"/>
    <s v="film &amp; video/drama"/>
    <x v="0"/>
    <s v="drama"/>
    <x v="0"/>
  </r>
  <r>
    <n v="237"/>
    <s v="Making The Choice"/>
    <s v="Making The Choice is a christian short film series."/>
    <n v="15000"/>
    <n v="50"/>
    <x v="2"/>
    <n v="0"/>
    <n v="50"/>
    <s v="US"/>
    <s v="USD"/>
    <n v="1457445069"/>
    <d v="2016-03-08T13:51:09"/>
    <n v="1452261069"/>
    <x v="237"/>
    <b v="0"/>
    <n v="1"/>
    <b v="0"/>
    <s v="film &amp; video/drama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n v="0"/>
    <e v="#DIV/0!"/>
    <s v="US"/>
    <s v="USD"/>
    <n v="1483088400"/>
    <d v="2016-12-30T09:00:00"/>
    <n v="1481324760"/>
    <x v="238"/>
    <b v="0"/>
    <n v="0"/>
    <b v="0"/>
    <s v="film &amp; video/drama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x v="2"/>
    <n v="25"/>
    <n v="50"/>
    <s v="AU"/>
    <s v="AUD"/>
    <n v="1446984000"/>
    <d v="2015-11-08T12:00:00"/>
    <n v="1445308730"/>
    <x v="239"/>
    <b v="0"/>
    <n v="5"/>
    <b v="0"/>
    <s v="film &amp; video/drama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08"/>
    <n v="117.85"/>
    <s v="US"/>
    <s v="USD"/>
    <n v="1367773211"/>
    <d v="2013-05-05T17:00:11"/>
    <n v="1363885211"/>
    <x v="240"/>
    <b v="1"/>
    <n v="137"/>
    <b v="1"/>
    <s v="film &amp; video/documentary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13"/>
    <n v="109.04"/>
    <s v="US"/>
    <s v="USD"/>
    <n v="1419180304"/>
    <d v="2014-12-21T16:45:04"/>
    <n v="1415292304"/>
    <x v="241"/>
    <b v="1"/>
    <n v="376"/>
    <b v="1"/>
    <s v="film &amp; video/documentary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x v="0"/>
    <n v="113"/>
    <n v="73.02"/>
    <s v="US"/>
    <s v="USD"/>
    <n v="1324381790"/>
    <d v="2011-12-20T11:49:50"/>
    <n v="1321357790"/>
    <x v="242"/>
    <b v="1"/>
    <n v="202"/>
    <b v="1"/>
    <s v="film &amp; video/documentary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n v="103"/>
    <n v="78.2"/>
    <s v="US"/>
    <s v="USD"/>
    <n v="1393031304"/>
    <d v="2014-02-22T01:08:24"/>
    <n v="1390439304"/>
    <x v="243"/>
    <b v="1"/>
    <n v="328"/>
    <b v="1"/>
    <s v="film &amp; video/documentary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114"/>
    <n v="47.4"/>
    <s v="US"/>
    <s v="USD"/>
    <n v="1268723160"/>
    <d v="2010-03-16T07:06:00"/>
    <n v="1265269559"/>
    <x v="244"/>
    <b v="1"/>
    <n v="84"/>
    <b v="1"/>
    <s v="film &amp; video/documentary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04"/>
    <n v="54.02"/>
    <s v="US"/>
    <s v="USD"/>
    <n v="1345079785"/>
    <d v="2012-08-16T01:16:25"/>
    <n v="1342487785"/>
    <x v="245"/>
    <b v="1"/>
    <n v="96"/>
    <b v="1"/>
    <s v="film &amp; video/documentary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x v="0"/>
    <n v="305"/>
    <n v="68.489999999999995"/>
    <s v="US"/>
    <s v="USD"/>
    <n v="1292665405"/>
    <d v="2010-12-18T09:43:25"/>
    <n v="1288341805"/>
    <x v="246"/>
    <b v="1"/>
    <n v="223"/>
    <b v="1"/>
    <s v="film &amp; video/documentary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n v="134"/>
    <n v="108.15"/>
    <s v="US"/>
    <s v="USD"/>
    <n v="1287200340"/>
    <d v="2010-10-16T03:39:00"/>
    <n v="1284042614"/>
    <x v="247"/>
    <b v="1"/>
    <n v="62"/>
    <b v="1"/>
    <s v="film &amp; video/documentary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01"/>
    <n v="589.95000000000005"/>
    <s v="US"/>
    <s v="USD"/>
    <n v="1325961309"/>
    <d v="2012-01-07T18:35:09"/>
    <n v="1322073309"/>
    <x v="248"/>
    <b v="1"/>
    <n v="146"/>
    <b v="1"/>
    <s v="film &amp; video/documentary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13"/>
    <n v="48.05"/>
    <s v="US"/>
    <s v="USD"/>
    <n v="1282498800"/>
    <d v="2010-08-22T17:40:00"/>
    <n v="1275603020"/>
    <x v="249"/>
    <b v="1"/>
    <n v="235"/>
    <b v="1"/>
    <s v="film &amp; video/documentary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n v="106"/>
    <n v="72.48"/>
    <s v="US"/>
    <s v="USD"/>
    <n v="1370525691"/>
    <d v="2013-06-06T13:34:51"/>
    <n v="1367933691"/>
    <x v="250"/>
    <b v="1"/>
    <n v="437"/>
    <b v="1"/>
    <s v="film &amp; video/documentary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26"/>
    <n v="57.08"/>
    <s v="US"/>
    <s v="USD"/>
    <n v="1337194800"/>
    <d v="2012-05-16T19:00:00"/>
    <n v="1334429646"/>
    <x v="251"/>
    <b v="1"/>
    <n v="77"/>
    <b v="1"/>
    <s v="film &amp; video/documentary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85"/>
    <n v="85.44"/>
    <s v="US"/>
    <s v="USD"/>
    <n v="1275364740"/>
    <d v="2010-06-01T03:59:00"/>
    <n v="1269878058"/>
    <x v="252"/>
    <b v="1"/>
    <n v="108"/>
    <b v="1"/>
    <s v="film &amp; video/documentary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01"/>
    <n v="215.86"/>
    <s v="US"/>
    <s v="USD"/>
    <n v="1329320235"/>
    <d v="2012-02-15T15:37:15"/>
    <n v="1326728235"/>
    <x v="253"/>
    <b v="1"/>
    <n v="7"/>
    <b v="1"/>
    <s v="film &amp; video/documentary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17"/>
    <n v="89.39"/>
    <s v="US"/>
    <s v="USD"/>
    <n v="1445047200"/>
    <d v="2015-10-17T02:00:00"/>
    <n v="1442443910"/>
    <x v="254"/>
    <b v="1"/>
    <n v="314"/>
    <b v="1"/>
    <s v="film &amp; video/documentary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n v="107"/>
    <n v="45.42"/>
    <s v="US"/>
    <s v="USD"/>
    <n v="1300275482"/>
    <d v="2011-03-16T11:38:02"/>
    <n v="1297687082"/>
    <x v="255"/>
    <b v="1"/>
    <n v="188"/>
    <b v="1"/>
    <s v="film &amp; video/documentary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39"/>
    <n v="65.760000000000005"/>
    <s v="US"/>
    <s v="USD"/>
    <n v="1363458467"/>
    <d v="2013-03-16T18:27:47"/>
    <n v="1360866467"/>
    <x v="256"/>
    <b v="1"/>
    <n v="275"/>
    <b v="1"/>
    <s v="film &amp; video/documentary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07"/>
    <n v="66.7"/>
    <s v="US"/>
    <s v="USD"/>
    <n v="1463670162"/>
    <d v="2016-05-19T15:02:42"/>
    <n v="1461078162"/>
    <x v="257"/>
    <b v="1"/>
    <n v="560"/>
    <b v="1"/>
    <s v="film &amp; video/documentary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91"/>
    <n v="83.35"/>
    <s v="US"/>
    <s v="USD"/>
    <n v="1308359666"/>
    <d v="2011-06-18T01:14:26"/>
    <n v="1305767666"/>
    <x v="258"/>
    <b v="1"/>
    <n v="688"/>
    <b v="1"/>
    <s v="film &amp; video/documentary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32"/>
    <n v="105.05"/>
    <s v="US"/>
    <s v="USD"/>
    <n v="1428514969"/>
    <d v="2015-04-08T17:42:49"/>
    <n v="1425922969"/>
    <x v="259"/>
    <b v="1"/>
    <n v="942"/>
    <b v="1"/>
    <s v="film &amp; video/documentary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06"/>
    <n v="120.91"/>
    <s v="US"/>
    <s v="USD"/>
    <n v="1279360740"/>
    <d v="2010-07-17T09:59:00"/>
    <n v="1275415679"/>
    <x v="260"/>
    <b v="1"/>
    <n v="88"/>
    <b v="1"/>
    <s v="film &amp; video/documentary"/>
    <x v="0"/>
    <s v="documentary"/>
    <x v="7"/>
  </r>
  <r>
    <n v="261"/>
    <s v="Empires: The Film"/>
    <s v="Empires explores the impact of networks on histories and philosophies of political thought."/>
    <n v="20000"/>
    <n v="21480"/>
    <x v="0"/>
    <n v="107"/>
    <n v="97.64"/>
    <s v="US"/>
    <s v="USD"/>
    <n v="1339080900"/>
    <d v="2012-06-07T14:55:00"/>
    <n v="1334783704"/>
    <x v="261"/>
    <b v="1"/>
    <n v="220"/>
    <b v="1"/>
    <s v="film &amp; video/documentary"/>
    <x v="0"/>
    <s v="documentary"/>
    <x v="5"/>
  </r>
  <r>
    <n v="262"/>
    <s v="The Last Cosmonaut"/>
    <s v="He can never die. He will live forever. He is the last cosmonaut, and this is his story."/>
    <n v="2500"/>
    <n v="6000"/>
    <x v="0"/>
    <n v="240"/>
    <n v="41.38"/>
    <s v="US"/>
    <s v="USD"/>
    <n v="1298699828"/>
    <d v="2011-02-26T05:57:08"/>
    <n v="1294811828"/>
    <x v="262"/>
    <b v="1"/>
    <n v="145"/>
    <b v="1"/>
    <s v="film &amp; video/documentary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18"/>
    <n v="30.65"/>
    <s v="US"/>
    <s v="USD"/>
    <n v="1348786494"/>
    <d v="2012-09-27T22:54:54"/>
    <n v="1346194494"/>
    <x v="263"/>
    <b v="1"/>
    <n v="963"/>
    <b v="1"/>
    <s v="film &amp; video/documentary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18"/>
    <n v="64.95"/>
    <s v="US"/>
    <s v="USD"/>
    <n v="1336747995"/>
    <d v="2012-05-11T14:53:15"/>
    <n v="1334155995"/>
    <x v="264"/>
    <b v="1"/>
    <n v="91"/>
    <b v="1"/>
    <s v="film &amp; video/documentary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11"/>
    <n v="95.78"/>
    <s v="US"/>
    <s v="USD"/>
    <n v="1273522560"/>
    <d v="2010-05-10T20:16:00"/>
    <n v="1269928430"/>
    <x v="265"/>
    <b v="1"/>
    <n v="58"/>
    <b v="1"/>
    <s v="film &amp; video/documentary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46"/>
    <n v="40.42"/>
    <s v="US"/>
    <s v="USD"/>
    <n v="1271994660"/>
    <d v="2010-04-23T03:51:00"/>
    <n v="1264565507"/>
    <x v="266"/>
    <b v="1"/>
    <n v="36"/>
    <b v="1"/>
    <s v="film &amp; video/documentary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x v="0"/>
    <n v="132"/>
    <n v="78.58"/>
    <s v="GB"/>
    <s v="GBP"/>
    <n v="1403693499"/>
    <d v="2014-06-25T10:51:39"/>
    <n v="1401101499"/>
    <x v="267"/>
    <b v="1"/>
    <n v="165"/>
    <b v="1"/>
    <s v="film &amp; video/documentary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11"/>
    <n v="50.18"/>
    <s v="US"/>
    <s v="USD"/>
    <n v="1320640778"/>
    <d v="2011-11-07T04:39:38"/>
    <n v="1316749178"/>
    <x v="268"/>
    <b v="1"/>
    <n v="111"/>
    <b v="1"/>
    <s v="film &amp; video/documentary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47"/>
    <n v="92.25"/>
    <s v="AU"/>
    <s v="AUD"/>
    <n v="1487738622"/>
    <d v="2017-02-22T04:43:42"/>
    <n v="1485146622"/>
    <x v="269"/>
    <b v="1"/>
    <n v="1596"/>
    <b v="1"/>
    <s v="film &amp; video/documentary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53"/>
    <n v="57.54"/>
    <s v="US"/>
    <s v="USD"/>
    <n v="1306296000"/>
    <d v="2011-05-25T04:00:00"/>
    <n v="1301950070"/>
    <x v="270"/>
    <b v="1"/>
    <n v="61"/>
    <b v="1"/>
    <s v="film &amp; video/documentary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n v="105"/>
    <n v="109.42"/>
    <s v="US"/>
    <s v="USD"/>
    <n v="1388649600"/>
    <d v="2014-01-02T08:00:00"/>
    <n v="1386123861"/>
    <x v="271"/>
    <b v="1"/>
    <n v="287"/>
    <b v="1"/>
    <s v="film &amp; video/documentary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77"/>
    <n v="81.89"/>
    <s v="US"/>
    <s v="USD"/>
    <n v="1272480540"/>
    <d v="2010-04-28T18:49:00"/>
    <n v="1267220191"/>
    <x v="272"/>
    <b v="1"/>
    <n v="65"/>
    <b v="1"/>
    <s v="film &amp; video/documentary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08"/>
    <n v="45.67"/>
    <s v="US"/>
    <s v="USD"/>
    <n v="1309694266"/>
    <d v="2011-07-03T11:57:46"/>
    <n v="1307102266"/>
    <x v="273"/>
    <b v="1"/>
    <n v="118"/>
    <b v="1"/>
    <s v="film &amp; video/documentary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56"/>
    <n v="55.22"/>
    <s v="US"/>
    <s v="USD"/>
    <n v="1333609140"/>
    <d v="2012-04-05T06:59:00"/>
    <n v="1330638829"/>
    <x v="274"/>
    <b v="1"/>
    <n v="113"/>
    <b v="1"/>
    <s v="film &amp; video/documentary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x v="0"/>
    <n v="108"/>
    <n v="65.3"/>
    <s v="US"/>
    <s v="USD"/>
    <n v="1352511966"/>
    <d v="2012-11-10T01:46:06"/>
    <n v="1349916366"/>
    <x v="275"/>
    <b v="1"/>
    <n v="332"/>
    <b v="1"/>
    <s v="film &amp; video/documentary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n v="148"/>
    <n v="95.23"/>
    <s v="US"/>
    <s v="USD"/>
    <n v="1335574674"/>
    <d v="2012-04-28T00:57:54"/>
    <n v="1330394274"/>
    <x v="276"/>
    <b v="1"/>
    <n v="62"/>
    <b v="1"/>
    <s v="film &amp; video/documentary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10"/>
    <n v="75.44"/>
    <s v="US"/>
    <s v="USD"/>
    <n v="1432416219"/>
    <d v="2015-05-23T21:23:39"/>
    <n v="1429824219"/>
    <x v="277"/>
    <b v="1"/>
    <n v="951"/>
    <b v="1"/>
    <s v="film &amp; video/documentary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n v="150"/>
    <n v="97.82"/>
    <s v="US"/>
    <s v="USD"/>
    <n v="1350003539"/>
    <d v="2012-10-12T00:58:59"/>
    <n v="1347411539"/>
    <x v="278"/>
    <b v="1"/>
    <n v="415"/>
    <b v="1"/>
    <s v="film &amp; video/documentary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57"/>
    <n v="87.69"/>
    <s v="US"/>
    <s v="USD"/>
    <n v="1488160860"/>
    <d v="2017-02-27T02:01:00"/>
    <n v="1485237096"/>
    <x v="279"/>
    <b v="1"/>
    <n v="305"/>
    <b v="1"/>
    <s v="film &amp; video/documentary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56"/>
    <n v="54.75"/>
    <s v="US"/>
    <s v="USD"/>
    <n v="1401459035"/>
    <d v="2014-05-30T14:10:35"/>
    <n v="1397571035"/>
    <x v="280"/>
    <b v="1"/>
    <n v="2139"/>
    <b v="1"/>
    <s v="film &amp; video/documentary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21"/>
    <n v="83.95"/>
    <s v="US"/>
    <s v="USD"/>
    <n v="1249932360"/>
    <d v="2009-08-10T19:26:00"/>
    <n v="1242532513"/>
    <x v="281"/>
    <b v="1"/>
    <n v="79"/>
    <b v="1"/>
    <s v="film &amp; video/documentary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x v="0"/>
    <n v="101"/>
    <n v="254.39"/>
    <s v="US"/>
    <s v="USD"/>
    <n v="1266876000"/>
    <d v="2010-02-22T22:00:00"/>
    <n v="1263679492"/>
    <x v="282"/>
    <b v="1"/>
    <n v="179"/>
    <b v="1"/>
    <s v="film &amp; video/documentary"/>
    <x v="0"/>
    <s v="documentary"/>
    <x v="7"/>
  </r>
  <r>
    <n v="283"/>
    <s v="SOLE SURVIVOR"/>
    <s v="What is the impact of survivorship on the human condition?"/>
    <n v="18000"/>
    <n v="20569.05"/>
    <x v="0"/>
    <n v="114"/>
    <n v="101.83"/>
    <s v="US"/>
    <s v="USD"/>
    <n v="1306904340"/>
    <d v="2011-06-01T04:59:00"/>
    <n v="1305219744"/>
    <x v="283"/>
    <b v="1"/>
    <n v="202"/>
    <b v="1"/>
    <s v="film &amp; video/documentary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x v="0"/>
    <n v="105"/>
    <n v="55.07"/>
    <s v="US"/>
    <s v="USD"/>
    <n v="1327167780"/>
    <d v="2012-01-21T17:43:00"/>
    <n v="1325007780"/>
    <x v="284"/>
    <b v="1"/>
    <n v="760"/>
    <b v="1"/>
    <s v="film &amp; video/documentary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29"/>
    <n v="56.9"/>
    <s v="US"/>
    <s v="USD"/>
    <n v="1379614128"/>
    <d v="2013-09-19T18:08:48"/>
    <n v="1377022128"/>
    <x v="285"/>
    <b v="1"/>
    <n v="563"/>
    <b v="1"/>
    <s v="film &amp; video/documentary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09"/>
    <n v="121.28"/>
    <s v="US"/>
    <s v="USD"/>
    <n v="1364236524"/>
    <d v="2013-03-25T18:35:24"/>
    <n v="1360352124"/>
    <x v="286"/>
    <b v="1"/>
    <n v="135"/>
    <b v="1"/>
    <s v="film &amp; video/documentary"/>
    <x v="0"/>
    <s v="documentary"/>
    <x v="4"/>
  </r>
  <r>
    <n v="287"/>
    <s v="In Country: A Documentary Film (POSTPRODUCTION)"/>
    <s v="War is hell. Why would anyone want to spend their weekends there?"/>
    <n v="15000"/>
    <n v="26445"/>
    <x v="0"/>
    <n v="176"/>
    <n v="91.19"/>
    <s v="US"/>
    <s v="USD"/>
    <n v="1351828800"/>
    <d v="2012-11-02T04:00:00"/>
    <n v="1349160018"/>
    <x v="287"/>
    <b v="1"/>
    <n v="290"/>
    <b v="1"/>
    <s v="film &amp; video/documentary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03"/>
    <n v="115.45"/>
    <s v="US"/>
    <s v="USD"/>
    <n v="1340683393"/>
    <d v="2012-06-26T04:03:13"/>
    <n v="1337659393"/>
    <x v="288"/>
    <b v="1"/>
    <n v="447"/>
    <b v="1"/>
    <s v="film &amp; video/documentary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05"/>
    <n v="67.77"/>
    <s v="GB"/>
    <s v="GBP"/>
    <n v="1383389834"/>
    <d v="2013-11-02T10:57:14"/>
    <n v="1380797834"/>
    <x v="289"/>
    <b v="1"/>
    <n v="232"/>
    <b v="1"/>
    <s v="film &amp; video/documentary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n v="107"/>
    <n v="28.58"/>
    <s v="US"/>
    <s v="USD"/>
    <n v="1296633540"/>
    <d v="2011-02-02T07:59:00"/>
    <n v="1292316697"/>
    <x v="290"/>
    <b v="1"/>
    <n v="168"/>
    <b v="1"/>
    <s v="film &amp; video/documentary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20"/>
    <n v="46.88"/>
    <s v="US"/>
    <s v="USD"/>
    <n v="1367366460"/>
    <d v="2013-05-01T00:01:00"/>
    <n v="1365791246"/>
    <x v="291"/>
    <b v="1"/>
    <n v="128"/>
    <b v="1"/>
    <s v="film &amp; video/documentary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n v="102"/>
    <n v="154.41999999999999"/>
    <s v="US"/>
    <s v="USD"/>
    <n v="1319860740"/>
    <d v="2011-10-29T03:59:00"/>
    <n v="1317064599"/>
    <x v="292"/>
    <b v="1"/>
    <n v="493"/>
    <b v="1"/>
    <s v="film &amp; video/documentary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01"/>
    <n v="201.22"/>
    <s v="US"/>
    <s v="USD"/>
    <n v="1398009714"/>
    <d v="2014-04-20T16:01:54"/>
    <n v="1395417714"/>
    <x v="293"/>
    <b v="1"/>
    <n v="131"/>
    <b v="1"/>
    <s v="film &amp; video/documentary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n v="100"/>
    <s v="US"/>
    <s v="USD"/>
    <n v="1279555200"/>
    <d v="2010-07-19T16:00:00"/>
    <n v="1276480894"/>
    <x v="294"/>
    <b v="1"/>
    <n v="50"/>
    <b v="1"/>
    <s v="film &amp; video/documentary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33"/>
    <n v="100.08"/>
    <s v="US"/>
    <s v="USD"/>
    <n v="1383264000"/>
    <d v="2013-11-01T00:00:00"/>
    <n v="1378080409"/>
    <x v="295"/>
    <b v="1"/>
    <n v="665"/>
    <b v="1"/>
    <s v="film &amp; video/documentary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x v="0"/>
    <n v="119"/>
    <n v="230.09"/>
    <s v="US"/>
    <s v="USD"/>
    <n v="1347017083"/>
    <d v="2012-09-07T11:24:43"/>
    <n v="1344857083"/>
    <x v="296"/>
    <b v="1"/>
    <n v="129"/>
    <b v="1"/>
    <s v="film &amp; video/documentary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x v="0"/>
    <n v="101"/>
    <n v="141.75"/>
    <s v="US"/>
    <s v="USD"/>
    <n v="1430452740"/>
    <d v="2015-05-01T03:59:00"/>
    <n v="1427390901"/>
    <x v="297"/>
    <b v="1"/>
    <n v="142"/>
    <b v="1"/>
    <s v="film &amp; video/documentary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n v="109"/>
    <n v="56.34"/>
    <s v="US"/>
    <s v="USD"/>
    <n v="1399669200"/>
    <d v="2014-05-09T21:00:00"/>
    <n v="1394536048"/>
    <x v="298"/>
    <b v="1"/>
    <n v="2436"/>
    <b v="1"/>
    <s v="film &amp; video/documentary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79"/>
    <n v="73.34"/>
    <s v="US"/>
    <s v="USD"/>
    <n v="1289975060"/>
    <d v="2010-11-17T06:24:20"/>
    <n v="1287379460"/>
    <x v="299"/>
    <b v="1"/>
    <n v="244"/>
    <b v="1"/>
    <s v="film &amp; video/documentary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n v="102"/>
    <n v="85.34"/>
    <s v="US"/>
    <s v="USD"/>
    <n v="1303686138"/>
    <d v="2011-04-24T23:02:18"/>
    <n v="1301007738"/>
    <x v="300"/>
    <b v="1"/>
    <n v="298"/>
    <b v="1"/>
    <s v="film &amp; video/documentary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x v="0"/>
    <n v="119"/>
    <n v="61.5"/>
    <s v="US"/>
    <s v="USD"/>
    <n v="1363711335"/>
    <d v="2013-03-19T16:42:15"/>
    <n v="1360258935"/>
    <x v="301"/>
    <b v="1"/>
    <n v="251"/>
    <b v="1"/>
    <s v="film &amp; video/documentary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00"/>
    <n v="93.02"/>
    <s v="US"/>
    <s v="USD"/>
    <n v="1330115638"/>
    <d v="2012-02-24T20:33:58"/>
    <n v="1327523638"/>
    <x v="302"/>
    <b v="1"/>
    <n v="108"/>
    <b v="1"/>
    <s v="film &amp; video/documentary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n v="137"/>
    <n v="50.29"/>
    <s v="US"/>
    <s v="USD"/>
    <n v="1338601346"/>
    <d v="2012-06-02T01:42:26"/>
    <n v="1336009346"/>
    <x v="303"/>
    <b v="1"/>
    <n v="82"/>
    <b v="1"/>
    <s v="film &amp; video/documentary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n v="232"/>
    <n v="106.43"/>
    <s v="US"/>
    <s v="USD"/>
    <n v="1346464800"/>
    <d v="2012-09-01T02:00:00"/>
    <n v="1343096197"/>
    <x v="304"/>
    <b v="1"/>
    <n v="74"/>
    <b v="1"/>
    <s v="film &amp; video/documentary"/>
    <x v="0"/>
    <s v="documentary"/>
    <x v="5"/>
  </r>
  <r>
    <n v="305"/>
    <s v="My Friend Mott-ly"/>
    <s v="A documentary that I am making about the difficult, but inspiring, life of a late friend of mine."/>
    <n v="7500"/>
    <n v="9775"/>
    <x v="0"/>
    <n v="130"/>
    <n v="51.72"/>
    <s v="US"/>
    <s v="USD"/>
    <n v="1331392049"/>
    <d v="2012-03-10T15:07:29"/>
    <n v="1328800049"/>
    <x v="305"/>
    <b v="1"/>
    <n v="189"/>
    <b v="1"/>
    <s v="film &amp; video/documentary"/>
    <x v="0"/>
    <s v="documentary"/>
    <x v="5"/>
  </r>
  <r>
    <n v="306"/>
    <s v="Escape/Artist: The Jason Escape Documentary"/>
    <s v="A feature-length documentary on the life of Boston escape artist Jason Escape."/>
    <n v="1000"/>
    <n v="2929"/>
    <x v="0"/>
    <n v="293"/>
    <n v="36.61"/>
    <s v="US"/>
    <s v="USD"/>
    <n v="1363806333"/>
    <d v="2013-03-20T19:05:33"/>
    <n v="1362081933"/>
    <x v="306"/>
    <b v="1"/>
    <n v="80"/>
    <b v="1"/>
    <s v="film &amp; video/documentary"/>
    <x v="0"/>
    <s v="documentary"/>
    <x v="4"/>
  </r>
  <r>
    <n v="307"/>
    <s v="Grammar Revolution"/>
    <s v="Why is grammar important?"/>
    <n v="22000"/>
    <n v="24490"/>
    <x v="0"/>
    <n v="111"/>
    <n v="42.52"/>
    <s v="US"/>
    <s v="USD"/>
    <n v="1360276801"/>
    <d v="2013-02-07T22:40:01"/>
    <n v="1357684801"/>
    <x v="307"/>
    <b v="1"/>
    <n v="576"/>
    <b v="1"/>
    <s v="film &amp; video/documentary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06"/>
    <n v="62.71"/>
    <s v="US"/>
    <s v="USD"/>
    <n v="1299775210"/>
    <d v="2011-03-10T16:40:10"/>
    <n v="1295887210"/>
    <x v="308"/>
    <b v="1"/>
    <n v="202"/>
    <b v="1"/>
    <s v="film &amp; video/documentary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19"/>
    <n v="89.96"/>
    <s v="US"/>
    <s v="USD"/>
    <n v="1346695334"/>
    <d v="2012-09-03T18:02:14"/>
    <n v="1344880934"/>
    <x v="309"/>
    <b v="1"/>
    <n v="238"/>
    <b v="1"/>
    <s v="film &amp; video/documentary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n v="104"/>
    <n v="28.92"/>
    <s v="US"/>
    <s v="USD"/>
    <n v="1319076000"/>
    <d v="2011-10-20T02:00:00"/>
    <n v="1317788623"/>
    <x v="310"/>
    <b v="1"/>
    <n v="36"/>
    <b v="1"/>
    <s v="film &amp; video/documentary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04"/>
    <n v="138.80000000000001"/>
    <s v="US"/>
    <s v="USD"/>
    <n v="1325404740"/>
    <d v="2012-01-01T07:59:00"/>
    <n v="1321852592"/>
    <x v="311"/>
    <b v="1"/>
    <n v="150"/>
    <b v="1"/>
    <s v="film &amp; video/documentary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12"/>
    <n v="61.3"/>
    <s v="US"/>
    <s v="USD"/>
    <n v="1365973432"/>
    <d v="2013-04-14T21:03:52"/>
    <n v="1363381432"/>
    <x v="312"/>
    <b v="1"/>
    <n v="146"/>
    <b v="1"/>
    <s v="film &amp; video/documentary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05"/>
    <n v="80.2"/>
    <s v="US"/>
    <s v="USD"/>
    <n v="1281542340"/>
    <d v="2010-08-11T15:59:00"/>
    <n v="1277702894"/>
    <x v="313"/>
    <b v="1"/>
    <n v="222"/>
    <b v="1"/>
    <s v="film &amp; video/documentary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85"/>
    <n v="32.1"/>
    <s v="US"/>
    <s v="USD"/>
    <n v="1362167988"/>
    <d v="2013-03-01T19:59:48"/>
    <n v="1359575988"/>
    <x v="314"/>
    <b v="1"/>
    <n v="120"/>
    <b v="1"/>
    <s v="film &amp; video/documentary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01"/>
    <n v="200.89"/>
    <s v="US"/>
    <s v="USD"/>
    <n v="1345660334"/>
    <d v="2012-08-22T18:32:14"/>
    <n v="1343068334"/>
    <x v="315"/>
    <b v="1"/>
    <n v="126"/>
    <b v="1"/>
    <s v="film &amp; video/documentary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n v="114"/>
    <n v="108.01"/>
    <s v="CA"/>
    <s v="CAD"/>
    <n v="1418273940"/>
    <d v="2014-12-11T04:59:00"/>
    <n v="1415398197"/>
    <x v="316"/>
    <b v="1"/>
    <n v="158"/>
    <b v="1"/>
    <s v="film &amp; video/documentary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x v="0"/>
    <n v="101"/>
    <n v="95.7"/>
    <s v="US"/>
    <s v="USD"/>
    <n v="1386778483"/>
    <d v="2013-12-11T16:14:43"/>
    <n v="1384186483"/>
    <x v="317"/>
    <b v="1"/>
    <n v="316"/>
    <b v="1"/>
    <s v="film &amp; video/documentary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n v="283"/>
    <n v="49.88"/>
    <s v="US"/>
    <s v="USD"/>
    <n v="1364342151"/>
    <d v="2013-03-26T23:55:51"/>
    <n v="1361753751"/>
    <x v="318"/>
    <b v="1"/>
    <n v="284"/>
    <b v="1"/>
    <s v="film &amp; video/documentary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3"/>
    <n v="110.47"/>
    <s v="US"/>
    <s v="USD"/>
    <n v="1265097540"/>
    <d v="2010-02-02T07:59:00"/>
    <n v="1257538029"/>
    <x v="319"/>
    <b v="1"/>
    <n v="51"/>
    <b v="1"/>
    <s v="film &amp; video/documentary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07"/>
    <n v="134.91"/>
    <s v="GB"/>
    <s v="GBP"/>
    <n v="1450825200"/>
    <d v="2015-12-22T23:00:00"/>
    <n v="1448284433"/>
    <x v="320"/>
    <b v="1"/>
    <n v="158"/>
    <b v="1"/>
    <s v="film &amp; video/documentary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n v="103"/>
    <n v="106.62"/>
    <s v="DE"/>
    <s v="EUR"/>
    <n v="1478605386"/>
    <d v="2016-11-08T11:43:06"/>
    <n v="1475577786"/>
    <x v="321"/>
    <b v="1"/>
    <n v="337"/>
    <b v="1"/>
    <s v="film &amp; video/documentary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x v="0"/>
    <n v="108"/>
    <n v="145.04"/>
    <s v="US"/>
    <s v="USD"/>
    <n v="1463146848"/>
    <d v="2016-05-13T13:40:48"/>
    <n v="1460554848"/>
    <x v="322"/>
    <b v="1"/>
    <n v="186"/>
    <b v="1"/>
    <s v="film &amp; video/documentary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23"/>
    <n v="114.59"/>
    <s v="US"/>
    <s v="USD"/>
    <n v="1482307140"/>
    <d v="2016-12-21T07:59:00"/>
    <n v="1479886966"/>
    <x v="323"/>
    <b v="1"/>
    <n v="58"/>
    <b v="1"/>
    <s v="film &amp; video/documentary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x v="0"/>
    <n v="102"/>
    <n v="105.32"/>
    <s v="US"/>
    <s v="USD"/>
    <n v="1438441308"/>
    <d v="2015-08-01T15:01:48"/>
    <n v="1435590108"/>
    <x v="324"/>
    <b v="1"/>
    <n v="82"/>
    <b v="1"/>
    <s v="film &amp; video/documentary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04"/>
    <n v="70.92"/>
    <s v="US"/>
    <s v="USD"/>
    <n v="1482208233"/>
    <d v="2016-12-20T04:30:33"/>
    <n v="1479184233"/>
    <x v="325"/>
    <b v="1"/>
    <n v="736"/>
    <b v="1"/>
    <s v="film &amp; video/documentary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13"/>
    <n v="147.16999999999999"/>
    <s v="US"/>
    <s v="USD"/>
    <n v="1489532220"/>
    <d v="2017-03-14T22:57:00"/>
    <n v="1486625606"/>
    <x v="326"/>
    <b v="1"/>
    <n v="1151"/>
    <b v="1"/>
    <s v="film &amp; video/documentary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36"/>
    <n v="160.47"/>
    <s v="US"/>
    <s v="USD"/>
    <n v="1427011200"/>
    <d v="2015-03-22T08:00:00"/>
    <n v="1424669929"/>
    <x v="327"/>
    <b v="1"/>
    <n v="34"/>
    <b v="1"/>
    <s v="film &amp; video/documentary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04"/>
    <n v="156.05000000000001"/>
    <s v="US"/>
    <s v="USD"/>
    <n v="1446350400"/>
    <d v="2015-11-01T04:00:00"/>
    <n v="1443739388"/>
    <x v="328"/>
    <b v="1"/>
    <n v="498"/>
    <b v="1"/>
    <s v="film &amp; video/documentary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06"/>
    <n v="63.17"/>
    <s v="US"/>
    <s v="USD"/>
    <n v="1446868800"/>
    <d v="2015-11-07T04:00:00"/>
    <n v="1444821127"/>
    <x v="329"/>
    <b v="1"/>
    <n v="167"/>
    <b v="1"/>
    <s v="film &amp; video/documentary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n v="102"/>
    <n v="104.82"/>
    <s v="US"/>
    <s v="USD"/>
    <n v="1368763140"/>
    <d v="2013-05-17T03:59:00"/>
    <n v="1366028563"/>
    <x v="330"/>
    <b v="1"/>
    <n v="340"/>
    <b v="1"/>
    <s v="film &amp; video/documentary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07"/>
    <n v="97.36"/>
    <s v="US"/>
    <s v="USD"/>
    <n v="1466171834"/>
    <d v="2016-06-17T13:57:14"/>
    <n v="1463493434"/>
    <x v="331"/>
    <b v="1"/>
    <n v="438"/>
    <b v="1"/>
    <s v="film &amp; video/documentary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n v="113"/>
    <n v="203.63"/>
    <s v="US"/>
    <s v="USD"/>
    <n v="1446019200"/>
    <d v="2015-10-28T08:00:00"/>
    <n v="1442420377"/>
    <x v="332"/>
    <b v="1"/>
    <n v="555"/>
    <b v="1"/>
    <s v="film &amp; video/documentary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25"/>
    <n v="188.31"/>
    <s v="US"/>
    <s v="USD"/>
    <n v="1460038591"/>
    <d v="2016-04-07T14:16:31"/>
    <n v="1457450191"/>
    <x v="333"/>
    <b v="1"/>
    <n v="266"/>
    <b v="1"/>
    <s v="film &amp; video/documentary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01"/>
    <n v="146.65"/>
    <s v="US"/>
    <s v="USD"/>
    <n v="1431716400"/>
    <d v="2015-05-15T19:00:00"/>
    <n v="1428423757"/>
    <x v="334"/>
    <b v="1"/>
    <n v="69"/>
    <b v="1"/>
    <s v="film &amp; video/documentary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3"/>
    <n v="109.19"/>
    <s v="US"/>
    <s v="USD"/>
    <n v="1431122400"/>
    <d v="2015-05-08T22:00:00"/>
    <n v="1428428515"/>
    <x v="335"/>
    <b v="1"/>
    <n v="80"/>
    <b v="1"/>
    <s v="film &amp; video/documentary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17"/>
    <n v="59.25"/>
    <s v="US"/>
    <s v="USD"/>
    <n v="1447427918"/>
    <d v="2015-11-13T15:18:38"/>
    <n v="1444832318"/>
    <x v="336"/>
    <b v="1"/>
    <n v="493"/>
    <b v="1"/>
    <s v="film &amp; video/documentary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01"/>
    <n v="97.9"/>
    <s v="US"/>
    <s v="USD"/>
    <n v="1426298708"/>
    <d v="2015-03-14T02:05:08"/>
    <n v="1423710308"/>
    <x v="337"/>
    <b v="1"/>
    <n v="31"/>
    <b v="1"/>
    <s v="film &amp; video/documentary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10"/>
    <n v="70"/>
    <s v="US"/>
    <s v="USD"/>
    <n v="1472864400"/>
    <d v="2016-09-03T01:00:00"/>
    <n v="1468001290"/>
    <x v="338"/>
    <b v="1"/>
    <n v="236"/>
    <b v="1"/>
    <s v="film &amp; video/documentary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n v="108"/>
    <n v="72.87"/>
    <s v="US"/>
    <s v="USD"/>
    <n v="1430331268"/>
    <d v="2015-04-29T18:14:28"/>
    <n v="1427739268"/>
    <x v="339"/>
    <b v="1"/>
    <n v="89"/>
    <b v="1"/>
    <s v="film &amp; video/documentary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n v="125"/>
    <n v="146.35"/>
    <s v="US"/>
    <s v="USD"/>
    <n v="1489006800"/>
    <d v="2017-03-08T21:00:00"/>
    <n v="1486397007"/>
    <x v="340"/>
    <b v="1"/>
    <n v="299"/>
    <b v="1"/>
    <s v="film &amp; video/documentary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07"/>
    <n v="67.91"/>
    <s v="US"/>
    <s v="USD"/>
    <n v="1412135940"/>
    <d v="2014-10-01T03:59:00"/>
    <n v="1410555998"/>
    <x v="341"/>
    <b v="1"/>
    <n v="55"/>
    <b v="1"/>
    <s v="film &amp; video/documentary"/>
    <x v="0"/>
    <s v="documentary"/>
    <x v="3"/>
  </r>
  <r>
    <n v="342"/>
    <s v="BREAKING A MONSTER a film about the band Unlocking The Truth"/>
    <s v="BREAKING A MONSTER needs your help to play in THEATERS!"/>
    <n v="55000"/>
    <n v="55201.52"/>
    <x v="0"/>
    <n v="100"/>
    <n v="169.85"/>
    <s v="US"/>
    <s v="USD"/>
    <n v="1461955465"/>
    <d v="2016-04-29T18:44:25"/>
    <n v="1459363465"/>
    <x v="342"/>
    <b v="1"/>
    <n v="325"/>
    <b v="1"/>
    <s v="film &amp; video/documentary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02"/>
    <n v="58.41"/>
    <s v="US"/>
    <s v="USD"/>
    <n v="1415934000"/>
    <d v="2014-11-14T03:00:00"/>
    <n v="1413308545"/>
    <x v="343"/>
    <b v="1"/>
    <n v="524"/>
    <b v="1"/>
    <s v="film &amp; video/documentary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02"/>
    <n v="119.99"/>
    <s v="US"/>
    <s v="USD"/>
    <n v="1433125200"/>
    <d v="2015-06-01T02:20:00"/>
    <n v="1429312694"/>
    <x v="344"/>
    <b v="1"/>
    <n v="285"/>
    <b v="1"/>
    <s v="film &amp; video/documentary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23"/>
    <n v="99.86"/>
    <s v="US"/>
    <s v="USD"/>
    <n v="1432161590"/>
    <d v="2015-05-20T22:39:50"/>
    <n v="1429569590"/>
    <x v="345"/>
    <b v="1"/>
    <n v="179"/>
    <b v="1"/>
    <s v="film &amp; video/documentary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70"/>
    <n v="90.58"/>
    <s v="US"/>
    <s v="USD"/>
    <n v="1444824021"/>
    <d v="2015-10-14T12:00:21"/>
    <n v="1442232021"/>
    <x v="346"/>
    <b v="1"/>
    <n v="188"/>
    <b v="1"/>
    <s v="film &amp; video/documentary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2"/>
    <n v="117.77"/>
    <s v="US"/>
    <s v="USD"/>
    <n v="1447505609"/>
    <d v="2015-11-14T12:53:29"/>
    <n v="1444910009"/>
    <x v="347"/>
    <b v="1"/>
    <n v="379"/>
    <b v="1"/>
    <s v="film &amp; video/documentary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03"/>
    <n v="86.55"/>
    <s v="US"/>
    <s v="USD"/>
    <n v="1440165916"/>
    <d v="2015-08-21T14:05:16"/>
    <n v="1437573916"/>
    <x v="348"/>
    <b v="1"/>
    <n v="119"/>
    <b v="1"/>
    <s v="film &amp; video/documentary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n v="107"/>
    <n v="71.900000000000006"/>
    <s v="US"/>
    <s v="USD"/>
    <n v="1487937508"/>
    <d v="2017-02-24T11:58:28"/>
    <n v="1485345508"/>
    <x v="349"/>
    <b v="1"/>
    <n v="167"/>
    <b v="1"/>
    <s v="film &amp; video/documentary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15"/>
    <n v="129.82"/>
    <s v="US"/>
    <s v="USD"/>
    <n v="1473566340"/>
    <d v="2016-09-11T03:59:00"/>
    <n v="1470274509"/>
    <x v="350"/>
    <b v="1"/>
    <n v="221"/>
    <b v="1"/>
    <s v="film &amp; video/documentary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27"/>
    <n v="44.91"/>
    <s v="ES"/>
    <s v="EUR"/>
    <n v="1460066954"/>
    <d v="2016-04-07T22:09:14"/>
    <n v="1456614554"/>
    <x v="351"/>
    <b v="1"/>
    <n v="964"/>
    <b v="1"/>
    <s v="film &amp; video/documentary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17"/>
    <n v="40.76"/>
    <s v="US"/>
    <s v="USD"/>
    <n v="1412740868"/>
    <d v="2014-10-08T04:01:08"/>
    <n v="1410148868"/>
    <x v="352"/>
    <b v="1"/>
    <n v="286"/>
    <b v="1"/>
    <s v="film &amp; video/documentary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9"/>
    <n v="103.52"/>
    <s v="US"/>
    <s v="USD"/>
    <n v="1447963219"/>
    <d v="2015-11-19T20:00:19"/>
    <n v="1445367619"/>
    <x v="353"/>
    <b v="1"/>
    <n v="613"/>
    <b v="1"/>
    <s v="film &amp; video/documentary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04"/>
    <n v="125.45"/>
    <s v="US"/>
    <s v="USD"/>
    <n v="1460141521"/>
    <d v="2016-04-08T18:52:01"/>
    <n v="1457553121"/>
    <x v="354"/>
    <b v="1"/>
    <n v="29"/>
    <b v="1"/>
    <s v="film &amp; video/documentary"/>
    <x v="0"/>
    <s v="documentary"/>
    <x v="2"/>
  </r>
  <r>
    <n v="355"/>
    <s v="REZA ABDOH -Theatre Visionary"/>
    <s v="A documentary film about the late REZA ABDOH and his performance company DAR A LUZ."/>
    <n v="35000"/>
    <n v="40690"/>
    <x v="0"/>
    <n v="116"/>
    <n v="246.61"/>
    <s v="US"/>
    <s v="USD"/>
    <n v="1417420994"/>
    <d v="2014-12-01T08:03:14"/>
    <n v="1414738994"/>
    <x v="355"/>
    <b v="1"/>
    <n v="165"/>
    <b v="1"/>
    <s v="film &amp; video/documentary"/>
    <x v="0"/>
    <s v="documentary"/>
    <x v="3"/>
  </r>
  <r>
    <n v="356"/>
    <s v="43 and 80"/>
    <s v="A documentary about halibut conservation and how it impacts communities of Southeast Alaska."/>
    <n v="7500"/>
    <n v="7701.93"/>
    <x v="0"/>
    <n v="103"/>
    <n v="79.400000000000006"/>
    <s v="US"/>
    <s v="USD"/>
    <n v="1458152193"/>
    <d v="2016-03-16T18:16:33"/>
    <n v="1455563793"/>
    <x v="356"/>
    <b v="1"/>
    <n v="97"/>
    <b v="1"/>
    <s v="film &amp; video/documentary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74"/>
    <n v="86.14"/>
    <s v="US"/>
    <s v="USD"/>
    <n v="1429852797"/>
    <d v="2015-04-24T05:19:57"/>
    <n v="1426396797"/>
    <x v="357"/>
    <b v="1"/>
    <n v="303"/>
    <b v="1"/>
    <s v="film &amp; video/documentary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03"/>
    <n v="193.05"/>
    <s v="US"/>
    <s v="USD"/>
    <n v="1466002800"/>
    <d v="2016-06-15T15:00:00"/>
    <n v="1463517521"/>
    <x v="358"/>
    <b v="1"/>
    <n v="267"/>
    <b v="1"/>
    <s v="film &amp; video/documentary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05"/>
    <n v="84.02"/>
    <s v="US"/>
    <s v="USD"/>
    <n v="1415941920"/>
    <d v="2014-11-14T05:12:00"/>
    <n v="1414028490"/>
    <x v="359"/>
    <b v="1"/>
    <n v="302"/>
    <b v="1"/>
    <s v="film &amp; video/documentary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n v="101"/>
    <n v="139.83000000000001"/>
    <s v="US"/>
    <s v="USD"/>
    <n v="1437621060"/>
    <d v="2015-07-23T03:11:00"/>
    <n v="1433799180"/>
    <x v="360"/>
    <b v="0"/>
    <n v="87"/>
    <b v="1"/>
    <s v="film &amp; video/documentary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11"/>
    <n v="109.82"/>
    <s v="US"/>
    <s v="USD"/>
    <n v="1416704506"/>
    <d v="2014-11-23T01:01:46"/>
    <n v="1414108906"/>
    <x v="361"/>
    <b v="0"/>
    <n v="354"/>
    <b v="1"/>
    <s v="film &amp; video/documentary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24"/>
    <n v="139.53"/>
    <s v="US"/>
    <s v="USD"/>
    <n v="1407456000"/>
    <d v="2014-08-08T00:00:00"/>
    <n v="1405573391"/>
    <x v="362"/>
    <b v="0"/>
    <n v="86"/>
    <b v="1"/>
    <s v="film &amp; video/documentary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01"/>
    <n v="347.85"/>
    <s v="US"/>
    <s v="USD"/>
    <n v="1272828120"/>
    <d v="2010-05-02T19:22:00"/>
    <n v="1268934736"/>
    <x v="363"/>
    <b v="0"/>
    <n v="26"/>
    <b v="1"/>
    <s v="film &amp; video/documentary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10"/>
    <n v="68.239999999999995"/>
    <s v="US"/>
    <s v="USD"/>
    <n v="1403323140"/>
    <d v="2014-06-21T03:59:00"/>
    <n v="1400704672"/>
    <x v="364"/>
    <b v="0"/>
    <n v="113"/>
    <b v="1"/>
    <s v="film &amp; video/documentary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x v="0"/>
    <n v="104"/>
    <n v="239.94"/>
    <s v="GB"/>
    <s v="GBP"/>
    <n v="1393597999"/>
    <d v="2014-02-28T14:33:19"/>
    <n v="1391005999"/>
    <x v="365"/>
    <b v="0"/>
    <n v="65"/>
    <b v="1"/>
    <s v="film &amp; video/documentary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x v="0"/>
    <n v="101"/>
    <n v="287.31"/>
    <s v="US"/>
    <s v="USD"/>
    <n v="1337540518"/>
    <d v="2012-05-20T19:01:58"/>
    <n v="1334948518"/>
    <x v="366"/>
    <b v="0"/>
    <n v="134"/>
    <b v="1"/>
    <s v="film &amp; video/documentary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03"/>
    <n v="86.85"/>
    <s v="US"/>
    <s v="USD"/>
    <n v="1367384340"/>
    <d v="2013-05-01T04:59:00"/>
    <n v="1363960278"/>
    <x v="367"/>
    <b v="0"/>
    <n v="119"/>
    <b v="1"/>
    <s v="film &amp; video/documentary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04"/>
    <n v="81.849999999999994"/>
    <s v="US"/>
    <s v="USD"/>
    <n v="1426426322"/>
    <d v="2015-03-15T13:32:02"/>
    <n v="1423405922"/>
    <x v="368"/>
    <b v="0"/>
    <n v="159"/>
    <b v="1"/>
    <s v="film &amp; video/documentary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n v="110"/>
    <n v="42.87"/>
    <s v="US"/>
    <s v="USD"/>
    <n v="1326633269"/>
    <d v="2012-01-15T13:14:29"/>
    <n v="1324041269"/>
    <x v="369"/>
    <b v="0"/>
    <n v="167"/>
    <b v="1"/>
    <s v="film &amp; video/documentary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22"/>
    <n v="709.42"/>
    <s v="US"/>
    <s v="USD"/>
    <n v="1483729500"/>
    <d v="2017-01-06T19:05:00"/>
    <n v="1481137500"/>
    <x v="370"/>
    <b v="0"/>
    <n v="43"/>
    <b v="1"/>
    <s v="film &amp; video/documentary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x v="0"/>
    <n v="114"/>
    <n v="161.26"/>
    <s v="US"/>
    <s v="USD"/>
    <n v="1359743139"/>
    <d v="2013-02-01T18:25:39"/>
    <n v="1355855139"/>
    <x v="371"/>
    <b v="0"/>
    <n v="1062"/>
    <b v="1"/>
    <s v="film &amp; video/documentary"/>
    <x v="0"/>
    <s v="documentary"/>
    <x v="5"/>
  </r>
  <r>
    <n v="372"/>
    <s v="Wild Equus"/>
    <s v="A short documentary exploring the uses of 'Natural Horsemanship' across Europe"/>
    <n v="300"/>
    <n v="376"/>
    <x v="0"/>
    <n v="125"/>
    <n v="41.78"/>
    <s v="GB"/>
    <s v="GBP"/>
    <n v="1459872000"/>
    <d v="2016-04-05T16:00:00"/>
    <n v="1456408244"/>
    <x v="372"/>
    <b v="0"/>
    <n v="9"/>
    <b v="1"/>
    <s v="film &amp; video/documentary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n v="107"/>
    <n v="89.89"/>
    <s v="US"/>
    <s v="USD"/>
    <n v="1342648398"/>
    <d v="2012-07-18T21:53:18"/>
    <n v="1340056398"/>
    <x v="373"/>
    <b v="0"/>
    <n v="89"/>
    <b v="1"/>
    <s v="film &amp; video/documentary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31"/>
    <n v="45.05"/>
    <s v="US"/>
    <s v="USD"/>
    <n v="1316208031"/>
    <d v="2011-09-16T21:20:31"/>
    <n v="1312320031"/>
    <x v="374"/>
    <b v="0"/>
    <n v="174"/>
    <b v="1"/>
    <s v="film &amp; video/documentary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20"/>
    <n v="42.86"/>
    <s v="US"/>
    <s v="USD"/>
    <n v="1393694280"/>
    <d v="2014-03-01T17:18:00"/>
    <n v="1390088311"/>
    <x v="375"/>
    <b v="0"/>
    <n v="14"/>
    <b v="1"/>
    <s v="film &amp; video/documentary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06"/>
    <n v="54.08"/>
    <s v="GB"/>
    <s v="GBP"/>
    <n v="1472122316"/>
    <d v="2016-08-25T10:51:56"/>
    <n v="1469443916"/>
    <x v="376"/>
    <b v="0"/>
    <n v="48"/>
    <b v="1"/>
    <s v="film &amp; video/documentary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14"/>
    <n v="103.22"/>
    <s v="US"/>
    <s v="USD"/>
    <n v="1447484460"/>
    <d v="2015-11-14T07:01:00"/>
    <n v="1444888868"/>
    <x v="377"/>
    <b v="0"/>
    <n v="133"/>
    <b v="1"/>
    <s v="film &amp; video/documentary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12"/>
    <n v="40.4"/>
    <s v="CA"/>
    <s v="CAD"/>
    <n v="1453765920"/>
    <d v="2016-01-25T23:52:00"/>
    <n v="1451655808"/>
    <x v="378"/>
    <b v="0"/>
    <n v="83"/>
    <b v="1"/>
    <s v="film &amp; video/documentary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x v="0"/>
    <n v="116"/>
    <n v="116.86"/>
    <s v="US"/>
    <s v="USD"/>
    <n v="1336062672"/>
    <d v="2012-05-03T16:31:12"/>
    <n v="1332174672"/>
    <x v="379"/>
    <b v="0"/>
    <n v="149"/>
    <b v="1"/>
    <s v="film &amp; video/documentary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42"/>
    <n v="115.51"/>
    <s v="US"/>
    <s v="USD"/>
    <n v="1453569392"/>
    <d v="2016-01-23T17:16:32"/>
    <n v="1451409392"/>
    <x v="380"/>
    <b v="0"/>
    <n v="49"/>
    <b v="1"/>
    <s v="film &amp; video/documentary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n v="105"/>
    <n v="104.31"/>
    <s v="US"/>
    <s v="USD"/>
    <n v="1343624400"/>
    <d v="2012-07-30T05:00:00"/>
    <n v="1340642717"/>
    <x v="381"/>
    <b v="0"/>
    <n v="251"/>
    <b v="1"/>
    <s v="film &amp; video/documentary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56"/>
    <n v="69.77"/>
    <s v="US"/>
    <s v="USD"/>
    <n v="1346950900"/>
    <d v="2012-09-06T17:01:40"/>
    <n v="1345741300"/>
    <x v="382"/>
    <b v="0"/>
    <n v="22"/>
    <b v="1"/>
    <s v="film &amp; video/documentary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07"/>
    <n v="43.02"/>
    <s v="US"/>
    <s v="USD"/>
    <n v="1400467759"/>
    <d v="2014-05-19T02:49:19"/>
    <n v="1398480559"/>
    <x v="383"/>
    <b v="0"/>
    <n v="48"/>
    <b v="1"/>
    <s v="film &amp; video/documentary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12"/>
    <n v="58.54"/>
    <s v="US"/>
    <s v="USD"/>
    <n v="1420569947"/>
    <d v="2015-01-06T18:45:47"/>
    <n v="1417977947"/>
    <x v="384"/>
    <b v="0"/>
    <n v="383"/>
    <b v="1"/>
    <s v="film &amp; video/documentary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n v="106"/>
    <n v="111.8"/>
    <s v="US"/>
    <s v="USD"/>
    <n v="1416582101"/>
    <d v="2014-11-21T15:01:41"/>
    <n v="1413986501"/>
    <x v="385"/>
    <b v="0"/>
    <n v="237"/>
    <b v="1"/>
    <s v="film &amp; video/documentary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n v="100"/>
    <n v="46.23"/>
    <s v="US"/>
    <s v="USD"/>
    <n v="1439246991"/>
    <d v="2015-08-10T22:49:51"/>
    <n v="1437950991"/>
    <x v="386"/>
    <b v="0"/>
    <n v="13"/>
    <b v="1"/>
    <s v="film &amp; video/documentary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14"/>
    <n v="144.69"/>
    <s v="US"/>
    <s v="USD"/>
    <n v="1439618400"/>
    <d v="2015-08-15T06:00:00"/>
    <n v="1436976858"/>
    <x v="387"/>
    <b v="0"/>
    <n v="562"/>
    <b v="1"/>
    <s v="film &amp; video/documentary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n v="126"/>
    <n v="88.85"/>
    <s v="US"/>
    <s v="USD"/>
    <n v="1469670580"/>
    <d v="2016-07-28T01:49:40"/>
    <n v="1467078580"/>
    <x v="388"/>
    <b v="0"/>
    <n v="71"/>
    <b v="1"/>
    <s v="film &amp; video/documentary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n v="182"/>
    <n v="81.75"/>
    <s v="US"/>
    <s v="USD"/>
    <n v="1394233140"/>
    <d v="2014-03-07T22:59:00"/>
    <n v="1391477450"/>
    <x v="389"/>
    <b v="0"/>
    <n v="1510"/>
    <b v="1"/>
    <s v="film &amp; video/documentary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00"/>
    <n v="71.430000000000007"/>
    <s v="US"/>
    <s v="USD"/>
    <n v="1431046372"/>
    <d v="2015-05-08T00:52:52"/>
    <n v="1429318372"/>
    <x v="390"/>
    <b v="0"/>
    <n v="14"/>
    <b v="1"/>
    <s v="film &amp; video/documentary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n v="101"/>
    <n v="104.26"/>
    <s v="US"/>
    <s v="USD"/>
    <n v="1324169940"/>
    <d v="2011-12-18T00:59:00"/>
    <n v="1321578051"/>
    <x v="391"/>
    <b v="0"/>
    <n v="193"/>
    <b v="1"/>
    <s v="film &amp; video/documentary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01"/>
    <n v="90.62"/>
    <s v="US"/>
    <s v="USD"/>
    <n v="1315450800"/>
    <d v="2011-09-08T03:00:00"/>
    <n v="1312823571"/>
    <x v="392"/>
    <b v="0"/>
    <n v="206"/>
    <b v="1"/>
    <s v="film &amp; video/documentary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x v="0"/>
    <n v="110"/>
    <n v="157.33000000000001"/>
    <s v="US"/>
    <s v="USD"/>
    <n v="1381424452"/>
    <d v="2013-10-10T17:00:52"/>
    <n v="1378746052"/>
    <x v="393"/>
    <b v="0"/>
    <n v="351"/>
    <b v="1"/>
    <s v="film &amp; video/documentary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12"/>
    <n v="105.18"/>
    <s v="ES"/>
    <s v="EUR"/>
    <n v="1460918282"/>
    <d v="2016-04-17T18:38:02"/>
    <n v="1455737882"/>
    <x v="394"/>
    <b v="0"/>
    <n v="50"/>
    <b v="1"/>
    <s v="film &amp; video/documentary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08"/>
    <n v="58.72"/>
    <s v="US"/>
    <s v="USD"/>
    <n v="1335562320"/>
    <d v="2012-04-27T21:32:00"/>
    <n v="1332452960"/>
    <x v="395"/>
    <b v="0"/>
    <n v="184"/>
    <b v="1"/>
    <s v="film &amp; video/documentary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n v="107"/>
    <n v="81.63"/>
    <s v="US"/>
    <s v="USD"/>
    <n v="1341668006"/>
    <d v="2012-07-07T13:33:26"/>
    <n v="1340372006"/>
    <x v="396"/>
    <b v="0"/>
    <n v="196"/>
    <b v="1"/>
    <s v="film &amp; video/documentary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04"/>
    <n v="56.46"/>
    <s v="US"/>
    <s v="USD"/>
    <n v="1283312640"/>
    <d v="2010-09-01T03:44:00"/>
    <n v="1279651084"/>
    <x v="397"/>
    <b v="0"/>
    <n v="229"/>
    <b v="1"/>
    <s v="film &amp; video/documentary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25"/>
    <n v="140.1"/>
    <s v="US"/>
    <s v="USD"/>
    <n v="1430334126"/>
    <d v="2015-04-29T19:02:06"/>
    <n v="1426446126"/>
    <x v="398"/>
    <b v="0"/>
    <n v="67"/>
    <b v="1"/>
    <s v="film &amp; video/documentary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07"/>
    <n v="224.85"/>
    <s v="GB"/>
    <s v="GBP"/>
    <n v="1481716800"/>
    <d v="2016-12-14T12:00:00"/>
    <n v="1479070867"/>
    <x v="399"/>
    <b v="0"/>
    <n v="95"/>
    <b v="1"/>
    <s v="film &amp; video/documentary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12"/>
    <n v="181.13"/>
    <s v="US"/>
    <s v="USD"/>
    <n v="1400297400"/>
    <d v="2014-05-17T03:30:00"/>
    <n v="1397661347"/>
    <x v="400"/>
    <b v="0"/>
    <n v="62"/>
    <b v="1"/>
    <s v="film &amp; video/documentary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04"/>
    <n v="711.04"/>
    <s v="US"/>
    <s v="USD"/>
    <n v="1312747970"/>
    <d v="2011-08-07T20:12:50"/>
    <n v="1310155970"/>
    <x v="401"/>
    <b v="0"/>
    <n v="73"/>
    <b v="1"/>
    <s v="film &amp; video/documentary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42"/>
    <n v="65.88"/>
    <s v="US"/>
    <s v="USD"/>
    <n v="1446731817"/>
    <d v="2015-11-05T13:56:57"/>
    <n v="1444913817"/>
    <x v="402"/>
    <b v="0"/>
    <n v="43"/>
    <b v="1"/>
    <s v="film &amp; video/documentary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n v="105"/>
    <n v="75.19"/>
    <s v="US"/>
    <s v="USD"/>
    <n v="1312960080"/>
    <d v="2011-08-10T07:08:00"/>
    <n v="1308900441"/>
    <x v="403"/>
    <b v="0"/>
    <n v="70"/>
    <b v="1"/>
    <s v="film &amp; video/documentary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n v="103"/>
    <n v="133.13999999999999"/>
    <s v="US"/>
    <s v="USD"/>
    <n v="1391641440"/>
    <d v="2014-02-05T23:04:00"/>
    <n v="1389107062"/>
    <x v="404"/>
    <b v="0"/>
    <n v="271"/>
    <b v="1"/>
    <s v="film &amp; video/documentary"/>
    <x v="0"/>
    <s v="documentary"/>
    <x v="3"/>
  </r>
  <r>
    <n v="405"/>
    <s v="The Healing Effect Movie"/>
    <s v="Come, join our movie movement.  A new documentary about the healing power of food."/>
    <n v="2820"/>
    <n v="3036"/>
    <x v="0"/>
    <n v="108"/>
    <n v="55.2"/>
    <s v="US"/>
    <s v="USD"/>
    <n v="1394071339"/>
    <d v="2014-03-06T02:02:19"/>
    <n v="1391479339"/>
    <x v="405"/>
    <b v="0"/>
    <n v="55"/>
    <b v="1"/>
    <s v="film &amp; video/documentary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n v="108"/>
    <n v="86.16"/>
    <s v="US"/>
    <s v="USD"/>
    <n v="1304920740"/>
    <d v="2011-05-09T05:59:00"/>
    <n v="1301975637"/>
    <x v="406"/>
    <b v="0"/>
    <n v="35"/>
    <b v="1"/>
    <s v="film &amp; video/documentary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n v="102"/>
    <n v="92.32"/>
    <s v="US"/>
    <s v="USD"/>
    <n v="1321739650"/>
    <d v="2011-11-19T21:54:10"/>
    <n v="1316552050"/>
    <x v="407"/>
    <b v="0"/>
    <n v="22"/>
    <b v="1"/>
    <s v="film &amp; video/documentary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01"/>
    <n v="160.16"/>
    <s v="US"/>
    <s v="USD"/>
    <n v="1383676790"/>
    <d v="2013-11-05T18:39:50"/>
    <n v="1380217190"/>
    <x v="408"/>
    <b v="0"/>
    <n v="38"/>
    <b v="1"/>
    <s v="film &amp; video/documentary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x v="0"/>
    <n v="137"/>
    <n v="45.6"/>
    <s v="GB"/>
    <s v="GBP"/>
    <n v="1469220144"/>
    <d v="2016-07-22T20:42:24"/>
    <n v="1466628144"/>
    <x v="409"/>
    <b v="0"/>
    <n v="15"/>
    <b v="1"/>
    <s v="film &amp; video/documentary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28"/>
    <n v="183.29"/>
    <s v="CA"/>
    <s v="CAD"/>
    <n v="1434670397"/>
    <d v="2015-06-18T23:33:17"/>
    <n v="1429486397"/>
    <x v="410"/>
    <b v="0"/>
    <n v="7"/>
    <b v="1"/>
    <s v="film &amp; video/documentary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01"/>
    <n v="125.79"/>
    <s v="US"/>
    <s v="USD"/>
    <n v="1387688400"/>
    <d v="2013-12-22T05:00:00"/>
    <n v="1384920804"/>
    <x v="411"/>
    <b v="0"/>
    <n v="241"/>
    <b v="1"/>
    <s v="film &amp; video/documentary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n v="127"/>
    <n v="57.65"/>
    <s v="US"/>
    <s v="USD"/>
    <n v="1343238578"/>
    <d v="2012-07-25T17:49:38"/>
    <n v="1341856178"/>
    <x v="412"/>
    <b v="0"/>
    <n v="55"/>
    <b v="1"/>
    <s v="film &amp; video/documentary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05"/>
    <n v="78.66"/>
    <s v="US"/>
    <s v="USD"/>
    <n v="1342731811"/>
    <d v="2012-07-19T21:03:31"/>
    <n v="1340139811"/>
    <x v="413"/>
    <b v="0"/>
    <n v="171"/>
    <b v="1"/>
    <s v="film &amp; video/documentary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03"/>
    <n v="91.48"/>
    <s v="US"/>
    <s v="USD"/>
    <n v="1381541465"/>
    <d v="2013-10-12T01:31:05"/>
    <n v="1378949465"/>
    <x v="414"/>
    <b v="0"/>
    <n v="208"/>
    <b v="1"/>
    <s v="film &amp; video/documentary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02"/>
    <n v="68.099999999999994"/>
    <s v="CA"/>
    <s v="CAD"/>
    <n v="1413547200"/>
    <d v="2014-10-17T12:00:00"/>
    <n v="1411417602"/>
    <x v="415"/>
    <b v="0"/>
    <n v="21"/>
    <b v="1"/>
    <s v="film &amp; video/documentary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x v="0"/>
    <n v="120"/>
    <n v="48.09"/>
    <s v="US"/>
    <s v="USD"/>
    <n v="1391851831"/>
    <d v="2014-02-08T09:30:31"/>
    <n v="1389259831"/>
    <x v="416"/>
    <b v="0"/>
    <n v="25"/>
    <b v="1"/>
    <s v="film &amp; video/documentary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n v="100"/>
    <n v="202.42"/>
    <s v="US"/>
    <s v="USD"/>
    <n v="1365395580"/>
    <d v="2013-04-08T04:33:00"/>
    <n v="1364426260"/>
    <x v="417"/>
    <b v="0"/>
    <n v="52"/>
    <b v="1"/>
    <s v="film &amp; video/documentary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n v="101"/>
    <n v="216.75"/>
    <s v="US"/>
    <s v="USD"/>
    <n v="1437633997"/>
    <d v="2015-07-23T06:46:37"/>
    <n v="1435041997"/>
    <x v="418"/>
    <b v="0"/>
    <n v="104"/>
    <b v="1"/>
    <s v="film &amp; video/documentary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n v="100"/>
    <n v="110.07"/>
    <s v="US"/>
    <s v="USD"/>
    <n v="1372536787"/>
    <d v="2013-06-29T20:13:07"/>
    <n v="1367352787"/>
    <x v="419"/>
    <b v="0"/>
    <n v="73"/>
    <b v="1"/>
    <s v="film &amp; video/documentary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0"/>
    <n v="4.83"/>
    <s v="US"/>
    <s v="USD"/>
    <n v="1394772031"/>
    <d v="2014-03-14T04:40:31"/>
    <n v="1392183631"/>
    <x v="420"/>
    <b v="0"/>
    <n v="3"/>
    <b v="0"/>
    <s v="film &amp; video/animation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n v="2"/>
    <n v="50.17"/>
    <s v="US"/>
    <s v="USD"/>
    <n v="1440157656"/>
    <d v="2015-08-21T11:47:36"/>
    <n v="1434973656"/>
    <x v="421"/>
    <b v="0"/>
    <n v="6"/>
    <b v="0"/>
    <s v="film &amp; video/animation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1"/>
    <n v="35.83"/>
    <s v="US"/>
    <s v="USD"/>
    <n v="1410416097"/>
    <d v="2014-09-11T06:14:57"/>
    <n v="1407824097"/>
    <x v="422"/>
    <b v="0"/>
    <n v="12"/>
    <b v="0"/>
    <s v="film &amp; video/animation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1"/>
    <n v="11.77"/>
    <s v="US"/>
    <s v="USD"/>
    <n v="1370470430"/>
    <d v="2013-06-05T22:13:50"/>
    <n v="1367878430"/>
    <x v="423"/>
    <b v="0"/>
    <n v="13"/>
    <b v="0"/>
    <s v="film &amp; video/animation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7"/>
    <n v="40.78"/>
    <s v="US"/>
    <s v="USD"/>
    <n v="1332748899"/>
    <d v="2012-03-26T08:01:39"/>
    <n v="1327568499"/>
    <x v="424"/>
    <b v="0"/>
    <n v="5"/>
    <b v="0"/>
    <s v="film &amp; video/animation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0"/>
    <n v="3"/>
    <s v="US"/>
    <s v="USD"/>
    <n v="1448660404"/>
    <d v="2015-11-27T21:40:04"/>
    <n v="1443472804"/>
    <x v="425"/>
    <b v="0"/>
    <n v="2"/>
    <b v="0"/>
    <s v="film &amp; video/animation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n v="1"/>
    <n v="16.63"/>
    <s v="US"/>
    <s v="USD"/>
    <n v="1456851914"/>
    <d v="2016-03-01T17:05:14"/>
    <n v="1454259914"/>
    <x v="426"/>
    <b v="0"/>
    <n v="8"/>
    <b v="0"/>
    <s v="film &amp; video/animation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0"/>
    <e v="#DIV/0!"/>
    <s v="US"/>
    <s v="USD"/>
    <n v="1445540340"/>
    <d v="2015-10-22T18:59:00"/>
    <n v="1444340940"/>
    <x v="427"/>
    <b v="0"/>
    <n v="0"/>
    <b v="0"/>
    <s v="film &amp; video/animation"/>
    <x v="0"/>
    <s v="animation"/>
    <x v="0"/>
  </r>
  <r>
    <n v="428"/>
    <s v="Little Clay Bible - Zacchaeus"/>
    <s v="Fresh, fun, entertaining Bible stories on YouTube, stop-motion style."/>
    <n v="12000"/>
    <n v="676"/>
    <x v="2"/>
    <n v="6"/>
    <n v="52"/>
    <s v="US"/>
    <s v="USD"/>
    <n v="1402956000"/>
    <d v="2014-06-16T22:00:00"/>
    <n v="1400523845"/>
    <x v="428"/>
    <b v="0"/>
    <n v="13"/>
    <b v="0"/>
    <s v="film &amp; video/animation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0"/>
    <e v="#DIV/0!"/>
    <s v="US"/>
    <s v="USD"/>
    <n v="1259297940"/>
    <d v="2009-11-27T04:59:00"/>
    <n v="1252964282"/>
    <x v="429"/>
    <b v="0"/>
    <n v="0"/>
    <b v="0"/>
    <s v="film &amp; video/animation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2"/>
    <n v="4.8"/>
    <s v="US"/>
    <s v="USD"/>
    <n v="1378866867"/>
    <d v="2013-09-11T02:34:27"/>
    <n v="1377570867"/>
    <x v="430"/>
    <b v="0"/>
    <n v="5"/>
    <b v="0"/>
    <s v="film &amp; video/animation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n v="14"/>
    <n v="51.88"/>
    <s v="GB"/>
    <s v="GBP"/>
    <n v="1467752083"/>
    <d v="2016-07-05T20:54:43"/>
    <n v="1465160083"/>
    <x v="431"/>
    <b v="0"/>
    <n v="8"/>
    <b v="0"/>
    <s v="film &amp; video/animation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n v="10"/>
    <n v="71.25"/>
    <s v="US"/>
    <s v="USD"/>
    <n v="1445448381"/>
    <d v="2015-10-21T17:26:21"/>
    <n v="1440264381"/>
    <x v="432"/>
    <b v="0"/>
    <n v="8"/>
    <b v="0"/>
    <s v="film &amp; video/animation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0"/>
    <e v="#DIV/0!"/>
    <s v="US"/>
    <s v="USD"/>
    <n v="1444576022"/>
    <d v="2015-10-11T15:07:02"/>
    <n v="1439392022"/>
    <x v="433"/>
    <b v="0"/>
    <n v="0"/>
    <b v="0"/>
    <s v="film &amp; video/animation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5"/>
    <n v="62.5"/>
    <s v="US"/>
    <s v="USD"/>
    <n v="1385931702"/>
    <d v="2013-12-01T21:01:42"/>
    <n v="1383076902"/>
    <x v="434"/>
    <b v="0"/>
    <n v="2"/>
    <b v="0"/>
    <s v="film &amp; video/animation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n v="0"/>
    <n v="1"/>
    <s v="US"/>
    <s v="USD"/>
    <n v="1379094980"/>
    <d v="2013-09-13T17:56:20"/>
    <n v="1376502980"/>
    <x v="435"/>
    <b v="0"/>
    <n v="3"/>
    <b v="0"/>
    <s v="film &amp; video/animation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n v="0"/>
    <e v="#DIV/0!"/>
    <s v="US"/>
    <s v="USD"/>
    <n v="1375260113"/>
    <d v="2013-07-31T08:41:53"/>
    <n v="1372668113"/>
    <x v="436"/>
    <b v="0"/>
    <n v="0"/>
    <b v="0"/>
    <s v="film &amp; video/animation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0"/>
    <e v="#DIV/0!"/>
    <s v="CA"/>
    <s v="CAD"/>
    <n v="1475912326"/>
    <d v="2016-10-08T07:38:46"/>
    <n v="1470728326"/>
    <x v="437"/>
    <b v="0"/>
    <n v="0"/>
    <b v="0"/>
    <s v="film &amp; video/animation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x v="2"/>
    <n v="9"/>
    <n v="170.55"/>
    <s v="US"/>
    <s v="USD"/>
    <n v="1447830958"/>
    <d v="2015-11-18T07:15:58"/>
    <n v="1445235358"/>
    <x v="438"/>
    <b v="0"/>
    <n v="11"/>
    <b v="0"/>
    <s v="film &amp; video/animation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n v="0"/>
    <e v="#DIV/0!"/>
    <s v="US"/>
    <s v="USD"/>
    <n v="1413569818"/>
    <d v="2014-10-17T18:16:58"/>
    <n v="1412705818"/>
    <x v="439"/>
    <b v="0"/>
    <n v="0"/>
    <b v="0"/>
    <s v="film &amp; video/animation"/>
    <x v="0"/>
    <s v="animation"/>
    <x v="3"/>
  </r>
  <r>
    <n v="440"/>
    <s v="Consumed"/>
    <s v="A stop-motion animation made by a one girl team, with a camera, creativity, and a lot of determination."/>
    <n v="5000"/>
    <n v="5"/>
    <x v="2"/>
    <n v="0"/>
    <n v="5"/>
    <s v="US"/>
    <s v="USD"/>
    <n v="1458859153"/>
    <d v="2016-03-24T22:39:13"/>
    <n v="1456270753"/>
    <x v="440"/>
    <b v="0"/>
    <n v="1"/>
    <b v="0"/>
    <s v="film &amp; video/animation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n v="0"/>
    <e v="#DIV/0!"/>
    <s v="GB"/>
    <s v="GBP"/>
    <n v="1383418996"/>
    <d v="2013-11-02T19:03:16"/>
    <n v="1380826996"/>
    <x v="441"/>
    <b v="0"/>
    <n v="0"/>
    <b v="0"/>
    <s v="film &amp; video/animation"/>
    <x v="0"/>
    <s v="animation"/>
    <x v="4"/>
  </r>
  <r>
    <n v="442"/>
    <s v="The Paranormal Idiot"/>
    <s v="Doomsday is here"/>
    <n v="17000"/>
    <n v="6691"/>
    <x v="2"/>
    <n v="39"/>
    <n v="393.59"/>
    <s v="US"/>
    <s v="USD"/>
    <n v="1424380783"/>
    <d v="2015-02-19T21:19:43"/>
    <n v="1421788783"/>
    <x v="442"/>
    <b v="0"/>
    <n v="17"/>
    <b v="0"/>
    <s v="film &amp; video/animation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n v="0"/>
    <n v="5"/>
    <s v="CA"/>
    <s v="CAD"/>
    <n v="1391991701"/>
    <d v="2014-02-10T00:21:41"/>
    <n v="1389399701"/>
    <x v="443"/>
    <b v="0"/>
    <n v="2"/>
    <b v="0"/>
    <s v="film &amp; video/animation"/>
    <x v="0"/>
    <s v="animation"/>
    <x v="3"/>
  </r>
  <r>
    <n v="444"/>
    <s v="Discovering the Other Woman"/>
    <s v="An upcoming animated web sitcom series centered around dealing with life, love, and relationships."/>
    <n v="1000"/>
    <n v="50"/>
    <x v="2"/>
    <n v="5"/>
    <n v="50"/>
    <s v="US"/>
    <s v="USD"/>
    <n v="1329342361"/>
    <d v="2012-02-15T21:46:01"/>
    <n v="1324158361"/>
    <x v="444"/>
    <b v="0"/>
    <n v="1"/>
    <b v="0"/>
    <s v="film &amp; video/animation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0"/>
    <n v="1"/>
    <s v="US"/>
    <s v="USD"/>
    <n v="1432195375"/>
    <d v="2015-05-21T08:02:55"/>
    <n v="1430899375"/>
    <x v="445"/>
    <b v="0"/>
    <n v="2"/>
    <b v="0"/>
    <s v="film &amp; video/animation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n v="7"/>
    <n v="47.88"/>
    <s v="US"/>
    <s v="USD"/>
    <n v="1425434420"/>
    <d v="2015-03-04T02:00:20"/>
    <n v="1422842420"/>
    <x v="446"/>
    <b v="0"/>
    <n v="16"/>
    <b v="0"/>
    <s v="film &amp; video/animation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0"/>
    <n v="5"/>
    <s v="GB"/>
    <s v="GBP"/>
    <n v="1364041163"/>
    <d v="2013-03-23T12:19:23"/>
    <n v="1361884763"/>
    <x v="447"/>
    <b v="0"/>
    <n v="1"/>
    <b v="0"/>
    <s v="film &amp; video/animation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x v="2"/>
    <n v="3"/>
    <n v="20.5"/>
    <s v="US"/>
    <s v="USD"/>
    <n v="1400091095"/>
    <d v="2014-05-14T18:11:35"/>
    <n v="1398363095"/>
    <x v="448"/>
    <b v="0"/>
    <n v="4"/>
    <b v="0"/>
    <s v="film &amp; video/animation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n v="2"/>
    <n v="9"/>
    <s v="GB"/>
    <s v="GBP"/>
    <n v="1382017085"/>
    <d v="2013-10-17T13:38:05"/>
    <n v="1379425085"/>
    <x v="449"/>
    <b v="0"/>
    <n v="5"/>
    <b v="0"/>
    <s v="film &amp; video/animation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x v="2"/>
    <n v="1"/>
    <n v="56.57"/>
    <s v="US"/>
    <s v="USD"/>
    <n v="1392417800"/>
    <d v="2014-02-14T22:43:20"/>
    <n v="1389825800"/>
    <x v="450"/>
    <b v="0"/>
    <n v="7"/>
    <b v="0"/>
    <s v="film &amp; video/animation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n v="0"/>
    <e v="#DIV/0!"/>
    <s v="US"/>
    <s v="USD"/>
    <n v="1390669791"/>
    <d v="2014-01-25T17:09:51"/>
    <n v="1388077791"/>
    <x v="451"/>
    <b v="0"/>
    <n v="0"/>
    <b v="0"/>
    <s v="film &amp; video/animation"/>
    <x v="0"/>
    <s v="animation"/>
    <x v="4"/>
  </r>
  <r>
    <n v="452"/>
    <s v="Lost in the Shadows"/>
    <s v="A man must find his way out of the depths of the shadows by using the aid of a little girl."/>
    <n v="750"/>
    <n v="480"/>
    <x v="2"/>
    <n v="64"/>
    <n v="40"/>
    <s v="US"/>
    <s v="USD"/>
    <n v="1431536015"/>
    <d v="2015-05-13T16:53:35"/>
    <n v="1428944015"/>
    <x v="452"/>
    <b v="0"/>
    <n v="12"/>
    <b v="0"/>
    <s v="film &amp; video/animation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n v="0"/>
    <n v="13"/>
    <s v="US"/>
    <s v="USD"/>
    <n v="1424375279"/>
    <d v="2015-02-19T19:47:59"/>
    <n v="1422992879"/>
    <x v="453"/>
    <b v="0"/>
    <n v="2"/>
    <b v="0"/>
    <s v="film &amp; video/animation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n v="1"/>
    <n v="16.399999999999999"/>
    <s v="US"/>
    <s v="USD"/>
    <n v="1417007640"/>
    <d v="2014-11-26T13:14:00"/>
    <n v="1414343571"/>
    <x v="454"/>
    <b v="0"/>
    <n v="5"/>
    <b v="0"/>
    <s v="film &amp; video/animation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0"/>
    <n v="22.5"/>
    <s v="US"/>
    <s v="USD"/>
    <n v="1334622660"/>
    <d v="2012-04-17T00:31:00"/>
    <n v="1330733022"/>
    <x v="455"/>
    <b v="0"/>
    <n v="2"/>
    <b v="0"/>
    <s v="film &amp; video/animation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1"/>
    <n v="20.329999999999998"/>
    <s v="US"/>
    <s v="USD"/>
    <n v="1382414340"/>
    <d v="2013-10-22T03:59:00"/>
    <n v="1380559201"/>
    <x v="456"/>
    <b v="0"/>
    <n v="3"/>
    <b v="0"/>
    <s v="film &amp; video/animation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0"/>
    <e v="#DIV/0!"/>
    <s v="CA"/>
    <s v="CAD"/>
    <n v="1408213512"/>
    <d v="2014-08-16T18:25:12"/>
    <n v="1405621512"/>
    <x v="457"/>
    <b v="0"/>
    <n v="0"/>
    <b v="0"/>
    <s v="film &amp; video/animation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n v="8"/>
    <n v="16.760000000000002"/>
    <s v="GB"/>
    <s v="GBP"/>
    <n v="1368550060"/>
    <d v="2013-05-14T16:47:40"/>
    <n v="1365958060"/>
    <x v="458"/>
    <b v="0"/>
    <n v="49"/>
    <b v="0"/>
    <s v="film &amp; video/animation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0"/>
    <n v="25"/>
    <s v="US"/>
    <s v="USD"/>
    <n v="1321201327"/>
    <d v="2011-11-13T16:22:07"/>
    <n v="1316013727"/>
    <x v="459"/>
    <b v="0"/>
    <n v="1"/>
    <b v="0"/>
    <s v="film &amp; video/animation"/>
    <x v="0"/>
    <s v="animation"/>
    <x v="6"/>
  </r>
  <r>
    <n v="460"/>
    <s v="Darwin's Kiss"/>
    <s v="An animated web series about biological evolution gone haywire."/>
    <n v="8500"/>
    <n v="25"/>
    <x v="2"/>
    <n v="0"/>
    <n v="12.5"/>
    <s v="US"/>
    <s v="USD"/>
    <n v="1401595200"/>
    <d v="2014-06-01T04:00:00"/>
    <n v="1398862875"/>
    <x v="460"/>
    <b v="0"/>
    <n v="2"/>
    <b v="0"/>
    <s v="film &amp; video/animation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0"/>
    <e v="#DIV/0!"/>
    <s v="GB"/>
    <s v="GBP"/>
    <n v="1370204367"/>
    <d v="2013-06-02T20:19:27"/>
    <n v="1368476367"/>
    <x v="461"/>
    <b v="0"/>
    <n v="0"/>
    <b v="0"/>
    <s v="film &amp; video/animation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n v="0"/>
    <e v="#DIV/0!"/>
    <s v="US"/>
    <s v="USD"/>
    <n v="1312945341"/>
    <d v="2011-08-10T03:02:21"/>
    <n v="1307761341"/>
    <x v="462"/>
    <b v="0"/>
    <n v="0"/>
    <b v="0"/>
    <s v="film &amp; video/animation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x v="2"/>
    <n v="2"/>
    <n v="113.64"/>
    <s v="US"/>
    <s v="USD"/>
    <n v="1316883753"/>
    <d v="2011-09-24T17:02:33"/>
    <n v="1311699753"/>
    <x v="463"/>
    <b v="0"/>
    <n v="11"/>
    <b v="0"/>
    <s v="film &amp; video/animation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x v="2"/>
    <n v="0"/>
    <n v="1"/>
    <s v="DE"/>
    <s v="EUR"/>
    <n v="1463602935"/>
    <d v="2016-05-18T20:22:15"/>
    <n v="1461874935"/>
    <x v="464"/>
    <b v="0"/>
    <n v="1"/>
    <b v="0"/>
    <s v="film &amp; video/animation"/>
    <x v="0"/>
    <s v="animation"/>
    <x v="2"/>
  </r>
  <r>
    <n v="465"/>
    <s v="&quot;Amp&quot; A Story About a Robot"/>
    <s v="&quot;Amp&quot; is a short film about a robot with needs."/>
    <n v="512"/>
    <n v="138"/>
    <x v="2"/>
    <n v="27"/>
    <n v="17.25"/>
    <s v="US"/>
    <s v="USD"/>
    <n v="1403837574"/>
    <d v="2014-06-27T02:52:54"/>
    <n v="1402455174"/>
    <x v="465"/>
    <b v="0"/>
    <n v="8"/>
    <b v="0"/>
    <s v="film &amp; video/animation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n v="1"/>
    <n v="15.2"/>
    <s v="US"/>
    <s v="USD"/>
    <n v="1347057464"/>
    <d v="2012-09-07T22:37:44"/>
    <n v="1344465464"/>
    <x v="466"/>
    <b v="0"/>
    <n v="5"/>
    <b v="0"/>
    <s v="film &amp; video/animation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22"/>
    <n v="110.64"/>
    <s v="US"/>
    <s v="USD"/>
    <n v="1348849134"/>
    <d v="2012-09-28T16:18:54"/>
    <n v="1344961134"/>
    <x v="467"/>
    <b v="0"/>
    <n v="39"/>
    <b v="0"/>
    <s v="film &amp; video/animation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0"/>
    <e v="#DIV/0!"/>
    <s v="US"/>
    <s v="USD"/>
    <n v="1341978665"/>
    <d v="2012-07-11T03:51:05"/>
    <n v="1336795283"/>
    <x v="468"/>
    <b v="0"/>
    <n v="0"/>
    <b v="0"/>
    <s v="film &amp; video/animation"/>
    <x v="0"/>
    <s v="animation"/>
    <x v="5"/>
  </r>
  <r>
    <n v="469"/>
    <s v="Dreamland PERSONALISED Animated Shorts Film"/>
    <s v="Create a personalised animation film using your child's name and photo."/>
    <n v="6000"/>
    <n v="0"/>
    <x v="2"/>
    <n v="0"/>
    <e v="#DIV/0!"/>
    <s v="GB"/>
    <s v="GBP"/>
    <n v="1409960724"/>
    <d v="2014-09-05T23:45:24"/>
    <n v="1404776724"/>
    <x v="469"/>
    <b v="0"/>
    <n v="0"/>
    <b v="0"/>
    <s v="film &amp; video/animation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1"/>
    <n v="25.5"/>
    <s v="US"/>
    <s v="USD"/>
    <n v="1389844800"/>
    <d v="2014-01-16T04:00:00"/>
    <n v="1385524889"/>
    <x v="470"/>
    <b v="0"/>
    <n v="2"/>
    <b v="0"/>
    <s v="film &amp; video/animation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n v="12"/>
    <n v="38.479999999999997"/>
    <s v="US"/>
    <s v="USD"/>
    <n v="1397924379"/>
    <d v="2014-04-19T16:19:39"/>
    <n v="1394039979"/>
    <x v="471"/>
    <b v="0"/>
    <n v="170"/>
    <b v="0"/>
    <s v="film &amp; video/animation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18"/>
    <n v="28.2"/>
    <s v="US"/>
    <s v="USD"/>
    <n v="1408831718"/>
    <d v="2014-08-23T22:08:38"/>
    <n v="1406239718"/>
    <x v="472"/>
    <b v="0"/>
    <n v="5"/>
    <b v="0"/>
    <s v="film &amp; video/animation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3"/>
    <n v="61.5"/>
    <s v="US"/>
    <s v="USD"/>
    <n v="1410972319"/>
    <d v="2014-09-17T16:45:19"/>
    <n v="1408380319"/>
    <x v="473"/>
    <b v="0"/>
    <n v="14"/>
    <b v="0"/>
    <s v="film &amp; video/animation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x v="2"/>
    <n v="0"/>
    <n v="1"/>
    <s v="US"/>
    <s v="USD"/>
    <n v="1487318029"/>
    <d v="2017-02-17T07:53:49"/>
    <n v="1484726029"/>
    <x v="474"/>
    <b v="0"/>
    <n v="1"/>
    <b v="0"/>
    <s v="film &amp; video/animation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0"/>
    <e v="#DIV/0!"/>
    <s v="US"/>
    <s v="USD"/>
    <n v="1430877843"/>
    <d v="2015-05-06T02:04:03"/>
    <n v="1428285843"/>
    <x v="475"/>
    <b v="0"/>
    <n v="0"/>
    <b v="0"/>
    <s v="film &amp; video/animation"/>
    <x v="0"/>
    <s v="animation"/>
    <x v="0"/>
  </r>
  <r>
    <n v="476"/>
    <s v="Sight Word Music Videos"/>
    <s v="Animated Music Videos that teach kids how to read."/>
    <n v="220000"/>
    <n v="4906.59"/>
    <x v="2"/>
    <n v="2"/>
    <n v="39.57"/>
    <s v="US"/>
    <s v="USD"/>
    <n v="1401767940"/>
    <d v="2014-06-03T03:59:00"/>
    <n v="1398727441"/>
    <x v="476"/>
    <b v="0"/>
    <n v="124"/>
    <b v="0"/>
    <s v="film &amp; video/animation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x v="2"/>
    <n v="0"/>
    <e v="#DIV/0!"/>
    <s v="US"/>
    <s v="USD"/>
    <n v="1337371334"/>
    <d v="2012-05-18T20:02:14"/>
    <n v="1332187334"/>
    <x v="477"/>
    <b v="0"/>
    <n v="0"/>
    <b v="0"/>
    <s v="film &amp; video/animation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0"/>
    <e v="#DIV/0!"/>
    <s v="US"/>
    <s v="USD"/>
    <n v="1427921509"/>
    <d v="2015-04-01T20:51:49"/>
    <n v="1425333109"/>
    <x v="478"/>
    <b v="0"/>
    <n v="0"/>
    <b v="0"/>
    <s v="film &amp; video/animation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n v="33"/>
    <n v="88.8"/>
    <s v="US"/>
    <s v="USD"/>
    <n v="1416566835"/>
    <d v="2014-11-21T10:47:15"/>
    <n v="1411379235"/>
    <x v="479"/>
    <b v="0"/>
    <n v="55"/>
    <b v="0"/>
    <s v="film &amp; video/animation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x v="2"/>
    <n v="19"/>
    <n v="55.46"/>
    <s v="US"/>
    <s v="USD"/>
    <n v="1376049615"/>
    <d v="2013-08-09T12:00:15"/>
    <n v="1373457615"/>
    <x v="480"/>
    <b v="0"/>
    <n v="140"/>
    <b v="0"/>
    <s v="film &amp; video/animation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x v="2"/>
    <n v="6"/>
    <n v="87.14"/>
    <s v="US"/>
    <s v="USD"/>
    <n v="1349885289"/>
    <d v="2012-10-10T16:08:09"/>
    <n v="1347293289"/>
    <x v="481"/>
    <b v="0"/>
    <n v="21"/>
    <b v="0"/>
    <s v="film &amp; video/animation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x v="2"/>
    <n v="0"/>
    <n v="10"/>
    <s v="US"/>
    <s v="USD"/>
    <n v="1460644440"/>
    <d v="2016-04-14T14:34:00"/>
    <n v="1458336690"/>
    <x v="482"/>
    <b v="0"/>
    <n v="1"/>
    <b v="0"/>
    <s v="film &amp; video/animation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0"/>
    <n v="51.22"/>
    <s v="GB"/>
    <s v="GBP"/>
    <n v="1359434672"/>
    <d v="2013-01-29T04:44:32"/>
    <n v="1354250672"/>
    <x v="483"/>
    <b v="0"/>
    <n v="147"/>
    <b v="0"/>
    <s v="film &amp; video/animation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0"/>
    <n v="13.55"/>
    <s v="GB"/>
    <s v="GBP"/>
    <n v="1446766372"/>
    <d v="2015-11-05T23:32:52"/>
    <n v="1443220372"/>
    <x v="484"/>
    <b v="0"/>
    <n v="11"/>
    <b v="0"/>
    <s v="film &amp; video/animation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n v="22"/>
    <n v="66.52"/>
    <s v="GB"/>
    <s v="GBP"/>
    <n v="1368792499"/>
    <d v="2013-05-17T12:08:19"/>
    <n v="1366200499"/>
    <x v="485"/>
    <b v="0"/>
    <n v="125"/>
    <b v="0"/>
    <s v="film &amp; video/animation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0"/>
    <n v="50"/>
    <s v="AU"/>
    <s v="AUD"/>
    <n v="1401662239"/>
    <d v="2014-06-01T22:37:19"/>
    <n v="1399070239"/>
    <x v="486"/>
    <b v="0"/>
    <n v="1"/>
    <b v="0"/>
    <s v="film &amp; video/animation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0"/>
    <e v="#DIV/0!"/>
    <s v="CA"/>
    <s v="CAD"/>
    <n v="1482678994"/>
    <d v="2016-12-25T15:16:34"/>
    <n v="1477491394"/>
    <x v="487"/>
    <b v="0"/>
    <n v="0"/>
    <b v="0"/>
    <s v="film &amp; video/animation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x v="2"/>
    <n v="0"/>
    <e v="#DIV/0!"/>
    <s v="US"/>
    <s v="USD"/>
    <n v="1483924700"/>
    <d v="2017-01-09T01:18:20"/>
    <n v="1481332700"/>
    <x v="488"/>
    <b v="0"/>
    <n v="0"/>
    <b v="0"/>
    <s v="film &amp; video/animation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x v="2"/>
    <n v="0"/>
    <n v="71.67"/>
    <s v="US"/>
    <s v="USD"/>
    <n v="1325763180"/>
    <d v="2012-01-05T11:33:00"/>
    <n v="1323084816"/>
    <x v="489"/>
    <b v="0"/>
    <n v="3"/>
    <b v="0"/>
    <s v="film &amp; video/animation"/>
    <x v="0"/>
    <s v="animation"/>
    <x v="6"/>
  </r>
  <r>
    <n v="490"/>
    <s v="PROJECT IS CANCELLED"/>
    <s v="Cancelled"/>
    <n v="1000"/>
    <n v="0"/>
    <x v="2"/>
    <n v="0"/>
    <e v="#DIV/0!"/>
    <s v="US"/>
    <s v="USD"/>
    <n v="1345677285"/>
    <d v="2012-08-22T23:14:45"/>
    <n v="1343085285"/>
    <x v="490"/>
    <b v="0"/>
    <n v="0"/>
    <b v="0"/>
    <s v="film &amp; video/animation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x v="2"/>
    <n v="0"/>
    <e v="#DIV/0!"/>
    <s v="US"/>
    <s v="USD"/>
    <n v="1453937699"/>
    <d v="2016-01-27T23:34:59"/>
    <n v="1451345699"/>
    <x v="491"/>
    <b v="0"/>
    <n v="0"/>
    <b v="0"/>
    <s v="film &amp; video/animation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0"/>
    <e v="#DIV/0!"/>
    <s v="SE"/>
    <s v="SEK"/>
    <n v="1476319830"/>
    <d v="2016-10-13T00:50:30"/>
    <n v="1471135830"/>
    <x v="492"/>
    <b v="0"/>
    <n v="0"/>
    <b v="0"/>
    <s v="film &amp; video/animation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n v="0"/>
    <e v="#DIV/0!"/>
    <s v="GB"/>
    <s v="GBP"/>
    <n v="1432142738"/>
    <d v="2015-05-20T17:25:38"/>
    <n v="1429550738"/>
    <x v="493"/>
    <b v="0"/>
    <n v="0"/>
    <b v="0"/>
    <s v="film &amp; video/animation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n v="0"/>
    <n v="10.33"/>
    <s v="US"/>
    <s v="USD"/>
    <n v="1404356400"/>
    <d v="2014-07-03T03:00:00"/>
    <n v="1402343765"/>
    <x v="494"/>
    <b v="0"/>
    <n v="3"/>
    <b v="0"/>
    <s v="film &amp; video/animation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x v="2"/>
    <n v="0"/>
    <e v="#DIV/0!"/>
    <s v="US"/>
    <s v="USD"/>
    <n v="1437076305"/>
    <d v="2015-07-16T19:51:45"/>
    <n v="1434484305"/>
    <x v="495"/>
    <b v="0"/>
    <n v="0"/>
    <b v="0"/>
    <s v="film &amp; video/animation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n v="0"/>
    <n v="1"/>
    <s v="US"/>
    <s v="USD"/>
    <n v="1392070874"/>
    <d v="2014-02-10T22:21:14"/>
    <n v="1386886874"/>
    <x v="496"/>
    <b v="0"/>
    <n v="1"/>
    <b v="0"/>
    <s v="film &amp; video/animation"/>
    <x v="0"/>
    <s v="animation"/>
    <x v="4"/>
  </r>
  <r>
    <n v="497"/>
    <s v="Galaxy Probe Kids"/>
    <s v="live-action/animated series pilot."/>
    <n v="4480"/>
    <n v="30"/>
    <x v="2"/>
    <n v="1"/>
    <n v="10"/>
    <s v="US"/>
    <s v="USD"/>
    <n v="1419483600"/>
    <d v="2014-12-25T05:00:00"/>
    <n v="1414889665"/>
    <x v="497"/>
    <b v="0"/>
    <n v="3"/>
    <b v="0"/>
    <s v="film &amp; video/animation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5"/>
    <n v="136.09"/>
    <s v="US"/>
    <s v="USD"/>
    <n v="1324664249"/>
    <d v="2011-12-23T18:17:29"/>
    <n v="1321035449"/>
    <x v="498"/>
    <b v="0"/>
    <n v="22"/>
    <b v="0"/>
    <s v="film &amp; video/animation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10"/>
    <n v="73.459999999999994"/>
    <s v="US"/>
    <s v="USD"/>
    <n v="1255381140"/>
    <d v="2009-10-12T20:59:00"/>
    <n v="1250630968"/>
    <x v="499"/>
    <b v="0"/>
    <n v="26"/>
    <b v="0"/>
    <s v="film &amp; video/animation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3"/>
    <n v="53.75"/>
    <s v="US"/>
    <s v="USD"/>
    <n v="1273356960"/>
    <d v="2010-05-08T22:16:00"/>
    <n v="1268255751"/>
    <x v="500"/>
    <b v="0"/>
    <n v="4"/>
    <b v="0"/>
    <s v="film &amp; video/animation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n v="0"/>
    <e v="#DIV/0!"/>
    <s v="US"/>
    <s v="USD"/>
    <n v="1310189851"/>
    <d v="2011-07-09T05:37:31"/>
    <n v="1307597851"/>
    <x v="501"/>
    <b v="0"/>
    <n v="0"/>
    <b v="0"/>
    <s v="film &amp; video/animation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n v="1"/>
    <n v="57.5"/>
    <s v="US"/>
    <s v="USD"/>
    <n v="1332073025"/>
    <d v="2012-03-18T12:17:05"/>
    <n v="1329484625"/>
    <x v="502"/>
    <b v="0"/>
    <n v="4"/>
    <b v="0"/>
    <s v="film &amp; video/animation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2"/>
    <n v="12.67"/>
    <s v="GB"/>
    <s v="GBP"/>
    <n v="1421498303"/>
    <d v="2015-01-17T12:38:23"/>
    <n v="1418906303"/>
    <x v="503"/>
    <b v="0"/>
    <n v="9"/>
    <b v="0"/>
    <s v="film &amp; video/animation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1"/>
    <n v="67"/>
    <s v="US"/>
    <s v="USD"/>
    <n v="1334097387"/>
    <d v="2012-04-10T22:36:27"/>
    <n v="1328916987"/>
    <x v="504"/>
    <b v="0"/>
    <n v="5"/>
    <b v="0"/>
    <s v="film &amp; video/animation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0"/>
    <n v="3.71"/>
    <s v="US"/>
    <s v="USD"/>
    <n v="1451010086"/>
    <d v="2015-12-25T02:21:26"/>
    <n v="1447122086"/>
    <x v="505"/>
    <b v="0"/>
    <n v="14"/>
    <b v="0"/>
    <s v="film &amp; video/animation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n v="0"/>
    <n v="250"/>
    <s v="US"/>
    <s v="USD"/>
    <n v="1376140520"/>
    <d v="2013-08-10T13:15:20"/>
    <n v="1373548520"/>
    <x v="506"/>
    <b v="0"/>
    <n v="1"/>
    <b v="0"/>
    <s v="film &amp; video/animation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3"/>
    <n v="64"/>
    <s v="US"/>
    <s v="USD"/>
    <n v="1350687657"/>
    <d v="2012-10-19T23:00:57"/>
    <n v="1346799657"/>
    <x v="507"/>
    <b v="0"/>
    <n v="10"/>
    <b v="0"/>
    <s v="film &amp; video/animation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1"/>
    <n v="133.33000000000001"/>
    <s v="US"/>
    <s v="USD"/>
    <n v="1337955240"/>
    <d v="2012-05-25T14:14:00"/>
    <n v="1332808501"/>
    <x v="508"/>
    <b v="0"/>
    <n v="3"/>
    <b v="0"/>
    <s v="film &amp; video/animation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x v="2"/>
    <n v="0"/>
    <n v="10"/>
    <s v="GB"/>
    <s v="GBP"/>
    <n v="1435504170"/>
    <d v="2015-06-28T15:09:30"/>
    <n v="1432912170"/>
    <x v="509"/>
    <b v="0"/>
    <n v="1"/>
    <b v="0"/>
    <s v="film &amp; video/animation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n v="0"/>
    <e v="#DIV/0!"/>
    <s v="US"/>
    <s v="USD"/>
    <n v="1456805639"/>
    <d v="2016-03-01T04:13:59"/>
    <n v="1454213639"/>
    <x v="510"/>
    <b v="0"/>
    <n v="0"/>
    <b v="0"/>
    <s v="film &amp; video/animation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x v="2"/>
    <n v="3"/>
    <n v="30"/>
    <s v="US"/>
    <s v="USD"/>
    <n v="1365228982"/>
    <d v="2013-04-06T06:16:22"/>
    <n v="1362640582"/>
    <x v="511"/>
    <b v="0"/>
    <n v="5"/>
    <b v="0"/>
    <s v="film &amp; video/animation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0"/>
    <n v="5.5"/>
    <s v="US"/>
    <s v="USD"/>
    <n v="1479667727"/>
    <d v="2016-11-20T18:48:47"/>
    <n v="1475776127"/>
    <x v="512"/>
    <b v="0"/>
    <n v="2"/>
    <b v="0"/>
    <s v="film &amp; video/animation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x v="2"/>
    <n v="14"/>
    <n v="102.38"/>
    <s v="US"/>
    <s v="USD"/>
    <n v="1471244400"/>
    <d v="2016-08-15T07:00:00"/>
    <n v="1467387705"/>
    <x v="513"/>
    <b v="0"/>
    <n v="68"/>
    <b v="0"/>
    <s v="film &amp; video/animation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n v="3"/>
    <n v="16.670000000000002"/>
    <s v="CA"/>
    <s v="CAD"/>
    <n v="1407595447"/>
    <d v="2014-08-09T14:44:07"/>
    <n v="1405003447"/>
    <x v="514"/>
    <b v="0"/>
    <n v="3"/>
    <b v="0"/>
    <s v="film &amp; video/animation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n v="25"/>
    <n v="725.03"/>
    <s v="US"/>
    <s v="USD"/>
    <n v="1451389601"/>
    <d v="2015-12-29T11:46:41"/>
    <n v="1447933601"/>
    <x v="515"/>
    <b v="0"/>
    <n v="34"/>
    <b v="0"/>
    <s v="film &amp; video/animation"/>
    <x v="0"/>
    <s v="animation"/>
    <x v="0"/>
  </r>
  <r>
    <n v="516"/>
    <s v="Shipmates"/>
    <s v="A big brother style comedy animation series starring famous seafarers"/>
    <n v="5000"/>
    <n v="0"/>
    <x v="2"/>
    <n v="0"/>
    <e v="#DIV/0!"/>
    <s v="GB"/>
    <s v="GBP"/>
    <n v="1432752080"/>
    <d v="2015-05-27T18:41:20"/>
    <n v="1427568080"/>
    <x v="516"/>
    <b v="0"/>
    <n v="0"/>
    <b v="0"/>
    <s v="film &amp; video/animation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1"/>
    <n v="68.33"/>
    <s v="US"/>
    <s v="USD"/>
    <n v="1486046761"/>
    <d v="2017-02-02T14:46:01"/>
    <n v="1483454761"/>
    <x v="517"/>
    <b v="0"/>
    <n v="3"/>
    <b v="0"/>
    <s v="film &amp; video/animation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n v="0"/>
    <e v="#DIV/0!"/>
    <s v="US"/>
    <s v="USD"/>
    <n v="1441550760"/>
    <d v="2015-09-06T14:46:00"/>
    <n v="1438958824"/>
    <x v="518"/>
    <b v="0"/>
    <n v="0"/>
    <b v="0"/>
    <s v="film &amp; video/animation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23"/>
    <n v="39.229999999999997"/>
    <s v="US"/>
    <s v="USD"/>
    <n v="1354699421"/>
    <d v="2012-12-05T09:23:41"/>
    <n v="1352107421"/>
    <x v="519"/>
    <b v="0"/>
    <n v="70"/>
    <b v="0"/>
    <s v="film &amp; video/animation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n v="102"/>
    <n v="150.15"/>
    <s v="GB"/>
    <s v="GBP"/>
    <n v="1449766261"/>
    <d v="2015-12-10T16:51:01"/>
    <n v="1447174261"/>
    <x v="520"/>
    <b v="0"/>
    <n v="34"/>
    <b v="1"/>
    <s v="theater/plays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05"/>
    <n v="93.43"/>
    <s v="US"/>
    <s v="USD"/>
    <n v="1477976340"/>
    <d v="2016-11-01T04:59:00"/>
    <n v="1475460819"/>
    <x v="521"/>
    <b v="0"/>
    <n v="56"/>
    <b v="1"/>
    <s v="theater/plays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n v="115"/>
    <n v="110.97"/>
    <s v="US"/>
    <s v="USD"/>
    <n v="1458518325"/>
    <d v="2016-03-20T23:58:45"/>
    <n v="1456793925"/>
    <x v="522"/>
    <b v="0"/>
    <n v="31"/>
    <b v="1"/>
    <s v="theater/plays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21"/>
    <n v="71.790000000000006"/>
    <s v="US"/>
    <s v="USD"/>
    <n v="1442805076"/>
    <d v="2015-09-21T03:11:16"/>
    <n v="1440213076"/>
    <x v="523"/>
    <b v="0"/>
    <n v="84"/>
    <b v="1"/>
    <s v="theater/plays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n v="109"/>
    <n v="29.26"/>
    <s v="GB"/>
    <s v="GBP"/>
    <n v="1464801169"/>
    <d v="2016-06-01T17:12:49"/>
    <n v="1462209169"/>
    <x v="524"/>
    <b v="0"/>
    <n v="130"/>
    <b v="1"/>
    <s v="theater/plays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"/>
    <n v="1000"/>
    <s v="US"/>
    <s v="USD"/>
    <n v="1410601041"/>
    <d v="2014-09-13T09:37:21"/>
    <n v="1406713041"/>
    <x v="525"/>
    <b v="0"/>
    <n v="12"/>
    <b v="1"/>
    <s v="theater/plays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n v="114"/>
    <n v="74.349999999999994"/>
    <s v="GB"/>
    <s v="GBP"/>
    <n v="1438966800"/>
    <d v="2015-08-07T17:00:00"/>
    <n v="1436278344"/>
    <x v="526"/>
    <b v="0"/>
    <n v="23"/>
    <b v="1"/>
    <s v="theater/plays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01"/>
    <n v="63.83"/>
    <s v="US"/>
    <s v="USD"/>
    <n v="1487347500"/>
    <d v="2017-02-17T16:05:00"/>
    <n v="1484715366"/>
    <x v="527"/>
    <b v="0"/>
    <n v="158"/>
    <b v="1"/>
    <s v="theater/plays"/>
    <x v="1"/>
    <s v="plays"/>
    <x v="1"/>
  </r>
  <r>
    <n v="528"/>
    <s v="Devastated No Matter What"/>
    <s v="A Festival Backed Production of a Full-Length Play."/>
    <n v="1150"/>
    <n v="1330"/>
    <x v="0"/>
    <n v="116"/>
    <n v="44.33"/>
    <s v="US"/>
    <s v="USD"/>
    <n v="1434921600"/>
    <d v="2015-06-21T21:20:00"/>
    <n v="1433109907"/>
    <x v="528"/>
    <b v="0"/>
    <n v="30"/>
    <b v="1"/>
    <s v="theater/plays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30"/>
    <n v="86.94"/>
    <s v="CA"/>
    <s v="CAD"/>
    <n v="1484110800"/>
    <d v="2017-01-11T05:00:00"/>
    <n v="1482281094"/>
    <x v="529"/>
    <b v="0"/>
    <n v="18"/>
    <b v="1"/>
    <s v="theater/plays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x v="0"/>
    <n v="108"/>
    <n v="126.55"/>
    <s v="US"/>
    <s v="USD"/>
    <n v="1435111200"/>
    <d v="2015-06-24T02:00:00"/>
    <n v="1433254268"/>
    <x v="530"/>
    <b v="0"/>
    <n v="29"/>
    <b v="1"/>
    <s v="theater/plays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00"/>
    <n v="129.03"/>
    <s v="US"/>
    <s v="USD"/>
    <n v="1481957940"/>
    <d v="2016-12-17T06:59:00"/>
    <n v="1478050429"/>
    <x v="531"/>
    <b v="0"/>
    <n v="31"/>
    <b v="1"/>
    <s v="theater/plays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n v="123"/>
    <n v="71.239999999999995"/>
    <s v="US"/>
    <s v="USD"/>
    <n v="1463098208"/>
    <d v="2016-05-13T00:10:08"/>
    <n v="1460506208"/>
    <x v="532"/>
    <b v="0"/>
    <n v="173"/>
    <b v="1"/>
    <s v="theater/plays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n v="100"/>
    <n v="117.88"/>
    <s v="GB"/>
    <s v="GBP"/>
    <n v="1463394365"/>
    <d v="2016-05-16T10:26:05"/>
    <n v="1461320765"/>
    <x v="533"/>
    <b v="0"/>
    <n v="17"/>
    <b v="1"/>
    <s v="theater/plays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05"/>
    <n v="327.08"/>
    <s v="NO"/>
    <s v="NOK"/>
    <n v="1446418800"/>
    <d v="2015-11-01T23:00:00"/>
    <n v="1443036470"/>
    <x v="534"/>
    <b v="0"/>
    <n v="48"/>
    <b v="1"/>
    <s v="theater/plays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n v="103"/>
    <n v="34.75"/>
    <s v="GB"/>
    <s v="GBP"/>
    <n v="1483707905"/>
    <d v="2017-01-06T13:05:05"/>
    <n v="1481115905"/>
    <x v="535"/>
    <b v="0"/>
    <n v="59"/>
    <b v="1"/>
    <s v="theater/plays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18"/>
    <n v="100.06"/>
    <s v="GB"/>
    <s v="GBP"/>
    <n v="1438624800"/>
    <d v="2015-08-03T18:00:00"/>
    <n v="1435133807"/>
    <x v="536"/>
    <b v="0"/>
    <n v="39"/>
    <b v="1"/>
    <s v="theater/plays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21"/>
    <n v="40.85"/>
    <s v="US"/>
    <s v="USD"/>
    <n v="1446665191"/>
    <d v="2015-11-04T19:26:31"/>
    <n v="1444069591"/>
    <x v="537"/>
    <b v="0"/>
    <n v="59"/>
    <b v="1"/>
    <s v="theater/plays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02"/>
    <n v="252.02"/>
    <s v="US"/>
    <s v="USD"/>
    <n v="1463166263"/>
    <d v="2016-05-13T19:04:23"/>
    <n v="1460574263"/>
    <x v="538"/>
    <b v="0"/>
    <n v="60"/>
    <b v="1"/>
    <s v="theater/plays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01"/>
    <n v="25.16"/>
    <s v="GB"/>
    <s v="GBP"/>
    <n v="1467681107"/>
    <d v="2016-07-05T01:11:47"/>
    <n v="1465866707"/>
    <x v="539"/>
    <b v="0"/>
    <n v="20"/>
    <b v="1"/>
    <s v="theater/plays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0"/>
    <n v="1"/>
    <s v="US"/>
    <s v="USD"/>
    <n v="1423078606"/>
    <d v="2015-02-04T19:36:46"/>
    <n v="1420486606"/>
    <x v="540"/>
    <b v="0"/>
    <n v="1"/>
    <b v="0"/>
    <s v="technology/web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n v="1"/>
    <n v="25"/>
    <s v="US"/>
    <s v="USD"/>
    <n v="1446080834"/>
    <d v="2015-10-29T01:07:14"/>
    <n v="1443488834"/>
    <x v="541"/>
    <b v="0"/>
    <n v="1"/>
    <b v="0"/>
    <s v="technology/web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0"/>
    <n v="1"/>
    <s v="US"/>
    <s v="USD"/>
    <n v="1462293716"/>
    <d v="2016-05-03T16:41:56"/>
    <n v="1457113316"/>
    <x v="542"/>
    <b v="0"/>
    <n v="1"/>
    <b v="0"/>
    <s v="technology/web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0"/>
    <n v="35"/>
    <s v="AU"/>
    <s v="AUD"/>
    <n v="1414807962"/>
    <d v="2014-11-01T02:12:42"/>
    <n v="1412215962"/>
    <x v="543"/>
    <b v="0"/>
    <n v="2"/>
    <b v="0"/>
    <s v="technology/web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1"/>
    <n v="3"/>
    <s v="US"/>
    <s v="USD"/>
    <n v="1467647160"/>
    <d v="2016-07-04T15:46:00"/>
    <n v="1465055160"/>
    <x v="544"/>
    <b v="0"/>
    <n v="2"/>
    <b v="0"/>
    <s v="technology/web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27"/>
    <n v="402.71"/>
    <s v="FR"/>
    <s v="EUR"/>
    <n v="1447600389"/>
    <d v="2015-11-15T15:13:09"/>
    <n v="1444140789"/>
    <x v="545"/>
    <b v="0"/>
    <n v="34"/>
    <b v="0"/>
    <s v="technology/web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0"/>
    <n v="26"/>
    <s v="US"/>
    <s v="USD"/>
    <n v="1445097715"/>
    <d v="2015-10-17T16:01:55"/>
    <n v="1441209715"/>
    <x v="546"/>
    <b v="0"/>
    <n v="2"/>
    <b v="0"/>
    <s v="technology/web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0"/>
    <e v="#DIV/0!"/>
    <s v="GB"/>
    <s v="GBP"/>
    <n v="1455122564"/>
    <d v="2016-02-10T16:42:44"/>
    <n v="1452530564"/>
    <x v="547"/>
    <b v="0"/>
    <n v="0"/>
    <b v="0"/>
    <s v="technology/web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0"/>
    <n v="9"/>
    <s v="GB"/>
    <s v="GBP"/>
    <n v="1446154848"/>
    <d v="2015-10-29T21:40:48"/>
    <n v="1443562848"/>
    <x v="548"/>
    <b v="0"/>
    <n v="1"/>
    <b v="0"/>
    <s v="technology/web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3"/>
    <n v="8.5"/>
    <s v="GB"/>
    <s v="GBP"/>
    <n v="1436368622"/>
    <d v="2015-07-08T15:17:02"/>
    <n v="1433776622"/>
    <x v="549"/>
    <b v="0"/>
    <n v="8"/>
    <b v="0"/>
    <s v="technology/web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1"/>
    <n v="8.75"/>
    <s v="CA"/>
    <s v="CAD"/>
    <n v="1485838800"/>
    <d v="2017-01-31T05:00:00"/>
    <n v="1484756245"/>
    <x v="550"/>
    <b v="0"/>
    <n v="4"/>
    <b v="0"/>
    <s v="technology/web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5"/>
    <n v="135.04"/>
    <s v="US"/>
    <s v="USD"/>
    <n v="1438451580"/>
    <d v="2015-08-01T17:53:00"/>
    <n v="1434609424"/>
    <x v="551"/>
    <b v="0"/>
    <n v="28"/>
    <b v="0"/>
    <s v="technology/web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n v="0"/>
    <e v="#DIV/0!"/>
    <s v="CA"/>
    <s v="CAD"/>
    <n v="1452350896"/>
    <d v="2016-01-09T14:48:16"/>
    <n v="1447166896"/>
    <x v="552"/>
    <b v="0"/>
    <n v="0"/>
    <b v="0"/>
    <s v="technology/web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n v="0"/>
    <n v="20.5"/>
    <s v="US"/>
    <s v="USD"/>
    <n v="1415988991"/>
    <d v="2014-11-14T18:16:31"/>
    <n v="1413393391"/>
    <x v="553"/>
    <b v="0"/>
    <n v="6"/>
    <b v="0"/>
    <s v="technology/web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37"/>
    <n v="64.36"/>
    <s v="US"/>
    <s v="USD"/>
    <n v="1413735972"/>
    <d v="2014-10-19T16:26:12"/>
    <n v="1411143972"/>
    <x v="554"/>
    <b v="0"/>
    <n v="22"/>
    <b v="0"/>
    <s v="technology/web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0"/>
    <e v="#DIV/0!"/>
    <s v="GB"/>
    <s v="GBP"/>
    <n v="1465720143"/>
    <d v="2016-06-12T08:29:03"/>
    <n v="1463128143"/>
    <x v="555"/>
    <b v="0"/>
    <n v="0"/>
    <b v="0"/>
    <s v="technology/web"/>
    <x v="2"/>
    <s v="web"/>
    <x v="2"/>
  </r>
  <r>
    <n v="556"/>
    <s v="Braille Academy"/>
    <s v="An educational platform for learning Unified English Braille Code"/>
    <n v="8000"/>
    <n v="200"/>
    <x v="2"/>
    <n v="3"/>
    <n v="200"/>
    <s v="US"/>
    <s v="USD"/>
    <n v="1452112717"/>
    <d v="2016-01-06T20:38:37"/>
    <n v="1449520717"/>
    <x v="556"/>
    <b v="0"/>
    <n v="1"/>
    <b v="0"/>
    <s v="technology/web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1"/>
    <n v="68.3"/>
    <s v="DE"/>
    <s v="EUR"/>
    <n v="1480721803"/>
    <d v="2016-12-02T23:36:43"/>
    <n v="1478126203"/>
    <x v="557"/>
    <b v="0"/>
    <n v="20"/>
    <b v="0"/>
    <s v="technology/web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0"/>
    <e v="#DIV/0!"/>
    <s v="US"/>
    <s v="USD"/>
    <n v="1427227905"/>
    <d v="2015-03-24T20:11:45"/>
    <n v="1424639505"/>
    <x v="558"/>
    <b v="0"/>
    <n v="0"/>
    <b v="0"/>
    <s v="technology/web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0"/>
    <n v="50"/>
    <s v="US"/>
    <s v="USD"/>
    <n v="1449989260"/>
    <d v="2015-12-13T06:47:40"/>
    <n v="1447397260"/>
    <x v="559"/>
    <b v="0"/>
    <n v="1"/>
    <b v="0"/>
    <s v="technology/web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0"/>
    <n v="4"/>
    <s v="CA"/>
    <s v="CAD"/>
    <n v="1418841045"/>
    <d v="2014-12-17T18:30:45"/>
    <n v="1416249045"/>
    <x v="560"/>
    <b v="0"/>
    <n v="3"/>
    <b v="0"/>
    <s v="technology/web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n v="0"/>
    <n v="27.5"/>
    <s v="US"/>
    <s v="USD"/>
    <n v="1445874513"/>
    <d v="2015-10-26T15:48:33"/>
    <n v="1442850513"/>
    <x v="561"/>
    <b v="0"/>
    <n v="2"/>
    <b v="0"/>
    <s v="technology/web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0"/>
    <e v="#DIV/0!"/>
    <s v="NL"/>
    <s v="EUR"/>
    <n v="1482052815"/>
    <d v="2016-12-18T09:20:15"/>
    <n v="1479460815"/>
    <x v="562"/>
    <b v="0"/>
    <n v="0"/>
    <b v="0"/>
    <s v="technology/web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0"/>
    <n v="34"/>
    <s v="AU"/>
    <s v="AUD"/>
    <n v="1424137247"/>
    <d v="2015-02-17T01:40:47"/>
    <n v="1421545247"/>
    <x v="563"/>
    <b v="0"/>
    <n v="2"/>
    <b v="0"/>
    <s v="technology/web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n v="0"/>
    <n v="1"/>
    <s v="FR"/>
    <s v="EUR"/>
    <n v="1457822275"/>
    <d v="2016-03-12T22:37:55"/>
    <n v="1455230275"/>
    <x v="564"/>
    <b v="0"/>
    <n v="1"/>
    <b v="0"/>
    <s v="technology/web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n v="0"/>
    <e v="#DIV/0!"/>
    <s v="GB"/>
    <s v="GBP"/>
    <n v="1436554249"/>
    <d v="2015-07-10T18:50:49"/>
    <n v="1433962249"/>
    <x v="565"/>
    <b v="0"/>
    <n v="0"/>
    <b v="0"/>
    <s v="technology/web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0"/>
    <n v="1"/>
    <s v="US"/>
    <s v="USD"/>
    <n v="1468513533"/>
    <d v="2016-07-14T16:25:33"/>
    <n v="1465921533"/>
    <x v="566"/>
    <b v="0"/>
    <n v="1"/>
    <b v="0"/>
    <s v="technology/web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0"/>
    <e v="#DIV/0!"/>
    <s v="US"/>
    <s v="USD"/>
    <n v="1420143194"/>
    <d v="2015-01-01T20:13:14"/>
    <n v="1417551194"/>
    <x v="567"/>
    <b v="0"/>
    <n v="0"/>
    <b v="0"/>
    <s v="technology/web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1"/>
    <n v="49"/>
    <s v="NZ"/>
    <s v="NZD"/>
    <n v="1452942000"/>
    <d v="2016-01-16T11:00:00"/>
    <n v="1449785223"/>
    <x v="568"/>
    <b v="0"/>
    <n v="5"/>
    <b v="0"/>
    <s v="technology/web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n v="1"/>
    <n v="20"/>
    <s v="CA"/>
    <s v="CAD"/>
    <n v="1451679612"/>
    <d v="2016-01-01T20:20:12"/>
    <n v="1449087612"/>
    <x v="569"/>
    <b v="0"/>
    <n v="1"/>
    <b v="0"/>
    <s v="technology/web"/>
    <x v="2"/>
    <s v="web"/>
    <x v="0"/>
  </r>
  <r>
    <n v="570"/>
    <s v="Relaunching in May"/>
    <s v="Humans have AM/FM/Satellite radio, kids have radio Disney, pets have DogCatRadio."/>
    <n v="85000"/>
    <n v="142"/>
    <x v="2"/>
    <n v="0"/>
    <n v="142"/>
    <s v="US"/>
    <s v="USD"/>
    <n v="1455822569"/>
    <d v="2016-02-18T19:09:29"/>
    <n v="1453230569"/>
    <x v="570"/>
    <b v="0"/>
    <n v="1"/>
    <b v="0"/>
    <s v="technology/web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n v="0"/>
    <n v="53"/>
    <s v="US"/>
    <s v="USD"/>
    <n v="1437969540"/>
    <d v="2015-07-27T03:59:00"/>
    <n v="1436297723"/>
    <x v="571"/>
    <b v="0"/>
    <n v="2"/>
    <b v="0"/>
    <s v="technology/web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0"/>
    <e v="#DIV/0!"/>
    <s v="US"/>
    <s v="USD"/>
    <n v="1446660688"/>
    <d v="2015-11-04T18:11:28"/>
    <n v="1444065088"/>
    <x v="572"/>
    <b v="0"/>
    <n v="0"/>
    <b v="0"/>
    <s v="technology/web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0"/>
    <n v="38.44"/>
    <s v="US"/>
    <s v="USD"/>
    <n v="1421543520"/>
    <d v="2015-01-18T01:12:00"/>
    <n v="1416445931"/>
    <x v="573"/>
    <b v="0"/>
    <n v="9"/>
    <b v="0"/>
    <s v="technology/web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1"/>
    <n v="20"/>
    <s v="GB"/>
    <s v="GBP"/>
    <n v="1476873507"/>
    <d v="2016-10-19T10:38:27"/>
    <n v="1474281507"/>
    <x v="574"/>
    <b v="0"/>
    <n v="4"/>
    <b v="0"/>
    <s v="technology/web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0"/>
    <n v="64.75"/>
    <s v="DE"/>
    <s v="EUR"/>
    <n v="1434213443"/>
    <d v="2015-06-13T16:37:23"/>
    <n v="1431621443"/>
    <x v="575"/>
    <b v="0"/>
    <n v="4"/>
    <b v="0"/>
    <s v="technology/web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n v="0"/>
    <n v="1"/>
    <s v="US"/>
    <s v="USD"/>
    <n v="1427537952"/>
    <d v="2015-03-28T10:19:12"/>
    <n v="1422357552"/>
    <x v="576"/>
    <b v="0"/>
    <n v="1"/>
    <b v="0"/>
    <s v="technology/web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n v="0"/>
    <n v="10"/>
    <s v="US"/>
    <s v="USD"/>
    <n v="1463753302"/>
    <d v="2016-05-20T14:08:22"/>
    <n v="1458569302"/>
    <x v="577"/>
    <b v="0"/>
    <n v="1"/>
    <b v="0"/>
    <s v="technology/web"/>
    <x v="2"/>
    <s v="web"/>
    <x v="2"/>
  </r>
  <r>
    <n v="578"/>
    <s v="weBuy Crowdsourced Shopping"/>
    <s v="weBuy trade built on technology and Crowd Sourced Power"/>
    <n v="125000"/>
    <n v="14"/>
    <x v="2"/>
    <n v="0"/>
    <n v="2"/>
    <s v="GB"/>
    <s v="GBP"/>
    <n v="1441633993"/>
    <d v="2015-09-07T13:53:13"/>
    <n v="1439560393"/>
    <x v="578"/>
    <b v="0"/>
    <n v="7"/>
    <b v="0"/>
    <s v="technology/web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n v="1"/>
    <n v="35"/>
    <s v="US"/>
    <s v="USD"/>
    <n v="1419539223"/>
    <d v="2014-12-25T20:27:03"/>
    <n v="1416947223"/>
    <x v="579"/>
    <b v="0"/>
    <n v="5"/>
    <b v="0"/>
    <s v="technology/web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n v="0"/>
    <n v="1"/>
    <s v="US"/>
    <s v="USD"/>
    <n v="1474580867"/>
    <d v="2016-09-22T21:47:47"/>
    <n v="1471988867"/>
    <x v="580"/>
    <b v="0"/>
    <n v="1"/>
    <b v="0"/>
    <s v="technology/web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n v="0"/>
    <e v="#DIV/0!"/>
    <s v="US"/>
    <s v="USD"/>
    <n v="1438474704"/>
    <d v="2015-08-02T00:18:24"/>
    <n v="1435882704"/>
    <x v="581"/>
    <b v="0"/>
    <n v="0"/>
    <b v="0"/>
    <s v="technology/web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0"/>
    <e v="#DIV/0!"/>
    <s v="US"/>
    <s v="USD"/>
    <n v="1426442400"/>
    <d v="2015-03-15T18:00:00"/>
    <n v="1424454319"/>
    <x v="582"/>
    <b v="0"/>
    <n v="0"/>
    <b v="0"/>
    <s v="technology/web"/>
    <x v="2"/>
    <s v="web"/>
    <x v="0"/>
  </r>
  <r>
    <n v="583"/>
    <s v="HackersArchive.com"/>
    <s v="HackersArchive.com will help rid the web of viruses and scams found everywhere else you look!"/>
    <n v="9000"/>
    <n v="1"/>
    <x v="2"/>
    <n v="0"/>
    <n v="1"/>
    <s v="US"/>
    <s v="USD"/>
    <n v="1426800687"/>
    <d v="2015-03-19T21:31:27"/>
    <n v="1424212287"/>
    <x v="583"/>
    <b v="0"/>
    <n v="1"/>
    <b v="0"/>
    <s v="technology/web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n v="1"/>
    <n v="5"/>
    <s v="US"/>
    <s v="USD"/>
    <n v="1426522316"/>
    <d v="2015-03-16T16:11:56"/>
    <n v="1423933916"/>
    <x v="584"/>
    <b v="0"/>
    <n v="2"/>
    <b v="0"/>
    <s v="technology/web"/>
    <x v="2"/>
    <s v="web"/>
    <x v="0"/>
  </r>
  <r>
    <n v="585"/>
    <s v="Link Card"/>
    <s v="SAVE UP TO 40% WHEN YOU SPEND!_x000a__x000a_PRE-ORDER YOUR LINK CARD TODAY"/>
    <n v="9000"/>
    <n v="0"/>
    <x v="2"/>
    <n v="0"/>
    <e v="#DIV/0!"/>
    <s v="GB"/>
    <s v="GBP"/>
    <n v="1448928000"/>
    <d v="2015-12-01T00:00:00"/>
    <n v="1444123377"/>
    <x v="585"/>
    <b v="0"/>
    <n v="0"/>
    <b v="0"/>
    <s v="technology/web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n v="1"/>
    <n v="14"/>
    <s v="US"/>
    <s v="USD"/>
    <n v="1424032207"/>
    <d v="2015-02-15T20:30:07"/>
    <n v="1421440207"/>
    <x v="586"/>
    <b v="0"/>
    <n v="4"/>
    <b v="0"/>
    <s v="technology/web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9"/>
    <n v="389.29"/>
    <s v="CA"/>
    <s v="CAD"/>
    <n v="1429207833"/>
    <d v="2015-04-16T18:10:33"/>
    <n v="1426615833"/>
    <x v="587"/>
    <b v="0"/>
    <n v="7"/>
    <b v="0"/>
    <s v="technology/web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3"/>
    <n v="150.5"/>
    <s v="IT"/>
    <s v="EUR"/>
    <n v="1479410886"/>
    <d v="2016-11-17T19:28:06"/>
    <n v="1474223286"/>
    <x v="588"/>
    <b v="0"/>
    <n v="2"/>
    <b v="0"/>
    <s v="technology/web"/>
    <x v="2"/>
    <s v="web"/>
    <x v="2"/>
  </r>
  <r>
    <n v="589"/>
    <s v="Get Neighborly"/>
    <s v="Services closer than you think..."/>
    <n v="7500"/>
    <n v="1"/>
    <x v="2"/>
    <n v="0"/>
    <n v="1"/>
    <s v="US"/>
    <s v="USD"/>
    <n v="1436366699"/>
    <d v="2015-07-08T14:44:59"/>
    <n v="1435070699"/>
    <x v="589"/>
    <b v="0"/>
    <n v="1"/>
    <b v="0"/>
    <s v="technology/web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4"/>
    <n v="24.78"/>
    <s v="GB"/>
    <s v="GBP"/>
    <n v="1454936460"/>
    <d v="2016-02-08T13:01:00"/>
    <n v="1452259131"/>
    <x v="590"/>
    <b v="0"/>
    <n v="9"/>
    <b v="0"/>
    <s v="technology/web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0"/>
    <n v="30.5"/>
    <s v="US"/>
    <s v="USD"/>
    <n v="1437570130"/>
    <d v="2015-07-22T13:02:10"/>
    <n v="1434978130"/>
    <x v="591"/>
    <b v="0"/>
    <n v="2"/>
    <b v="0"/>
    <s v="technology/web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n v="3"/>
    <n v="250"/>
    <s v="US"/>
    <s v="USD"/>
    <n v="1417584860"/>
    <d v="2014-12-03T05:34:20"/>
    <n v="1414992860"/>
    <x v="592"/>
    <b v="0"/>
    <n v="1"/>
    <b v="0"/>
    <s v="technology/web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23"/>
    <n v="16.43"/>
    <s v="GB"/>
    <s v="GBP"/>
    <n v="1428333345"/>
    <d v="2015-04-06T15:15:45"/>
    <n v="1425744945"/>
    <x v="593"/>
    <b v="0"/>
    <n v="7"/>
    <b v="0"/>
    <s v="technology/web"/>
    <x v="2"/>
    <s v="web"/>
    <x v="0"/>
  </r>
  <r>
    <n v="594"/>
    <s v="Unleashed Fitness"/>
    <s v="Creating a fitness site that will change the fitness game forever!"/>
    <n v="25000"/>
    <n v="26"/>
    <x v="2"/>
    <n v="0"/>
    <n v="13"/>
    <s v="US"/>
    <s v="USD"/>
    <n v="1460832206"/>
    <d v="2016-04-16T18:43:26"/>
    <n v="1458240206"/>
    <x v="594"/>
    <b v="0"/>
    <n v="2"/>
    <b v="0"/>
    <s v="technology/web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n v="0"/>
    <n v="53.25"/>
    <s v="US"/>
    <s v="USD"/>
    <n v="1430703638"/>
    <d v="2015-05-04T01:40:38"/>
    <n v="1426815638"/>
    <x v="595"/>
    <b v="0"/>
    <n v="8"/>
    <b v="0"/>
    <s v="technology/web"/>
    <x v="2"/>
    <s v="web"/>
    <x v="0"/>
  </r>
  <r>
    <n v="596"/>
    <s v="DigitaliBook free library"/>
    <s v="We present digitaibook,com site which can become a free electronic library with your help,"/>
    <n v="20000"/>
    <n v="6"/>
    <x v="2"/>
    <n v="0"/>
    <n v="3"/>
    <s v="US"/>
    <s v="USD"/>
    <n v="1478122292"/>
    <d v="2016-11-02T21:31:32"/>
    <n v="1475530292"/>
    <x v="596"/>
    <b v="0"/>
    <n v="2"/>
    <b v="0"/>
    <s v="technology/web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0"/>
    <n v="10"/>
    <s v="US"/>
    <s v="USD"/>
    <n v="1469980800"/>
    <d v="2016-07-31T16:00:00"/>
    <n v="1466787335"/>
    <x v="597"/>
    <b v="0"/>
    <n v="2"/>
    <b v="0"/>
    <s v="technology/web"/>
    <x v="2"/>
    <s v="web"/>
    <x v="2"/>
  </r>
  <r>
    <n v="598"/>
    <s v="Goals not creeds"/>
    <s v="This is a project to create a crowd-funding site for Urantia Book readers worldwide."/>
    <n v="2500"/>
    <n v="850"/>
    <x v="2"/>
    <n v="34"/>
    <n v="121.43"/>
    <s v="US"/>
    <s v="USD"/>
    <n v="1417737781"/>
    <d v="2014-12-05T00:03:01"/>
    <n v="1415145781"/>
    <x v="598"/>
    <b v="0"/>
    <n v="7"/>
    <b v="0"/>
    <s v="technology/web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x v="2"/>
    <n v="0"/>
    <n v="15.5"/>
    <s v="US"/>
    <s v="USD"/>
    <n v="1425827760"/>
    <d v="2015-03-08T15:16:00"/>
    <n v="1423769402"/>
    <x v="599"/>
    <b v="0"/>
    <n v="2"/>
    <b v="0"/>
    <s v="technology/web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n v="2"/>
    <n v="100"/>
    <s v="US"/>
    <s v="USD"/>
    <n v="1431198562"/>
    <d v="2015-05-09T19:09:22"/>
    <n v="1426014562"/>
    <x v="600"/>
    <b v="0"/>
    <n v="1"/>
    <b v="0"/>
    <s v="technology/web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"/>
    <n v="23.33"/>
    <s v="CA"/>
    <s v="CAD"/>
    <n v="1419626139"/>
    <d v="2014-12-26T20:35:39"/>
    <n v="1417034139"/>
    <x v="601"/>
    <b v="0"/>
    <n v="6"/>
    <b v="0"/>
    <s v="technology/web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e v="#DIV/0!"/>
    <s v="US"/>
    <s v="USD"/>
    <n v="1434654215"/>
    <d v="2015-06-18T19:03:35"/>
    <n v="1432062215"/>
    <x v="602"/>
    <b v="0"/>
    <n v="0"/>
    <b v="0"/>
    <s v="technology/web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"/>
    <n v="45.39"/>
    <s v="US"/>
    <s v="USD"/>
    <n v="1408029623"/>
    <d v="2014-08-14T15:20:23"/>
    <n v="1405437623"/>
    <x v="603"/>
    <b v="0"/>
    <n v="13"/>
    <b v="0"/>
    <s v="technology/web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e v="#DIV/0!"/>
    <s v="US"/>
    <s v="USD"/>
    <n v="1409187056"/>
    <d v="2014-08-28T00:50:56"/>
    <n v="1406595056"/>
    <x v="604"/>
    <b v="0"/>
    <n v="0"/>
    <b v="0"/>
    <s v="technology/web"/>
    <x v="2"/>
    <s v="web"/>
    <x v="3"/>
  </r>
  <r>
    <n v="605"/>
    <s v="Teach Your Parents iPad (Canceled)"/>
    <s v="An iPad support care package for your parents / seniors."/>
    <n v="5000"/>
    <n v="131"/>
    <x v="1"/>
    <n v="3"/>
    <n v="16.38"/>
    <s v="US"/>
    <s v="USD"/>
    <n v="1440318908"/>
    <d v="2015-08-23T08:35:08"/>
    <n v="1436430908"/>
    <x v="605"/>
    <b v="0"/>
    <n v="8"/>
    <b v="0"/>
    <s v="technology/web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0"/>
    <n v="10"/>
    <s v="NL"/>
    <s v="EUR"/>
    <n v="1432479600"/>
    <d v="2015-05-24T15:00:00"/>
    <n v="1428507409"/>
    <x v="606"/>
    <b v="0"/>
    <n v="1"/>
    <b v="0"/>
    <s v="technology/web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e v="#DIV/0!"/>
    <s v="US"/>
    <s v="USD"/>
    <n v="1448225336"/>
    <d v="2015-11-22T20:48:56"/>
    <n v="1445629736"/>
    <x v="607"/>
    <b v="0"/>
    <n v="0"/>
    <b v="0"/>
    <s v="technology/web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1"/>
    <n v="292.2"/>
    <s v="US"/>
    <s v="USD"/>
    <n v="1434405980"/>
    <d v="2015-06-15T22:06:20"/>
    <n v="1431813980"/>
    <x v="608"/>
    <b v="0"/>
    <n v="5"/>
    <b v="0"/>
    <s v="technology/web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n v="1"/>
    <n v="5"/>
    <s v="GB"/>
    <s v="GBP"/>
    <n v="1448761744"/>
    <d v="2015-11-29T01:49:04"/>
    <n v="1446166144"/>
    <x v="609"/>
    <b v="0"/>
    <n v="1"/>
    <b v="0"/>
    <s v="technology/web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n v="0"/>
    <e v="#DIV/0!"/>
    <s v="US"/>
    <s v="USD"/>
    <n v="1429732586"/>
    <d v="2015-04-22T19:56:26"/>
    <n v="1427140586"/>
    <x v="610"/>
    <b v="0"/>
    <n v="0"/>
    <b v="0"/>
    <s v="technology/web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e v="#DIV/0!"/>
    <s v="FR"/>
    <s v="EUR"/>
    <n v="1453210037"/>
    <d v="2016-01-19T13:27:17"/>
    <n v="1448026037"/>
    <x v="611"/>
    <b v="0"/>
    <n v="0"/>
    <b v="0"/>
    <s v="technology/web"/>
    <x v="2"/>
    <s v="web"/>
    <x v="0"/>
  </r>
  <r>
    <n v="612"/>
    <s v="Web Streaming 2.0 (Canceled)"/>
    <s v="A Fast and Reliable new Web platform to stream videos from Internet"/>
    <n v="10000"/>
    <n v="0"/>
    <x v="1"/>
    <n v="0"/>
    <e v="#DIV/0!"/>
    <s v="IT"/>
    <s v="EUR"/>
    <n v="1472777146"/>
    <d v="2016-09-02T00:45:46"/>
    <n v="1470185146"/>
    <x v="612"/>
    <b v="0"/>
    <n v="0"/>
    <b v="0"/>
    <s v="technology/web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21"/>
    <n v="105.93"/>
    <s v="US"/>
    <s v="USD"/>
    <n v="1443675540"/>
    <d v="2015-10-01T04:59:00"/>
    <n v="1441022120"/>
    <x v="613"/>
    <b v="0"/>
    <n v="121"/>
    <b v="0"/>
    <s v="technology/web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e v="#DIV/0!"/>
    <s v="US"/>
    <s v="USD"/>
    <n v="1466731740"/>
    <d v="2016-06-24T01:29:00"/>
    <n v="1464139740"/>
    <x v="614"/>
    <b v="0"/>
    <n v="0"/>
    <b v="0"/>
    <s v="technology/web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e v="#DIV/0!"/>
    <s v="NZ"/>
    <s v="NZD"/>
    <n v="1443149759"/>
    <d v="2015-09-25T02:55:59"/>
    <n v="1440557759"/>
    <x v="615"/>
    <b v="0"/>
    <n v="0"/>
    <b v="0"/>
    <s v="technology/web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e v="#DIV/0!"/>
    <s v="FR"/>
    <s v="EUR"/>
    <n v="1488013307"/>
    <d v="2017-02-25T09:01:47"/>
    <n v="1485421307"/>
    <x v="616"/>
    <b v="0"/>
    <n v="0"/>
    <b v="0"/>
    <s v="technology/web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3"/>
    <n v="20"/>
    <s v="GB"/>
    <s v="GBP"/>
    <n v="1431072843"/>
    <d v="2015-05-08T08:14:03"/>
    <n v="1427184843"/>
    <x v="617"/>
    <b v="0"/>
    <n v="3"/>
    <b v="0"/>
    <s v="technology/web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e v="#DIV/0!"/>
    <s v="US"/>
    <s v="USD"/>
    <n v="1449689203"/>
    <d v="2015-12-09T19:26:43"/>
    <n v="1447097203"/>
    <x v="618"/>
    <b v="0"/>
    <n v="0"/>
    <b v="0"/>
    <s v="technology/web"/>
    <x v="2"/>
    <s v="web"/>
    <x v="0"/>
  </r>
  <r>
    <n v="619"/>
    <s v="Big Data (Canceled)"/>
    <s v="Big Data Sets for researchers interested in improving the quality of life."/>
    <n v="2500000"/>
    <n v="1"/>
    <x v="1"/>
    <n v="0"/>
    <n v="1"/>
    <s v="US"/>
    <s v="USD"/>
    <n v="1416933390"/>
    <d v="2014-11-25T16:36:30"/>
    <n v="1411745790"/>
    <x v="619"/>
    <b v="0"/>
    <n v="1"/>
    <b v="0"/>
    <s v="technology/web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1"/>
    <n v="300"/>
    <s v="CA"/>
    <s v="CAD"/>
    <n v="1408986738"/>
    <d v="2014-08-25T17:12:18"/>
    <n v="1405098738"/>
    <x v="620"/>
    <b v="0"/>
    <n v="1"/>
    <b v="0"/>
    <s v="technology/web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"/>
    <n v="87"/>
    <s v="US"/>
    <s v="USD"/>
    <n v="1467934937"/>
    <d v="2016-07-07T23:42:17"/>
    <n v="1465342937"/>
    <x v="621"/>
    <b v="0"/>
    <n v="3"/>
    <b v="0"/>
    <s v="technology/web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6"/>
    <n v="37.89"/>
    <s v="US"/>
    <s v="USD"/>
    <n v="1467398138"/>
    <d v="2016-07-01T18:35:38"/>
    <n v="1465670138"/>
    <x v="622"/>
    <b v="0"/>
    <n v="9"/>
    <b v="0"/>
    <s v="technology/web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e v="#DIV/0!"/>
    <s v="AU"/>
    <s v="AUD"/>
    <n v="1432771997"/>
    <d v="2015-05-28T00:13:17"/>
    <n v="1430179997"/>
    <x v="623"/>
    <b v="0"/>
    <n v="0"/>
    <b v="0"/>
    <s v="technology/web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n v="0"/>
    <e v="#DIV/0!"/>
    <s v="US"/>
    <s v="USD"/>
    <n v="1431647041"/>
    <d v="2015-05-14T23:44:01"/>
    <n v="1429055041"/>
    <x v="624"/>
    <b v="0"/>
    <n v="0"/>
    <b v="0"/>
    <s v="technology/web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e v="#DIV/0!"/>
    <s v="CA"/>
    <s v="CAD"/>
    <n v="1490560177"/>
    <d v="2017-03-26T20:29:37"/>
    <n v="1487971777"/>
    <x v="625"/>
    <b v="0"/>
    <n v="0"/>
    <b v="0"/>
    <s v="technology/web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7"/>
    <n v="111.41"/>
    <s v="US"/>
    <s v="USD"/>
    <n v="1439644920"/>
    <d v="2015-08-15T13:22:00"/>
    <n v="1436793939"/>
    <x v="626"/>
    <b v="0"/>
    <n v="39"/>
    <b v="0"/>
    <s v="technology/web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0"/>
    <n v="90"/>
    <s v="SE"/>
    <s v="SEK"/>
    <n v="1457996400"/>
    <d v="2016-03-14T23:00:00"/>
    <n v="1452842511"/>
    <x v="627"/>
    <b v="0"/>
    <n v="1"/>
    <b v="0"/>
    <s v="technology/web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e v="#DIV/0!"/>
    <s v="US"/>
    <s v="USD"/>
    <n v="1405269457"/>
    <d v="2014-07-13T16:37:37"/>
    <n v="1402677457"/>
    <x v="628"/>
    <b v="0"/>
    <n v="0"/>
    <b v="0"/>
    <s v="technology/web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0"/>
    <n v="116.67"/>
    <s v="AU"/>
    <s v="AUD"/>
    <n v="1463239108"/>
    <d v="2016-05-14T15:18:28"/>
    <n v="1460647108"/>
    <x v="629"/>
    <b v="0"/>
    <n v="3"/>
    <b v="0"/>
    <s v="technology/web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n v="0"/>
    <n v="10"/>
    <s v="US"/>
    <s v="USD"/>
    <n v="1441516200"/>
    <d v="2015-09-06T05:10:00"/>
    <n v="1438959121"/>
    <x v="630"/>
    <b v="0"/>
    <n v="1"/>
    <b v="0"/>
    <s v="technology/web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n v="1"/>
    <n v="76.67"/>
    <s v="CA"/>
    <s v="CAD"/>
    <n v="1464460329"/>
    <d v="2016-05-28T18:32:09"/>
    <n v="1461954729"/>
    <x v="631"/>
    <b v="0"/>
    <n v="9"/>
    <b v="0"/>
    <s v="technology/web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n v="0"/>
    <e v="#DIV/0!"/>
    <s v="NL"/>
    <s v="EUR"/>
    <n v="1448470165"/>
    <d v="2015-11-25T16:49:25"/>
    <n v="1445874565"/>
    <x v="632"/>
    <b v="0"/>
    <n v="0"/>
    <b v="0"/>
    <s v="technology/web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12"/>
    <n v="49.8"/>
    <s v="US"/>
    <s v="USD"/>
    <n v="1466204400"/>
    <d v="2016-06-17T23:00:00"/>
    <n v="1463469062"/>
    <x v="633"/>
    <b v="0"/>
    <n v="25"/>
    <b v="0"/>
    <s v="technology/web"/>
    <x v="2"/>
    <s v="web"/>
    <x v="2"/>
  </r>
  <r>
    <n v="634"/>
    <s v="pitchtograndma (Canceled)"/>
    <s v="We help companies to explain what they do in simple, grandma-would-understand terms."/>
    <n v="5000"/>
    <n v="1"/>
    <x v="1"/>
    <n v="0"/>
    <n v="1"/>
    <s v="US"/>
    <s v="USD"/>
    <n v="1424989029"/>
    <d v="2015-02-26T22:17:09"/>
    <n v="1422397029"/>
    <x v="634"/>
    <b v="0"/>
    <n v="1"/>
    <b v="0"/>
    <s v="technology/web"/>
    <x v="2"/>
    <s v="web"/>
    <x v="0"/>
  </r>
  <r>
    <n v="635"/>
    <s v="Pleero, A Technology Team Building Website (Canceled)"/>
    <s v="Network used for building technology development teams."/>
    <n v="25000"/>
    <n v="2"/>
    <x v="1"/>
    <n v="0"/>
    <n v="2"/>
    <s v="US"/>
    <s v="USD"/>
    <n v="1428804762"/>
    <d v="2015-04-12T02:12:42"/>
    <n v="1426212762"/>
    <x v="635"/>
    <b v="0"/>
    <n v="1"/>
    <b v="0"/>
    <s v="technology/web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n v="0"/>
    <n v="4"/>
    <s v="GB"/>
    <s v="GBP"/>
    <n v="1433587620"/>
    <d v="2015-06-06T10:47:00"/>
    <n v="1430996150"/>
    <x v="636"/>
    <b v="0"/>
    <n v="1"/>
    <b v="0"/>
    <s v="technology/web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e v="#DIV/0!"/>
    <s v="GB"/>
    <s v="GBP"/>
    <n v="1488063840"/>
    <d v="2017-02-25T23:04:00"/>
    <n v="1485558318"/>
    <x v="637"/>
    <b v="0"/>
    <n v="0"/>
    <b v="0"/>
    <s v="technology/web"/>
    <x v="2"/>
    <s v="web"/>
    <x v="1"/>
  </r>
  <r>
    <n v="638"/>
    <s v="W (Canceled)"/>
    <s v="O0"/>
    <n v="200000"/>
    <n v="18"/>
    <x v="1"/>
    <n v="0"/>
    <n v="3"/>
    <s v="DE"/>
    <s v="EUR"/>
    <n v="1490447662"/>
    <d v="2017-03-25T13:14:22"/>
    <n v="1485267262"/>
    <x v="638"/>
    <b v="0"/>
    <n v="6"/>
    <b v="0"/>
    <s v="technology/web"/>
    <x v="2"/>
    <s v="web"/>
    <x v="1"/>
  </r>
  <r>
    <n v="639"/>
    <s v="Kids Educational Social Media Site (Canceled)"/>
    <s v="Development of a Safe and Educational Social Media site for kids."/>
    <n v="1000000"/>
    <n v="1"/>
    <x v="1"/>
    <n v="0"/>
    <n v="1"/>
    <s v="US"/>
    <s v="USD"/>
    <n v="1413208795"/>
    <d v="2014-10-13T13:59:55"/>
    <n v="1408024795"/>
    <x v="639"/>
    <b v="0"/>
    <n v="1"/>
    <b v="0"/>
    <s v="technology/web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44"/>
    <n v="50.5"/>
    <s v="FR"/>
    <s v="EUR"/>
    <n v="1480028400"/>
    <d v="2016-11-24T23:00:00"/>
    <n v="1478685915"/>
    <x v="640"/>
    <b v="0"/>
    <n v="2"/>
    <b v="1"/>
    <s v="technology/wearables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19"/>
    <n v="151.32"/>
    <s v="US"/>
    <s v="USD"/>
    <n v="1439473248"/>
    <d v="2015-08-13T13:40:48"/>
    <n v="1436881248"/>
    <x v="641"/>
    <b v="0"/>
    <n v="315"/>
    <b v="1"/>
    <s v="technology/wearables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60"/>
    <n v="134.36000000000001"/>
    <s v="DE"/>
    <s v="EUR"/>
    <n v="1439998674"/>
    <d v="2015-08-19T15:37:54"/>
    <n v="1436888274"/>
    <x v="642"/>
    <b v="0"/>
    <n v="2174"/>
    <b v="1"/>
    <s v="technology/wearables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n v="106"/>
    <n v="174.03"/>
    <s v="US"/>
    <s v="USD"/>
    <n v="1433085875"/>
    <d v="2015-05-31T15:24:35"/>
    <n v="1428333875"/>
    <x v="643"/>
    <b v="0"/>
    <n v="152"/>
    <b v="1"/>
    <s v="technology/wearables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00"/>
    <n v="73.489999999999995"/>
    <s v="US"/>
    <s v="USD"/>
    <n v="1414544400"/>
    <d v="2014-10-29T01:00:00"/>
    <n v="1410883139"/>
    <x v="644"/>
    <b v="0"/>
    <n v="1021"/>
    <b v="1"/>
    <s v="technology/wearables"/>
    <x v="2"/>
    <s v="wearables"/>
    <x v="3"/>
  </r>
  <r>
    <n v="645"/>
    <s v="Carbon Fiber Collar Stays"/>
    <s v="Ever wanted to own something made out of carbon fiber? Now you can!"/>
    <n v="2000"/>
    <n v="5574"/>
    <x v="0"/>
    <n v="279"/>
    <n v="23.52"/>
    <s v="US"/>
    <s v="USD"/>
    <n v="1470962274"/>
    <d v="2016-08-12T00:37:54"/>
    <n v="1468370274"/>
    <x v="645"/>
    <b v="0"/>
    <n v="237"/>
    <b v="1"/>
    <s v="technology/wearables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32"/>
    <n v="39.07"/>
    <s v="US"/>
    <s v="USD"/>
    <n v="1407788867"/>
    <d v="2014-08-11T20:27:47"/>
    <n v="1405196867"/>
    <x v="646"/>
    <b v="0"/>
    <n v="27"/>
    <b v="1"/>
    <s v="technology/wearables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07"/>
    <n v="125.94"/>
    <s v="CA"/>
    <s v="CAD"/>
    <n v="1458235549"/>
    <d v="2016-03-17T17:25:49"/>
    <n v="1455647149"/>
    <x v="647"/>
    <b v="0"/>
    <n v="17"/>
    <b v="1"/>
    <s v="technology/wearables"/>
    <x v="2"/>
    <s v="wearables"/>
    <x v="2"/>
  </r>
  <r>
    <n v="648"/>
    <s v="Audio Jacket"/>
    <s v="Get ready for the next product that you canâ€™t live without"/>
    <n v="35000"/>
    <n v="44388"/>
    <x v="0"/>
    <n v="127"/>
    <n v="1644"/>
    <s v="US"/>
    <s v="USD"/>
    <n v="1413304708"/>
    <d v="2014-10-14T16:38:28"/>
    <n v="1410280708"/>
    <x v="648"/>
    <b v="0"/>
    <n v="27"/>
    <b v="1"/>
    <s v="technology/wearables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n v="140"/>
    <n v="42.67"/>
    <s v="US"/>
    <s v="USD"/>
    <n v="1410904413"/>
    <d v="2014-09-16T21:53:33"/>
    <n v="1409090013"/>
    <x v="649"/>
    <b v="0"/>
    <n v="82"/>
    <b v="1"/>
    <s v="technology/wearables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12"/>
    <n v="35.130000000000003"/>
    <s v="US"/>
    <s v="USD"/>
    <n v="1418953984"/>
    <d v="2014-12-19T01:53:04"/>
    <n v="1413766384"/>
    <x v="650"/>
    <b v="0"/>
    <n v="48"/>
    <b v="1"/>
    <s v="technology/wearables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01"/>
    <n v="239.35"/>
    <s v="US"/>
    <s v="USD"/>
    <n v="1418430311"/>
    <d v="2014-12-13T00:25:11"/>
    <n v="1415838311"/>
    <x v="651"/>
    <b v="0"/>
    <n v="105"/>
    <b v="1"/>
    <s v="technology/wearables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n v="100"/>
    <n v="107.64"/>
    <s v="US"/>
    <s v="USD"/>
    <n v="1480613650"/>
    <d v="2016-12-01T17:34:10"/>
    <n v="1478018050"/>
    <x v="652"/>
    <b v="0"/>
    <n v="28"/>
    <b v="1"/>
    <s v="technology/wearables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41"/>
    <n v="95.83"/>
    <s v="US"/>
    <s v="USD"/>
    <n v="1440082240"/>
    <d v="2015-08-20T14:50:40"/>
    <n v="1436885440"/>
    <x v="653"/>
    <b v="0"/>
    <n v="1107"/>
    <b v="1"/>
    <s v="technology/wearables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67"/>
    <n v="31.66"/>
    <s v="US"/>
    <s v="USD"/>
    <n v="1436396313"/>
    <d v="2015-07-08T22:58:33"/>
    <n v="1433804313"/>
    <x v="654"/>
    <b v="0"/>
    <n v="1013"/>
    <b v="1"/>
    <s v="technology/wearables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n v="147"/>
    <n v="42.89"/>
    <s v="US"/>
    <s v="USD"/>
    <n v="1426197512"/>
    <d v="2015-03-12T21:58:32"/>
    <n v="1423609112"/>
    <x v="655"/>
    <b v="0"/>
    <n v="274"/>
    <b v="1"/>
    <s v="technology/wearables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14"/>
    <n v="122.74"/>
    <s v="US"/>
    <s v="USD"/>
    <n v="1460917119"/>
    <d v="2016-04-17T18:18:39"/>
    <n v="1455736719"/>
    <x v="656"/>
    <b v="0"/>
    <n v="87"/>
    <b v="1"/>
    <s v="technology/wearables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26"/>
    <n v="190.45"/>
    <s v="US"/>
    <s v="USD"/>
    <n v="1450901872"/>
    <d v="2015-12-23T20:17:52"/>
    <n v="1448309872"/>
    <x v="657"/>
    <b v="0"/>
    <n v="99"/>
    <b v="1"/>
    <s v="technology/wearables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4"/>
    <n v="109.34"/>
    <s v="US"/>
    <s v="USD"/>
    <n v="1437933600"/>
    <d v="2015-07-26T18:00:00"/>
    <n v="1435117889"/>
    <x v="658"/>
    <b v="0"/>
    <n v="276"/>
    <b v="1"/>
    <s v="technology/wearables"/>
    <x v="2"/>
    <s v="wearables"/>
    <x v="0"/>
  </r>
  <r>
    <n v="659"/>
    <s v="Lulu Watch Designs - Apple Watch"/>
    <s v="Sync up your lifestyle"/>
    <n v="3000"/>
    <n v="3017"/>
    <x v="0"/>
    <n v="101"/>
    <n v="143.66999999999999"/>
    <s v="US"/>
    <s v="USD"/>
    <n v="1440339295"/>
    <d v="2015-08-23T14:14:55"/>
    <n v="1437747295"/>
    <x v="659"/>
    <b v="0"/>
    <n v="21"/>
    <b v="1"/>
    <s v="technology/wearables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3"/>
    <n v="84.94"/>
    <s v="US"/>
    <s v="USD"/>
    <n v="1415558879"/>
    <d v="2014-11-09T18:47:59"/>
    <n v="1412963279"/>
    <x v="660"/>
    <b v="0"/>
    <n v="18"/>
    <b v="0"/>
    <s v="technology/wearables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x v="2"/>
    <n v="1"/>
    <n v="10.56"/>
    <s v="US"/>
    <s v="USD"/>
    <n v="1477236559"/>
    <d v="2016-10-23T15:29:19"/>
    <n v="1474644559"/>
    <x v="661"/>
    <b v="0"/>
    <n v="9"/>
    <b v="0"/>
    <s v="technology/wearables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n v="0"/>
    <n v="39"/>
    <s v="US"/>
    <s v="USD"/>
    <n v="1421404247"/>
    <d v="2015-01-16T10:30:47"/>
    <n v="1418812247"/>
    <x v="662"/>
    <b v="0"/>
    <n v="4"/>
    <b v="0"/>
    <s v="technology/wearables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0"/>
    <n v="100"/>
    <s v="DK"/>
    <s v="DKK"/>
    <n v="1437250456"/>
    <d v="2015-07-18T20:14:16"/>
    <n v="1434658456"/>
    <x v="663"/>
    <b v="0"/>
    <n v="7"/>
    <b v="0"/>
    <s v="technology/wearables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n v="8"/>
    <n v="31.17"/>
    <s v="US"/>
    <s v="USD"/>
    <n v="1428940775"/>
    <d v="2015-04-13T15:59:35"/>
    <n v="1426348775"/>
    <x v="664"/>
    <b v="0"/>
    <n v="29"/>
    <b v="0"/>
    <s v="technology/wearables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9"/>
    <n v="155.33000000000001"/>
    <s v="US"/>
    <s v="USD"/>
    <n v="1484327061"/>
    <d v="2017-01-13T17:04:21"/>
    <n v="1479143061"/>
    <x v="665"/>
    <b v="0"/>
    <n v="12"/>
    <b v="0"/>
    <s v="technology/wearables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n v="0"/>
    <n v="2"/>
    <s v="US"/>
    <s v="USD"/>
    <n v="1408305498"/>
    <d v="2014-08-17T19:58:18"/>
    <n v="1405713498"/>
    <x v="666"/>
    <b v="0"/>
    <n v="4"/>
    <b v="0"/>
    <s v="technology/wearables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0"/>
    <n v="178.93"/>
    <s v="IT"/>
    <s v="EUR"/>
    <n v="1477731463"/>
    <d v="2016-10-29T08:57:43"/>
    <n v="1474275463"/>
    <x v="667"/>
    <b v="0"/>
    <n v="28"/>
    <b v="0"/>
    <s v="technology/wearables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5"/>
    <n v="27.36"/>
    <s v="US"/>
    <s v="USD"/>
    <n v="1431374222"/>
    <d v="2015-05-11T19:57:02"/>
    <n v="1427486222"/>
    <x v="668"/>
    <b v="0"/>
    <n v="25"/>
    <b v="0"/>
    <s v="technology/wearables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n v="22"/>
    <n v="1536.25"/>
    <s v="SE"/>
    <s v="SEK"/>
    <n v="1467817258"/>
    <d v="2016-07-06T15:00:58"/>
    <n v="1465225258"/>
    <x v="669"/>
    <b v="0"/>
    <n v="28"/>
    <b v="0"/>
    <s v="technology/wearables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29"/>
    <n v="85"/>
    <s v="IT"/>
    <s v="EUR"/>
    <n v="1466323800"/>
    <d v="2016-06-19T08:10:00"/>
    <n v="1463418120"/>
    <x v="670"/>
    <b v="0"/>
    <n v="310"/>
    <b v="0"/>
    <s v="technology/wearables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39"/>
    <n v="788.53"/>
    <s v="US"/>
    <s v="USD"/>
    <n v="1421208000"/>
    <d v="2015-01-14T04:00:00"/>
    <n v="1418315852"/>
    <x v="671"/>
    <b v="0"/>
    <n v="15"/>
    <b v="0"/>
    <s v="technology/wearables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22"/>
    <n v="50.3"/>
    <s v="US"/>
    <s v="USD"/>
    <n v="1420088340"/>
    <d v="2015-01-01T04:59:00"/>
    <n v="1417410964"/>
    <x v="672"/>
    <b v="0"/>
    <n v="215"/>
    <b v="0"/>
    <s v="technology/wearables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0"/>
    <n v="68.33"/>
    <s v="US"/>
    <s v="USD"/>
    <n v="1409602217"/>
    <d v="2014-09-01T20:10:17"/>
    <n v="1405714217"/>
    <x v="673"/>
    <b v="0"/>
    <n v="3"/>
    <b v="0"/>
    <s v="technology/wearables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n v="0"/>
    <n v="7.5"/>
    <s v="US"/>
    <s v="USD"/>
    <n v="1407811627"/>
    <d v="2014-08-12T02:47:07"/>
    <n v="1402627627"/>
    <x v="674"/>
    <b v="0"/>
    <n v="2"/>
    <b v="0"/>
    <s v="technology/wearables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15"/>
    <n v="34.270000000000003"/>
    <s v="US"/>
    <s v="USD"/>
    <n v="1420095540"/>
    <d v="2015-01-01T06:59:00"/>
    <n v="1417558804"/>
    <x v="675"/>
    <b v="0"/>
    <n v="26"/>
    <b v="0"/>
    <s v="technology/wearables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1"/>
    <n v="61.29"/>
    <s v="CA"/>
    <s v="CAD"/>
    <n v="1423333581"/>
    <d v="2015-02-07T18:26:21"/>
    <n v="1420741581"/>
    <x v="676"/>
    <b v="0"/>
    <n v="24"/>
    <b v="0"/>
    <s v="technology/wearables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26"/>
    <n v="133.25"/>
    <s v="IT"/>
    <s v="EUR"/>
    <n v="1467106895"/>
    <d v="2016-06-28T09:41:35"/>
    <n v="1463218895"/>
    <x v="677"/>
    <b v="0"/>
    <n v="96"/>
    <b v="0"/>
    <s v="technology/wearables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4"/>
    <n v="65.180000000000007"/>
    <s v="US"/>
    <s v="USD"/>
    <n v="1463821338"/>
    <d v="2016-05-21T09:02:18"/>
    <n v="1461229338"/>
    <x v="678"/>
    <b v="0"/>
    <n v="17"/>
    <b v="0"/>
    <s v="technology/wearables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15"/>
    <n v="93.9"/>
    <s v="US"/>
    <s v="USD"/>
    <n v="1472920909"/>
    <d v="2016-09-03T16:41:49"/>
    <n v="1467736909"/>
    <x v="679"/>
    <b v="0"/>
    <n v="94"/>
    <b v="0"/>
    <s v="technology/wearables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26"/>
    <n v="150.65"/>
    <s v="US"/>
    <s v="USD"/>
    <n v="1410955331"/>
    <d v="2014-09-17T12:02:11"/>
    <n v="1407931331"/>
    <x v="680"/>
    <b v="0"/>
    <n v="129"/>
    <b v="0"/>
    <s v="technology/wearables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0"/>
    <n v="1"/>
    <s v="US"/>
    <s v="USD"/>
    <n v="1477509604"/>
    <d v="2016-10-26T19:20:04"/>
    <n v="1474917604"/>
    <x v="681"/>
    <b v="0"/>
    <n v="1"/>
    <b v="0"/>
    <s v="technology/wearables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n v="0"/>
    <n v="13.25"/>
    <s v="US"/>
    <s v="USD"/>
    <n v="1489512122"/>
    <d v="2017-03-14T17:22:02"/>
    <n v="1486923722"/>
    <x v="682"/>
    <b v="0"/>
    <n v="4"/>
    <b v="0"/>
    <s v="technology/wearables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1"/>
    <n v="99.33"/>
    <s v="US"/>
    <s v="USD"/>
    <n v="1477949764"/>
    <d v="2016-10-31T21:36:04"/>
    <n v="1474493764"/>
    <x v="683"/>
    <b v="0"/>
    <n v="3"/>
    <b v="0"/>
    <s v="technology/wearables"/>
    <x v="2"/>
    <s v="wearables"/>
    <x v="2"/>
  </r>
  <r>
    <n v="684"/>
    <s v="Arcus Motion Analyzer | The Versatile Smart Ring"/>
    <s v="Arcus gives your fingers super powers."/>
    <n v="320000"/>
    <n v="23948"/>
    <x v="2"/>
    <n v="7"/>
    <n v="177.39"/>
    <s v="US"/>
    <s v="USD"/>
    <n v="1406257200"/>
    <d v="2014-07-25T03:00:00"/>
    <n v="1403176891"/>
    <x v="684"/>
    <b v="0"/>
    <n v="135"/>
    <b v="0"/>
    <s v="technology/wearables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28"/>
    <n v="55.3"/>
    <s v="US"/>
    <s v="USD"/>
    <n v="1421095672"/>
    <d v="2015-01-12T20:47:52"/>
    <n v="1417207672"/>
    <x v="685"/>
    <b v="0"/>
    <n v="10"/>
    <b v="0"/>
    <s v="technology/wearables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n v="0"/>
    <e v="#DIV/0!"/>
    <s v="IT"/>
    <s v="EUR"/>
    <n v="1438618170"/>
    <d v="2015-08-03T16:09:30"/>
    <n v="1436026170"/>
    <x v="686"/>
    <b v="0"/>
    <n v="0"/>
    <b v="0"/>
    <s v="technology/wearables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4"/>
    <n v="591.66999999999996"/>
    <s v="MX"/>
    <s v="MXN"/>
    <n v="1486317653"/>
    <d v="2017-02-05T18:00:53"/>
    <n v="1481133653"/>
    <x v="687"/>
    <b v="0"/>
    <n v="6"/>
    <b v="0"/>
    <s v="technology/wearables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73"/>
    <n v="405.5"/>
    <s v="US"/>
    <s v="USD"/>
    <n v="1444876253"/>
    <d v="2015-10-15T02:30:53"/>
    <n v="1442284253"/>
    <x v="688"/>
    <b v="0"/>
    <n v="36"/>
    <b v="0"/>
    <s v="technology/wearables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58"/>
    <n v="343.15"/>
    <s v="US"/>
    <s v="USD"/>
    <n v="1481173140"/>
    <d v="2016-12-08T04:59:00"/>
    <n v="1478016097"/>
    <x v="689"/>
    <b v="0"/>
    <n v="336"/>
    <b v="0"/>
    <s v="technology/wearables"/>
    <x v="2"/>
    <s v="wearables"/>
    <x v="2"/>
  </r>
  <r>
    <n v="690"/>
    <s v="BLOXSHIELD"/>
    <s v="A radiation shield for your fitness tracker, smartwatch or other wearable smart device"/>
    <n v="20000"/>
    <n v="2468"/>
    <x v="2"/>
    <n v="12"/>
    <n v="72.59"/>
    <s v="US"/>
    <s v="USD"/>
    <n v="1473400800"/>
    <d v="2016-09-09T06:00:00"/>
    <n v="1469718841"/>
    <x v="690"/>
    <b v="0"/>
    <n v="34"/>
    <b v="0"/>
    <s v="technology/wearables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1"/>
    <n v="26"/>
    <s v="US"/>
    <s v="USD"/>
    <n v="1435711246"/>
    <d v="2015-07-01T00:40:46"/>
    <n v="1433292046"/>
    <x v="691"/>
    <b v="0"/>
    <n v="10"/>
    <b v="0"/>
    <s v="technology/wearables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7"/>
    <n v="6.5"/>
    <s v="GB"/>
    <s v="GBP"/>
    <n v="1482397263"/>
    <d v="2016-12-22T09:01:03"/>
    <n v="1479805263"/>
    <x v="692"/>
    <b v="0"/>
    <n v="201"/>
    <b v="0"/>
    <s v="technology/wearables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n v="35"/>
    <n v="119.39"/>
    <s v="US"/>
    <s v="USD"/>
    <n v="1430421827"/>
    <d v="2015-04-30T19:23:47"/>
    <n v="1427829827"/>
    <x v="693"/>
    <b v="0"/>
    <n v="296"/>
    <b v="0"/>
    <s v="technology/wearables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n v="0"/>
    <n v="84.29"/>
    <s v="US"/>
    <s v="USD"/>
    <n v="1485964559"/>
    <d v="2017-02-01T15:55:59"/>
    <n v="1483372559"/>
    <x v="694"/>
    <b v="0"/>
    <n v="7"/>
    <b v="0"/>
    <s v="technology/wearables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1"/>
    <n v="90.86"/>
    <s v="US"/>
    <s v="USD"/>
    <n v="1414758620"/>
    <d v="2014-10-31T12:30:20"/>
    <n v="1412166620"/>
    <x v="695"/>
    <b v="0"/>
    <n v="7"/>
    <b v="0"/>
    <s v="technology/wearables"/>
    <x v="2"/>
    <s v="wearables"/>
    <x v="3"/>
  </r>
  <r>
    <n v="696"/>
    <s v="trustee"/>
    <s v="Show your fidelity by wearing the Trustee rings! Show where you are (at)!"/>
    <n v="175000"/>
    <n v="1"/>
    <x v="2"/>
    <n v="0"/>
    <n v="1"/>
    <s v="NL"/>
    <s v="EUR"/>
    <n v="1406326502"/>
    <d v="2014-07-25T22:15:02"/>
    <n v="1403734502"/>
    <x v="696"/>
    <b v="0"/>
    <n v="1"/>
    <b v="0"/>
    <s v="technology/wearables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46"/>
    <n v="20.34"/>
    <s v="DE"/>
    <s v="EUR"/>
    <n v="1454502789"/>
    <d v="2016-02-03T12:33:09"/>
    <n v="1453206789"/>
    <x v="697"/>
    <b v="0"/>
    <n v="114"/>
    <b v="0"/>
    <s v="technology/wearables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15"/>
    <n v="530.69000000000005"/>
    <s v="US"/>
    <s v="USD"/>
    <n v="1411005600"/>
    <d v="2014-09-18T02:00:00"/>
    <n v="1408141245"/>
    <x v="698"/>
    <b v="0"/>
    <n v="29"/>
    <b v="0"/>
    <s v="technology/wearables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82"/>
    <n v="120.39"/>
    <s v="US"/>
    <s v="USD"/>
    <n v="1385136000"/>
    <d v="2013-11-22T16:00:00"/>
    <n v="1381923548"/>
    <x v="699"/>
    <b v="0"/>
    <n v="890"/>
    <b v="0"/>
    <s v="technology/wearables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3"/>
    <n v="13"/>
    <s v="ES"/>
    <s v="EUR"/>
    <n v="1484065881"/>
    <d v="2017-01-10T16:31:21"/>
    <n v="1481473881"/>
    <x v="700"/>
    <b v="0"/>
    <n v="31"/>
    <b v="0"/>
    <s v="technology/wearables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7"/>
    <n v="291.33"/>
    <s v="GB"/>
    <s v="GBP"/>
    <n v="1406130880"/>
    <d v="2014-07-23T15:54:40"/>
    <n v="1403538880"/>
    <x v="701"/>
    <b v="0"/>
    <n v="21"/>
    <b v="0"/>
    <s v="technology/wearables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31"/>
    <n v="124.92"/>
    <s v="US"/>
    <s v="USD"/>
    <n v="1480011987"/>
    <d v="2016-11-24T18:26:27"/>
    <n v="1477416387"/>
    <x v="702"/>
    <b v="0"/>
    <n v="37"/>
    <b v="0"/>
    <s v="technology/wearables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6"/>
    <n v="119.57"/>
    <s v="US"/>
    <s v="USD"/>
    <n v="1485905520"/>
    <d v="2017-01-31T23:32:00"/>
    <n v="1481150949"/>
    <x v="703"/>
    <b v="0"/>
    <n v="7"/>
    <b v="0"/>
    <s v="technology/wearables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n v="1"/>
    <n v="120.25"/>
    <s v="CA"/>
    <s v="CAD"/>
    <n v="1487565468"/>
    <d v="2017-02-20T04:37:48"/>
    <n v="1482381468"/>
    <x v="704"/>
    <b v="0"/>
    <n v="4"/>
    <b v="0"/>
    <s v="technology/wearables"/>
    <x v="2"/>
    <s v="wearables"/>
    <x v="2"/>
  </r>
  <r>
    <n v="705"/>
    <s v="SomnoScope"/>
    <s v="The closest thing ever to the Holy Grail of wearables technology"/>
    <n v="100000"/>
    <n v="977"/>
    <x v="2"/>
    <n v="1"/>
    <n v="195.4"/>
    <s v="NL"/>
    <s v="EUR"/>
    <n v="1484999278"/>
    <d v="2017-01-21T11:47:58"/>
    <n v="1482407278"/>
    <x v="705"/>
    <b v="0"/>
    <n v="5"/>
    <b v="0"/>
    <s v="technology/wearables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n v="0"/>
    <e v="#DIV/0!"/>
    <s v="ES"/>
    <s v="EUR"/>
    <n v="1481740740"/>
    <d v="2016-12-14T18:39:00"/>
    <n v="1478130783"/>
    <x v="706"/>
    <b v="0"/>
    <n v="0"/>
    <b v="0"/>
    <s v="technology/wearables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79"/>
    <n v="117.7"/>
    <s v="GB"/>
    <s v="GBP"/>
    <n v="1483286127"/>
    <d v="2017-01-01T15:55:27"/>
    <n v="1479830127"/>
    <x v="707"/>
    <b v="0"/>
    <n v="456"/>
    <b v="0"/>
    <s v="technology/wearables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2"/>
    <n v="23.95"/>
    <s v="GB"/>
    <s v="GBP"/>
    <n v="1410616600"/>
    <d v="2014-09-13T13:56:40"/>
    <n v="1405432600"/>
    <x v="708"/>
    <b v="0"/>
    <n v="369"/>
    <b v="0"/>
    <s v="technology/wearables"/>
    <x v="2"/>
    <s v="wearables"/>
    <x v="3"/>
  </r>
  <r>
    <n v="709"/>
    <s v="lumiglove"/>
    <s v="A &quot;handheld&quot; light, which eases the way you illuminate objects and/or paths."/>
    <n v="15000"/>
    <n v="61"/>
    <x v="2"/>
    <n v="0"/>
    <n v="30.5"/>
    <s v="US"/>
    <s v="USD"/>
    <n v="1417741159"/>
    <d v="2014-12-05T00:59:19"/>
    <n v="1415149159"/>
    <x v="709"/>
    <b v="0"/>
    <n v="2"/>
    <b v="0"/>
    <s v="technology/wearables"/>
    <x v="2"/>
    <s v="wearables"/>
    <x v="3"/>
  </r>
  <r>
    <n v="710"/>
    <s v="Hate York Shirt 2.0"/>
    <s v="Shirts, so technologically advanced, they connect mentally to their audience upon sight."/>
    <n v="1200"/>
    <n v="0"/>
    <x v="2"/>
    <n v="0"/>
    <e v="#DIV/0!"/>
    <s v="CA"/>
    <s v="CAD"/>
    <n v="1408495440"/>
    <d v="2014-08-20T00:44:00"/>
    <n v="1405640302"/>
    <x v="710"/>
    <b v="0"/>
    <n v="0"/>
    <b v="0"/>
    <s v="technology/wearables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34"/>
    <n v="99.97"/>
    <s v="NL"/>
    <s v="EUR"/>
    <n v="1481716868"/>
    <d v="2016-12-14T12:01:08"/>
    <n v="1478257268"/>
    <x v="711"/>
    <b v="0"/>
    <n v="338"/>
    <b v="0"/>
    <s v="technology/wearables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0"/>
    <n v="26.25"/>
    <s v="US"/>
    <s v="USD"/>
    <n v="1455466832"/>
    <d v="2016-02-14T16:20:32"/>
    <n v="1452874832"/>
    <x v="712"/>
    <b v="0"/>
    <n v="4"/>
    <b v="0"/>
    <s v="technology/wearables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1"/>
    <n v="199"/>
    <s v="IT"/>
    <s v="EUR"/>
    <n v="1465130532"/>
    <d v="2016-06-05T12:42:12"/>
    <n v="1462538532"/>
    <x v="713"/>
    <b v="0"/>
    <n v="1"/>
    <b v="0"/>
    <s v="technology/wearables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n v="15"/>
    <n v="80.319999999999993"/>
    <s v="US"/>
    <s v="USD"/>
    <n v="1488308082"/>
    <d v="2017-02-28T18:54:42"/>
    <n v="1483124082"/>
    <x v="714"/>
    <b v="0"/>
    <n v="28"/>
    <b v="0"/>
    <s v="technology/wearables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n v="5"/>
    <n v="115.75"/>
    <s v="US"/>
    <s v="USD"/>
    <n v="1446693040"/>
    <d v="2015-11-05T03:10:40"/>
    <n v="1443233440"/>
    <x v="715"/>
    <b v="0"/>
    <n v="12"/>
    <b v="0"/>
    <s v="technology/wearables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n v="10"/>
    <n v="44.69"/>
    <s v="US"/>
    <s v="USD"/>
    <n v="1417392000"/>
    <d v="2014-12-01T00:00:00"/>
    <n v="1414511307"/>
    <x v="716"/>
    <b v="0"/>
    <n v="16"/>
    <b v="0"/>
    <s v="technology/wearables"/>
    <x v="2"/>
    <s v="wearables"/>
    <x v="3"/>
  </r>
  <r>
    <n v="717"/>
    <s v="cool air belt"/>
    <s v="Cool air flowing under clothing keeps you cool."/>
    <n v="100000"/>
    <n v="305"/>
    <x v="2"/>
    <n v="0"/>
    <n v="76.25"/>
    <s v="US"/>
    <s v="USD"/>
    <n v="1409949002"/>
    <d v="2014-09-05T20:30:02"/>
    <n v="1407357002"/>
    <x v="717"/>
    <b v="0"/>
    <n v="4"/>
    <b v="0"/>
    <s v="technology/wearables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1"/>
    <n v="22.5"/>
    <s v="US"/>
    <s v="USD"/>
    <n v="1487397540"/>
    <d v="2017-02-18T05:59:00"/>
    <n v="1484684247"/>
    <x v="718"/>
    <b v="0"/>
    <n v="4"/>
    <b v="0"/>
    <s v="technology/wearables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"/>
    <n v="19.399999999999999"/>
    <s v="US"/>
    <s v="USD"/>
    <n v="1456189076"/>
    <d v="2016-02-23T00:57:56"/>
    <n v="1454979476"/>
    <x v="719"/>
    <b v="0"/>
    <n v="10"/>
    <b v="0"/>
    <s v="technology/wearables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44"/>
    <n v="66.709999999999994"/>
    <s v="US"/>
    <s v="USD"/>
    <n v="1327851291"/>
    <d v="2012-01-29T15:34:51"/>
    <n v="1325432091"/>
    <x v="720"/>
    <b v="0"/>
    <n v="41"/>
    <b v="1"/>
    <s v="publishing/nonfiction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22"/>
    <n v="84.14"/>
    <s v="US"/>
    <s v="USD"/>
    <n v="1406900607"/>
    <d v="2014-08-01T13:43:27"/>
    <n v="1403012607"/>
    <x v="721"/>
    <b v="0"/>
    <n v="119"/>
    <b v="1"/>
    <s v="publishing/nonfiction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32"/>
    <n v="215.73"/>
    <s v="US"/>
    <s v="USD"/>
    <n v="1333909178"/>
    <d v="2012-04-08T18:19:38"/>
    <n v="1331320778"/>
    <x v="722"/>
    <b v="0"/>
    <n v="153"/>
    <b v="1"/>
    <s v="publishing/nonfiction"/>
    <x v="3"/>
    <s v="nonfiction"/>
    <x v="5"/>
  </r>
  <r>
    <n v="723"/>
    <s v="The 2015 Pro Football Beast Book"/>
    <s v="The Definitive (and Slightly Ridiculous) Guide to Enjoying the 2015 Pro Football Season"/>
    <n v="5000"/>
    <n v="5469"/>
    <x v="0"/>
    <n v="109"/>
    <n v="54.69"/>
    <s v="US"/>
    <s v="USD"/>
    <n v="1438228740"/>
    <d v="2015-07-30T03:59:00"/>
    <n v="1435606549"/>
    <x v="723"/>
    <b v="0"/>
    <n v="100"/>
    <b v="1"/>
    <s v="publishing/nonfiction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05"/>
    <n v="51.63"/>
    <s v="US"/>
    <s v="USD"/>
    <n v="1309447163"/>
    <d v="2011-06-30T15:19:23"/>
    <n v="1306855163"/>
    <x v="724"/>
    <b v="0"/>
    <n v="143"/>
    <b v="1"/>
    <s v="publishing/nonfiction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n v="100"/>
    <n v="143.36000000000001"/>
    <s v="US"/>
    <s v="USD"/>
    <n v="1450018912"/>
    <d v="2015-12-13T15:01:52"/>
    <n v="1447426912"/>
    <x v="725"/>
    <b v="0"/>
    <n v="140"/>
    <b v="1"/>
    <s v="publishing/nonfiction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01"/>
    <n v="72.430000000000007"/>
    <s v="US"/>
    <s v="USD"/>
    <n v="1365728487"/>
    <d v="2013-04-12T01:01:27"/>
    <n v="1363136487"/>
    <x v="726"/>
    <b v="0"/>
    <n v="35"/>
    <b v="1"/>
    <s v="publishing/nonfiction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56"/>
    <n v="36.53"/>
    <s v="US"/>
    <s v="USD"/>
    <n v="1358198400"/>
    <d v="2013-01-14T21:20:00"/>
    <n v="1354580949"/>
    <x v="727"/>
    <b v="0"/>
    <n v="149"/>
    <b v="1"/>
    <s v="publishing/nonfiction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x v="0"/>
    <n v="106"/>
    <n v="60.9"/>
    <s v="US"/>
    <s v="USD"/>
    <n v="1313957157"/>
    <d v="2011-08-21T20:05:57"/>
    <n v="1310069157"/>
    <x v="728"/>
    <b v="0"/>
    <n v="130"/>
    <b v="1"/>
    <s v="publishing/nonfiction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31"/>
    <n v="43.55"/>
    <s v="US"/>
    <s v="USD"/>
    <n v="1348028861"/>
    <d v="2012-09-19T04:27:41"/>
    <n v="1342844861"/>
    <x v="729"/>
    <b v="0"/>
    <n v="120"/>
    <b v="1"/>
    <s v="publishing/nonfiction"/>
    <x v="3"/>
    <s v="nonfiction"/>
    <x v="5"/>
  </r>
  <r>
    <n v="730"/>
    <s v="Encyclopedia of Surfing"/>
    <s v="A Massive but Cheerful Online Digital Archive of Surfing"/>
    <n v="20000"/>
    <n v="26438"/>
    <x v="0"/>
    <n v="132"/>
    <n v="99.77"/>
    <s v="US"/>
    <s v="USD"/>
    <n v="1323280391"/>
    <d v="2011-12-07T17:53:11"/>
    <n v="1320688391"/>
    <x v="730"/>
    <b v="0"/>
    <n v="265"/>
    <b v="1"/>
    <s v="publishing/nonfiction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26"/>
    <n v="88.73"/>
    <s v="US"/>
    <s v="USD"/>
    <n v="1327212000"/>
    <d v="2012-01-22T06:00:00"/>
    <n v="1322852747"/>
    <x v="731"/>
    <b v="0"/>
    <n v="71"/>
    <b v="1"/>
    <s v="publishing/nonfiction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60"/>
    <n v="4.92"/>
    <s v="GB"/>
    <s v="GBP"/>
    <n v="1380449461"/>
    <d v="2013-09-29T10:11:01"/>
    <n v="1375265461"/>
    <x v="732"/>
    <b v="0"/>
    <n v="13"/>
    <b v="1"/>
    <s v="publishing/nonfiction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20"/>
    <n v="17.82"/>
    <s v="GB"/>
    <s v="GBP"/>
    <n v="1387533892"/>
    <d v="2013-12-20T10:04:52"/>
    <n v="1384941892"/>
    <x v="733"/>
    <b v="0"/>
    <n v="169"/>
    <b v="1"/>
    <s v="publishing/nonfiction"/>
    <x v="3"/>
    <s v="nonfiction"/>
    <x v="4"/>
  </r>
  <r>
    <n v="734"/>
    <s v="Sideswiped"/>
    <s v="Sideswiped is my story of growing in and trusting God through the mess and mysteries of life."/>
    <n v="8500"/>
    <n v="10670"/>
    <x v="0"/>
    <n v="126"/>
    <n v="187.19"/>
    <s v="CA"/>
    <s v="CAD"/>
    <n v="1431147600"/>
    <d v="2015-05-09T05:00:00"/>
    <n v="1428465420"/>
    <x v="734"/>
    <b v="0"/>
    <n v="57"/>
    <b v="1"/>
    <s v="publishing/nonfiction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14"/>
    <n v="234.81"/>
    <s v="US"/>
    <s v="USD"/>
    <n v="1417653540"/>
    <d v="2014-12-04T00:39:00"/>
    <n v="1414975346"/>
    <x v="735"/>
    <b v="0"/>
    <n v="229"/>
    <b v="1"/>
    <s v="publishing/nonfiction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15"/>
    <n v="105.05"/>
    <s v="US"/>
    <s v="USD"/>
    <n v="1385009940"/>
    <d v="2013-11-21T04:59:00"/>
    <n v="1383327440"/>
    <x v="736"/>
    <b v="0"/>
    <n v="108"/>
    <b v="1"/>
    <s v="publishing/nonfiction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22"/>
    <n v="56.67"/>
    <s v="US"/>
    <s v="USD"/>
    <n v="1392408000"/>
    <d v="2014-02-14T20:00:00"/>
    <n v="1390890987"/>
    <x v="737"/>
    <b v="0"/>
    <n v="108"/>
    <b v="1"/>
    <s v="publishing/nonfiction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n v="107"/>
    <n v="39.049999999999997"/>
    <s v="US"/>
    <s v="USD"/>
    <n v="1417409940"/>
    <d v="2014-12-01T04:59:00"/>
    <n v="1414765794"/>
    <x v="738"/>
    <b v="0"/>
    <n v="41"/>
    <b v="1"/>
    <s v="publishing/nonfiction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58"/>
    <n v="68.349999999999994"/>
    <s v="US"/>
    <s v="USD"/>
    <n v="1407758629"/>
    <d v="2014-08-11T12:03:49"/>
    <n v="1404907429"/>
    <x v="739"/>
    <b v="0"/>
    <n v="139"/>
    <b v="1"/>
    <s v="publishing/nonfiction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07"/>
    <n v="169.58"/>
    <s v="US"/>
    <s v="USD"/>
    <n v="1434857482"/>
    <d v="2015-06-21T03:31:22"/>
    <n v="1433647882"/>
    <x v="740"/>
    <b v="0"/>
    <n v="19"/>
    <b v="1"/>
    <s v="publishing/nonfiction"/>
    <x v="3"/>
    <s v="nonfiction"/>
    <x v="0"/>
  </r>
  <r>
    <n v="741"/>
    <s v="reVILNA: the vilna ghetto project"/>
    <s v="A revolutionary digital mapping project of the Vilna Ghetto"/>
    <n v="13000"/>
    <n v="13293.8"/>
    <x v="0"/>
    <n v="102"/>
    <n v="141.41999999999999"/>
    <s v="US"/>
    <s v="USD"/>
    <n v="1370964806"/>
    <d v="2013-06-11T15:33:26"/>
    <n v="1367940806"/>
    <x v="741"/>
    <b v="0"/>
    <n v="94"/>
    <b v="1"/>
    <s v="publishing/nonfiction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11"/>
    <n v="67.39"/>
    <s v="US"/>
    <s v="USD"/>
    <n v="1395435712"/>
    <d v="2014-03-21T21:01:52"/>
    <n v="1392847312"/>
    <x v="742"/>
    <b v="0"/>
    <n v="23"/>
    <b v="1"/>
    <s v="publishing/nonfiction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48"/>
    <n v="54.27"/>
    <s v="US"/>
    <s v="USD"/>
    <n v="1334610000"/>
    <d v="2012-04-16T21:00:00"/>
    <n v="1332435685"/>
    <x v="743"/>
    <b v="0"/>
    <n v="15"/>
    <b v="1"/>
    <s v="publishing/nonfiction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x v="0"/>
    <n v="102"/>
    <n v="82.52"/>
    <s v="US"/>
    <s v="USD"/>
    <n v="1355439503"/>
    <d v="2012-12-13T22:58:23"/>
    <n v="1352847503"/>
    <x v="744"/>
    <b v="0"/>
    <n v="62"/>
    <b v="1"/>
    <s v="publishing/nonfiction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79"/>
    <n v="53.73"/>
    <s v="US"/>
    <s v="USD"/>
    <n v="1367588645"/>
    <d v="2013-05-03T13:44:05"/>
    <n v="1364996645"/>
    <x v="745"/>
    <b v="0"/>
    <n v="74"/>
    <b v="1"/>
    <s v="publishing/nonfiction"/>
    <x v="3"/>
    <s v="nonfiction"/>
    <x v="4"/>
  </r>
  <r>
    <n v="746"/>
    <s v="Attention: People With Body Parts"/>
    <s v="This is a book of letters. Letters to our body parts."/>
    <n v="2987"/>
    <n v="3318"/>
    <x v="0"/>
    <n v="111"/>
    <n v="34.21"/>
    <s v="US"/>
    <s v="USD"/>
    <n v="1348372740"/>
    <d v="2012-09-23T03:59:00"/>
    <n v="1346806909"/>
    <x v="746"/>
    <b v="0"/>
    <n v="97"/>
    <b v="1"/>
    <s v="publishing/nonfiction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n v="100"/>
    <n v="127.33"/>
    <s v="NL"/>
    <s v="EUR"/>
    <n v="1421319240"/>
    <d v="2015-01-15T10:54:00"/>
    <n v="1418649019"/>
    <x v="747"/>
    <b v="0"/>
    <n v="55"/>
    <b v="1"/>
    <s v="publishing/nonfiction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00"/>
    <n v="45.57"/>
    <s v="US"/>
    <s v="USD"/>
    <n v="1407701966"/>
    <d v="2014-08-10T20:19:26"/>
    <n v="1405109966"/>
    <x v="748"/>
    <b v="0"/>
    <n v="44"/>
    <b v="1"/>
    <s v="publishing/nonfiction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n v="106"/>
    <n v="95.96"/>
    <s v="US"/>
    <s v="USD"/>
    <n v="1485642930"/>
    <d v="2017-01-28T22:35:30"/>
    <n v="1483050930"/>
    <x v="749"/>
    <b v="0"/>
    <n v="110"/>
    <b v="1"/>
    <s v="publishing/nonfiction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03"/>
    <n v="77.27"/>
    <s v="US"/>
    <s v="USD"/>
    <n v="1361739872"/>
    <d v="2013-02-24T21:04:32"/>
    <n v="1359147872"/>
    <x v="750"/>
    <b v="0"/>
    <n v="59"/>
    <b v="1"/>
    <s v="publishing/nonfiction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19"/>
    <n v="57.34"/>
    <s v="US"/>
    <s v="USD"/>
    <n v="1312470475"/>
    <d v="2011-08-04T15:07:55"/>
    <n v="1308496075"/>
    <x v="751"/>
    <b v="0"/>
    <n v="62"/>
    <b v="1"/>
    <s v="publishing/nonfiction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12"/>
    <n v="53.19"/>
    <s v="AU"/>
    <s v="AUD"/>
    <n v="1476615600"/>
    <d v="2016-10-16T11:00:00"/>
    <n v="1474884417"/>
    <x v="752"/>
    <b v="0"/>
    <n v="105"/>
    <b v="1"/>
    <s v="publishing/nonfiction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28"/>
    <n v="492.31"/>
    <s v="US"/>
    <s v="USD"/>
    <n v="1423922991"/>
    <d v="2015-02-14T14:09:51"/>
    <n v="1421330991"/>
    <x v="753"/>
    <b v="0"/>
    <n v="26"/>
    <b v="1"/>
    <s v="publishing/nonfiction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04"/>
    <n v="42.35"/>
    <s v="US"/>
    <s v="USD"/>
    <n v="1357408721"/>
    <d v="2013-01-05T17:58:41"/>
    <n v="1354816721"/>
    <x v="754"/>
    <b v="0"/>
    <n v="49"/>
    <b v="1"/>
    <s v="publishing/nonfiction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02"/>
    <n v="37.47"/>
    <s v="US"/>
    <s v="USD"/>
    <n v="1369010460"/>
    <d v="2013-05-20T00:41:00"/>
    <n v="1366381877"/>
    <x v="755"/>
    <b v="0"/>
    <n v="68"/>
    <b v="1"/>
    <s v="publishing/nonfiction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18"/>
    <n v="37.450000000000003"/>
    <s v="US"/>
    <s v="USD"/>
    <n v="1303147459"/>
    <d v="2011-04-18T17:24:19"/>
    <n v="1297880659"/>
    <x v="756"/>
    <b v="0"/>
    <n v="22"/>
    <b v="1"/>
    <s v="publishing/nonfiction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38"/>
    <n v="33.06"/>
    <s v="US"/>
    <s v="USD"/>
    <n v="1354756714"/>
    <d v="2012-12-06T01:18:34"/>
    <n v="1353547114"/>
    <x v="757"/>
    <b v="0"/>
    <n v="18"/>
    <b v="1"/>
    <s v="publishing/nonfiction"/>
    <x v="3"/>
    <s v="nonfiction"/>
    <x v="5"/>
  </r>
  <r>
    <n v="758"/>
    <s v="Publish Waiting On Humanity"/>
    <s v="I am publishing my book, Waiting on Humanity and need some finishing funds to do so."/>
    <n v="2500"/>
    <n v="2550"/>
    <x v="0"/>
    <n v="102"/>
    <n v="134.21"/>
    <s v="US"/>
    <s v="USD"/>
    <n v="1286568268"/>
    <d v="2010-10-08T20:04:28"/>
    <n v="1283976268"/>
    <x v="758"/>
    <b v="0"/>
    <n v="19"/>
    <b v="1"/>
    <s v="publishing/nonfiction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x v="0"/>
    <n v="102"/>
    <n v="51.47"/>
    <s v="GB"/>
    <s v="GBP"/>
    <n v="1404892539"/>
    <d v="2014-07-09T07:55:39"/>
    <n v="1401436539"/>
    <x v="759"/>
    <b v="0"/>
    <n v="99"/>
    <b v="1"/>
    <s v="publishing/nonfiction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0"/>
    <e v="#DIV/0!"/>
    <s v="US"/>
    <s v="USD"/>
    <n v="1480188013"/>
    <d v="2016-11-26T19:20:13"/>
    <n v="1477592413"/>
    <x v="760"/>
    <b v="0"/>
    <n v="0"/>
    <b v="0"/>
    <s v="publishing/fiction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x v="2"/>
    <n v="5"/>
    <n v="39.17"/>
    <s v="US"/>
    <s v="USD"/>
    <n v="1391364126"/>
    <d v="2014-02-02T18:02:06"/>
    <n v="1388772126"/>
    <x v="761"/>
    <b v="0"/>
    <n v="6"/>
    <b v="0"/>
    <s v="publishing/fiction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n v="0"/>
    <e v="#DIV/0!"/>
    <s v="MX"/>
    <s v="MXN"/>
    <n v="1480831200"/>
    <d v="2016-12-04T06:00:00"/>
    <n v="1479328570"/>
    <x v="762"/>
    <b v="0"/>
    <n v="0"/>
    <b v="0"/>
    <s v="publishing/fiction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0"/>
    <n v="5"/>
    <s v="GB"/>
    <s v="GBP"/>
    <n v="1376563408"/>
    <d v="2013-08-15T10:43:28"/>
    <n v="1373971408"/>
    <x v="763"/>
    <b v="0"/>
    <n v="1"/>
    <b v="0"/>
    <s v="publishing/fiction"/>
    <x v="3"/>
    <s v="fiction"/>
    <x v="4"/>
  </r>
  <r>
    <n v="764"/>
    <s v="[JOE]KES"/>
    <s v="[JOE]KES is a book full of over 200 original, sometimes funny, pun-ish Joekes. If you hate the book, use it as a coster!"/>
    <n v="5000"/>
    <n v="0"/>
    <x v="2"/>
    <n v="0"/>
    <e v="#DIV/0!"/>
    <s v="US"/>
    <s v="USD"/>
    <n v="1441858161"/>
    <d v="2015-09-10T04:09:21"/>
    <n v="1439266161"/>
    <x v="764"/>
    <b v="0"/>
    <n v="0"/>
    <b v="0"/>
    <s v="publishing/fiction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n v="36"/>
    <n v="57.3"/>
    <s v="US"/>
    <s v="USD"/>
    <n v="1413723684"/>
    <d v="2014-10-19T13:01:24"/>
    <n v="1411131684"/>
    <x v="765"/>
    <b v="0"/>
    <n v="44"/>
    <b v="0"/>
    <s v="publishing/fiction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0"/>
    <e v="#DIV/0!"/>
    <s v="CA"/>
    <s v="CAD"/>
    <n v="1424112483"/>
    <d v="2015-02-16T18:48:03"/>
    <n v="1421520483"/>
    <x v="766"/>
    <b v="0"/>
    <n v="0"/>
    <b v="0"/>
    <s v="publishing/fiction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4"/>
    <n v="59"/>
    <s v="US"/>
    <s v="USD"/>
    <n v="1432178810"/>
    <d v="2015-05-21T03:26:50"/>
    <n v="1429586810"/>
    <x v="767"/>
    <b v="0"/>
    <n v="3"/>
    <b v="0"/>
    <s v="publishing/fiction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0"/>
    <e v="#DIV/0!"/>
    <s v="US"/>
    <s v="USD"/>
    <n v="1387169890"/>
    <d v="2013-12-16T04:58:10"/>
    <n v="1384577890"/>
    <x v="768"/>
    <b v="0"/>
    <n v="0"/>
    <b v="0"/>
    <s v="publishing/fiction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41"/>
    <n v="31.85"/>
    <s v="US"/>
    <s v="USD"/>
    <n v="1388102094"/>
    <d v="2013-12-26T23:54:54"/>
    <n v="1385510094"/>
    <x v="769"/>
    <b v="0"/>
    <n v="52"/>
    <b v="0"/>
    <s v="publishing/fiction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0"/>
    <e v="#DIV/0!"/>
    <s v="US"/>
    <s v="USD"/>
    <n v="1361750369"/>
    <d v="2013-02-24T23:59:29"/>
    <n v="1358294369"/>
    <x v="770"/>
    <b v="0"/>
    <n v="0"/>
    <b v="0"/>
    <s v="publishing/fiction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n v="0"/>
    <n v="10"/>
    <s v="US"/>
    <s v="USD"/>
    <n v="1454183202"/>
    <d v="2016-01-30T19:46:42"/>
    <n v="1449863202"/>
    <x v="771"/>
    <b v="0"/>
    <n v="1"/>
    <b v="0"/>
    <s v="publishing/fiction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3"/>
    <n v="50"/>
    <s v="US"/>
    <s v="USD"/>
    <n v="1257047940"/>
    <d v="2009-11-01T03:59:00"/>
    <n v="1252718519"/>
    <x v="772"/>
    <b v="0"/>
    <n v="1"/>
    <b v="0"/>
    <s v="publishing/fiction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1"/>
    <n v="16"/>
    <s v="GB"/>
    <s v="GBP"/>
    <n v="1431298860"/>
    <d v="2015-05-10T23:01:00"/>
    <n v="1428341985"/>
    <x v="773"/>
    <b v="0"/>
    <n v="2"/>
    <b v="0"/>
    <s v="publishing/fiction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70"/>
    <n v="39"/>
    <s v="US"/>
    <s v="USD"/>
    <n v="1393181018"/>
    <d v="2014-02-23T18:43:38"/>
    <n v="1390589018"/>
    <x v="774"/>
    <b v="0"/>
    <n v="9"/>
    <b v="0"/>
    <s v="publishing/fiction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n v="2"/>
    <n v="34"/>
    <s v="US"/>
    <s v="USD"/>
    <n v="1323998795"/>
    <d v="2011-12-16T01:26:35"/>
    <n v="1321406795"/>
    <x v="775"/>
    <b v="0"/>
    <n v="5"/>
    <b v="0"/>
    <s v="publishing/fiction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x v="2"/>
    <n v="51"/>
    <n v="63.12"/>
    <s v="US"/>
    <s v="USD"/>
    <n v="1444539600"/>
    <d v="2015-10-11T05:00:00"/>
    <n v="1441297645"/>
    <x v="776"/>
    <b v="0"/>
    <n v="57"/>
    <b v="0"/>
    <s v="publishing/fiction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1"/>
    <n v="7"/>
    <s v="US"/>
    <s v="USD"/>
    <n v="1375313577"/>
    <d v="2013-07-31T23:32:57"/>
    <n v="1372721577"/>
    <x v="777"/>
    <b v="0"/>
    <n v="3"/>
    <b v="0"/>
    <s v="publishing/fiction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n v="0"/>
    <n v="2"/>
    <s v="US"/>
    <s v="USD"/>
    <n v="1398876680"/>
    <d v="2014-04-30T16:51:20"/>
    <n v="1396284680"/>
    <x v="778"/>
    <b v="0"/>
    <n v="1"/>
    <b v="0"/>
    <s v="publishing/fiction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3"/>
    <n v="66.67"/>
    <s v="US"/>
    <s v="USD"/>
    <n v="1287115200"/>
    <d v="2010-10-15T04:00:00"/>
    <n v="1284567905"/>
    <x v="779"/>
    <b v="0"/>
    <n v="6"/>
    <b v="0"/>
    <s v="publishing/fiction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x v="0"/>
    <n v="104"/>
    <n v="38.520000000000003"/>
    <s v="US"/>
    <s v="USD"/>
    <n v="1304439025"/>
    <d v="2011-05-03T16:10:25"/>
    <n v="1301847025"/>
    <x v="780"/>
    <b v="0"/>
    <n v="27"/>
    <b v="1"/>
    <s v="music/rock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n v="133"/>
    <n v="42.61"/>
    <s v="US"/>
    <s v="USD"/>
    <n v="1370649674"/>
    <d v="2013-06-08T00:01:14"/>
    <n v="1368057674"/>
    <x v="781"/>
    <b v="0"/>
    <n v="25"/>
    <b v="1"/>
    <s v="music/rock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00"/>
    <n v="50"/>
    <s v="US"/>
    <s v="USD"/>
    <n v="1345918302"/>
    <d v="2012-08-25T18:11:42"/>
    <n v="1343326302"/>
    <x v="782"/>
    <b v="0"/>
    <n v="14"/>
    <b v="1"/>
    <s v="music/rock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48"/>
    <n v="63.49"/>
    <s v="US"/>
    <s v="USD"/>
    <n v="1335564000"/>
    <d v="2012-04-27T22:00:00"/>
    <n v="1332182049"/>
    <x v="783"/>
    <b v="0"/>
    <n v="35"/>
    <b v="1"/>
    <s v="music/rock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3"/>
    <n v="102.5"/>
    <s v="US"/>
    <s v="USD"/>
    <n v="1395023719"/>
    <d v="2014-03-17T02:35:19"/>
    <n v="1391571319"/>
    <x v="784"/>
    <b v="0"/>
    <n v="10"/>
    <b v="1"/>
    <s v="music/rock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81"/>
    <n v="31.14"/>
    <s v="US"/>
    <s v="USD"/>
    <n v="1362060915"/>
    <d v="2013-02-28T14:15:15"/>
    <n v="1359468915"/>
    <x v="785"/>
    <b v="0"/>
    <n v="29"/>
    <b v="1"/>
    <s v="music/rock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43"/>
    <n v="162.27000000000001"/>
    <s v="US"/>
    <s v="USD"/>
    <n v="1336751220"/>
    <d v="2012-05-11T15:47:00"/>
    <n v="1331774434"/>
    <x v="786"/>
    <b v="0"/>
    <n v="44"/>
    <b v="1"/>
    <s v="music/rock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x v="0"/>
    <n v="114"/>
    <n v="80.59"/>
    <s v="US"/>
    <s v="USD"/>
    <n v="1383318226"/>
    <d v="2013-11-01T15:03:46"/>
    <n v="1380726226"/>
    <x v="787"/>
    <b v="0"/>
    <n v="17"/>
    <b v="1"/>
    <s v="music/rock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n v="204"/>
    <n v="59.85"/>
    <s v="US"/>
    <s v="USD"/>
    <n v="1341633540"/>
    <d v="2012-07-07T03:59:00"/>
    <n v="1338336588"/>
    <x v="788"/>
    <b v="0"/>
    <n v="34"/>
    <b v="1"/>
    <s v="music/rock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09"/>
    <n v="132.86000000000001"/>
    <s v="US"/>
    <s v="USD"/>
    <n v="1358755140"/>
    <d v="2013-01-21T07:59:00"/>
    <n v="1357187280"/>
    <x v="789"/>
    <b v="0"/>
    <n v="14"/>
    <b v="1"/>
    <s v="music/rock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44"/>
    <n v="92.55"/>
    <s v="US"/>
    <s v="USD"/>
    <n v="1359680939"/>
    <d v="2013-02-01T01:08:59"/>
    <n v="1357088939"/>
    <x v="790"/>
    <b v="0"/>
    <n v="156"/>
    <b v="1"/>
    <s v="music/rock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04"/>
    <n v="60.86"/>
    <s v="US"/>
    <s v="USD"/>
    <n v="1384322340"/>
    <d v="2013-11-13T05:59:00"/>
    <n v="1381430646"/>
    <x v="791"/>
    <b v="0"/>
    <n v="128"/>
    <b v="1"/>
    <s v="music/rock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n v="100"/>
    <n v="41.85"/>
    <s v="US"/>
    <s v="USD"/>
    <n v="1383861483"/>
    <d v="2013-11-07T21:58:03"/>
    <n v="1381265883"/>
    <x v="792"/>
    <b v="0"/>
    <n v="60"/>
    <b v="1"/>
    <s v="music/rock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03"/>
    <n v="88.33"/>
    <s v="US"/>
    <s v="USD"/>
    <n v="1372827540"/>
    <d v="2013-07-03T04:59:00"/>
    <n v="1371491244"/>
    <x v="793"/>
    <b v="0"/>
    <n v="32"/>
    <b v="1"/>
    <s v="music/rock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n v="105"/>
    <n v="158.96"/>
    <s v="US"/>
    <s v="USD"/>
    <n v="1315242360"/>
    <d v="2011-09-05T17:06:00"/>
    <n v="1310438737"/>
    <x v="794"/>
    <b v="0"/>
    <n v="53"/>
    <b v="1"/>
    <s v="music/rock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12"/>
    <n v="85.05"/>
    <s v="US"/>
    <s v="USD"/>
    <n v="1333774740"/>
    <d v="2012-04-07T04:59:00"/>
    <n v="1330094566"/>
    <x v="795"/>
    <b v="0"/>
    <n v="184"/>
    <b v="1"/>
    <s v="music/rock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01"/>
    <n v="112.61"/>
    <s v="US"/>
    <s v="USD"/>
    <n v="1379279400"/>
    <d v="2013-09-15T21:10:00"/>
    <n v="1376687485"/>
    <x v="796"/>
    <b v="0"/>
    <n v="90"/>
    <b v="1"/>
    <s v="music/rock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n v="108"/>
    <n v="45.44"/>
    <s v="US"/>
    <s v="USD"/>
    <n v="1335672000"/>
    <d v="2012-04-29T04:00:00"/>
    <n v="1332978688"/>
    <x v="797"/>
    <b v="0"/>
    <n v="71"/>
    <b v="1"/>
    <s v="music/rock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15"/>
    <n v="46.22"/>
    <s v="US"/>
    <s v="USD"/>
    <n v="1412086187"/>
    <d v="2014-09-30T14:09:47"/>
    <n v="1409494187"/>
    <x v="798"/>
    <b v="0"/>
    <n v="87"/>
    <b v="1"/>
    <s v="music/rock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00"/>
    <n v="178.61"/>
    <s v="US"/>
    <s v="USD"/>
    <n v="1335542446"/>
    <d v="2012-04-27T16:00:46"/>
    <n v="1332950446"/>
    <x v="799"/>
    <b v="0"/>
    <n v="28"/>
    <b v="1"/>
    <s v="music/rock"/>
    <x v="4"/>
    <s v="rock"/>
    <x v="5"/>
  </r>
  <r>
    <n v="800"/>
    <s v="LF4 WildFire"/>
    <s v="Scotland's premier classic rock and metal festival, 3 days, 3-4 stages, family friendly,  for people of all ages"/>
    <n v="1500"/>
    <n v="2282"/>
    <x v="0"/>
    <n v="152"/>
    <n v="40.75"/>
    <s v="GB"/>
    <s v="GBP"/>
    <n v="1410431054"/>
    <d v="2014-09-11T10:24:14"/>
    <n v="1407839054"/>
    <x v="800"/>
    <b v="0"/>
    <n v="56"/>
    <b v="1"/>
    <s v="music/rock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x v="0"/>
    <n v="112"/>
    <n v="43.73"/>
    <s v="US"/>
    <s v="USD"/>
    <n v="1309547120"/>
    <d v="2011-07-01T19:05:20"/>
    <n v="1306955120"/>
    <x v="801"/>
    <b v="0"/>
    <n v="51"/>
    <b v="1"/>
    <s v="music/rock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01"/>
    <n v="81.069999999999993"/>
    <s v="US"/>
    <s v="USD"/>
    <n v="1347854700"/>
    <d v="2012-09-17T04:05:00"/>
    <n v="1343867524"/>
    <x v="802"/>
    <b v="0"/>
    <n v="75"/>
    <b v="1"/>
    <s v="music/rock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23"/>
    <n v="74.61"/>
    <s v="US"/>
    <s v="USD"/>
    <n v="1306630800"/>
    <d v="2011-05-29T01:00:00"/>
    <n v="1304376478"/>
    <x v="803"/>
    <b v="0"/>
    <n v="38"/>
    <b v="1"/>
    <s v="music/rock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00"/>
    <n v="305.56"/>
    <s v="US"/>
    <s v="USD"/>
    <n v="1311393540"/>
    <d v="2011-07-23T03:59:00"/>
    <n v="1309919526"/>
    <x v="804"/>
    <b v="0"/>
    <n v="18"/>
    <b v="1"/>
    <s v="music/rock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05"/>
    <n v="58.33"/>
    <s v="US"/>
    <s v="USD"/>
    <n v="1310857200"/>
    <d v="2011-07-16T23:00:00"/>
    <n v="1306525512"/>
    <x v="805"/>
    <b v="0"/>
    <n v="54"/>
    <b v="1"/>
    <s v="music/rock"/>
    <x v="4"/>
    <s v="rock"/>
    <x v="6"/>
  </r>
  <r>
    <n v="806"/>
    <s v="Golden Animals NEW Album!"/>
    <s v="Help Golden Animals finish their NEW Album!"/>
    <n v="8000"/>
    <n v="8355"/>
    <x v="0"/>
    <n v="104"/>
    <n v="117.68"/>
    <s v="US"/>
    <s v="USD"/>
    <n v="1315413339"/>
    <d v="2011-09-07T16:35:39"/>
    <n v="1312821339"/>
    <x v="806"/>
    <b v="0"/>
    <n v="71"/>
    <b v="1"/>
    <s v="music/rock"/>
    <x v="4"/>
    <s v="rock"/>
    <x v="6"/>
  </r>
  <r>
    <n v="807"/>
    <s v="Sic Vita - New EP Release - 2017"/>
    <s v="Join the Sic Vita family and lend a hand as we create a new album!"/>
    <n v="4000"/>
    <n v="4205"/>
    <x v="0"/>
    <n v="105"/>
    <n v="73.77"/>
    <s v="US"/>
    <s v="USD"/>
    <n v="1488333600"/>
    <d v="2017-03-01T02:00:00"/>
    <n v="1485270311"/>
    <x v="807"/>
    <b v="0"/>
    <n v="57"/>
    <b v="1"/>
    <s v="music/rock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0"/>
    <n v="104.65"/>
    <s v="CA"/>
    <s v="CAD"/>
    <n v="1419224340"/>
    <d v="2014-12-22T04:59:00"/>
    <n v="1416363886"/>
    <x v="808"/>
    <b v="0"/>
    <n v="43"/>
    <b v="1"/>
    <s v="music/rock"/>
    <x v="4"/>
    <s v="rock"/>
    <x v="3"/>
  </r>
  <r>
    <n v="809"/>
    <s v="Peter's New Album!!"/>
    <s v="Acknowledged songwriter looking to record album of new songs to secure a Publishing Contract"/>
    <n v="4000"/>
    <n v="4151"/>
    <x v="0"/>
    <n v="104"/>
    <n v="79.83"/>
    <s v="US"/>
    <s v="USD"/>
    <n v="1390161630"/>
    <d v="2014-01-19T20:00:30"/>
    <n v="1387569630"/>
    <x v="809"/>
    <b v="0"/>
    <n v="52"/>
    <b v="1"/>
    <s v="music/rock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05"/>
    <n v="58.33"/>
    <s v="US"/>
    <s v="USD"/>
    <n v="1346462462"/>
    <d v="2012-09-01T01:21:02"/>
    <n v="1343870462"/>
    <x v="810"/>
    <b v="0"/>
    <n v="27"/>
    <b v="1"/>
    <s v="music/rock"/>
    <x v="4"/>
    <s v="rock"/>
    <x v="5"/>
  </r>
  <r>
    <n v="811"/>
    <s v="Love Water Tour"/>
    <s v="We need your financial support to cover the tour costs!  (Sound, lights, travel, stage design)"/>
    <n v="1000"/>
    <n v="1040"/>
    <x v="0"/>
    <n v="104"/>
    <n v="86.67"/>
    <s v="US"/>
    <s v="USD"/>
    <n v="1373475120"/>
    <d v="2013-07-10T16:52:00"/>
    <n v="1371569202"/>
    <x v="811"/>
    <b v="0"/>
    <n v="12"/>
    <b v="1"/>
    <s v="music/rock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52"/>
    <n v="27.61"/>
    <s v="US"/>
    <s v="USD"/>
    <n v="1362146280"/>
    <d v="2013-03-01T13:58:00"/>
    <n v="1357604752"/>
    <x v="812"/>
    <b v="0"/>
    <n v="33"/>
    <b v="1"/>
    <s v="music/rock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n v="160"/>
    <n v="25"/>
    <s v="US"/>
    <s v="USD"/>
    <n v="1342825365"/>
    <d v="2012-07-20T23:02:45"/>
    <n v="1340233365"/>
    <x v="813"/>
    <b v="0"/>
    <n v="96"/>
    <b v="1"/>
    <s v="music/rock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27"/>
    <n v="45.46"/>
    <s v="US"/>
    <s v="USD"/>
    <n v="1306865040"/>
    <d v="2011-05-31T18:04:00"/>
    <n v="1305568201"/>
    <x v="814"/>
    <b v="0"/>
    <n v="28"/>
    <b v="1"/>
    <s v="music/rock"/>
    <x v="4"/>
    <s v="rock"/>
    <x v="6"/>
  </r>
  <r>
    <n v="815"/>
    <s v="Some Late Help for The Early Reset"/>
    <s v="Be a part of helping The Early Reset finish their new 7 song EP."/>
    <n v="4000"/>
    <n v="4280"/>
    <x v="0"/>
    <n v="107"/>
    <n v="99.53"/>
    <s v="US"/>
    <s v="USD"/>
    <n v="1414879303"/>
    <d v="2014-11-01T22:01:43"/>
    <n v="1412287303"/>
    <x v="815"/>
    <b v="0"/>
    <n v="43"/>
    <b v="1"/>
    <s v="music/rock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x v="0"/>
    <n v="115"/>
    <n v="39.31"/>
    <s v="US"/>
    <s v="USD"/>
    <n v="1365489000"/>
    <d v="2013-04-09T06:30:00"/>
    <n v="1362776043"/>
    <x v="816"/>
    <b v="0"/>
    <n v="205"/>
    <b v="1"/>
    <s v="music/rock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37"/>
    <n v="89.42"/>
    <s v="US"/>
    <s v="USD"/>
    <n v="1331441940"/>
    <d v="2012-03-11T04:59:00"/>
    <n v="1326810211"/>
    <x v="817"/>
    <b v="0"/>
    <n v="23"/>
    <b v="1"/>
    <s v="music/rock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56"/>
    <n v="28.68"/>
    <s v="US"/>
    <s v="USD"/>
    <n v="1344358860"/>
    <d v="2012-08-07T17:01:00"/>
    <n v="1343682681"/>
    <x v="818"/>
    <b v="0"/>
    <n v="19"/>
    <b v="1"/>
    <s v="music/rock"/>
    <x v="4"/>
    <s v="rock"/>
    <x v="5"/>
  </r>
  <r>
    <n v="819"/>
    <s v="Winter Tour"/>
    <s v="We are touring the Southeast in support of our new EP"/>
    <n v="400"/>
    <n v="435"/>
    <x v="0"/>
    <n v="109"/>
    <n v="31.07"/>
    <s v="US"/>
    <s v="USD"/>
    <n v="1387601040"/>
    <d v="2013-12-21T04:44:00"/>
    <n v="1386806254"/>
    <x v="819"/>
    <b v="0"/>
    <n v="14"/>
    <b v="1"/>
    <s v="music/rock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34"/>
    <n v="70.55"/>
    <s v="US"/>
    <s v="USD"/>
    <n v="1402290000"/>
    <d v="2014-06-09T05:00:00"/>
    <n v="1399666342"/>
    <x v="820"/>
    <b v="0"/>
    <n v="38"/>
    <b v="1"/>
    <s v="music/rock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00"/>
    <n v="224.13"/>
    <s v="US"/>
    <s v="USD"/>
    <n v="1430712060"/>
    <d v="2015-05-04T04:01:00"/>
    <n v="1427753265"/>
    <x v="821"/>
    <b v="0"/>
    <n v="78"/>
    <b v="1"/>
    <s v="music/rock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n v="119"/>
    <n v="51.81"/>
    <s v="US"/>
    <s v="USD"/>
    <n v="1349477050"/>
    <d v="2012-10-05T22:44:10"/>
    <n v="1346885050"/>
    <x v="822"/>
    <b v="0"/>
    <n v="69"/>
    <b v="1"/>
    <s v="music/rock"/>
    <x v="4"/>
    <s v="rock"/>
    <x v="5"/>
  </r>
  <r>
    <n v="823"/>
    <s v="Debut Album"/>
    <s v="Eyes For Fire is finally ready to release their Debut Album but we need YOU to help us put the final touches on it."/>
    <n v="800"/>
    <n v="1436"/>
    <x v="0"/>
    <n v="180"/>
    <n v="43.52"/>
    <s v="US"/>
    <s v="USD"/>
    <n v="1427062852"/>
    <d v="2015-03-22T22:20:52"/>
    <n v="1424474452"/>
    <x v="823"/>
    <b v="0"/>
    <n v="33"/>
    <b v="1"/>
    <s v="music/rock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34"/>
    <n v="39.82"/>
    <s v="US"/>
    <s v="USD"/>
    <n v="1271573940"/>
    <d v="2010-04-18T06:59:00"/>
    <n v="1268459318"/>
    <x v="824"/>
    <b v="0"/>
    <n v="54"/>
    <b v="1"/>
    <s v="music/rock"/>
    <x v="4"/>
    <s v="rock"/>
    <x v="7"/>
  </r>
  <r>
    <n v="825"/>
    <s v="KILL FREEMAN"/>
    <s v="Kickstarting Kill Freeman independently. Help fund the New Record, Video and Live Shows."/>
    <n v="12500"/>
    <n v="12554"/>
    <x v="0"/>
    <n v="100"/>
    <n v="126.81"/>
    <s v="US"/>
    <s v="USD"/>
    <n v="1351495284"/>
    <d v="2012-10-29T07:21:24"/>
    <n v="1349335284"/>
    <x v="825"/>
    <b v="0"/>
    <n v="99"/>
    <b v="1"/>
    <s v="music/rock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x v="0"/>
    <n v="101"/>
    <n v="113.88"/>
    <s v="US"/>
    <s v="USD"/>
    <n v="1332719730"/>
    <d v="2012-03-25T23:55:30"/>
    <n v="1330908930"/>
    <x v="826"/>
    <b v="0"/>
    <n v="49"/>
    <b v="1"/>
    <s v="music/rock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03"/>
    <n v="28.18"/>
    <s v="US"/>
    <s v="USD"/>
    <n v="1329248940"/>
    <d v="2012-02-14T19:49:00"/>
    <n v="1326972107"/>
    <x v="827"/>
    <b v="0"/>
    <n v="11"/>
    <b v="1"/>
    <s v="music/rock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07"/>
    <n v="36.61"/>
    <s v="US"/>
    <s v="USD"/>
    <n v="1340641440"/>
    <d v="2012-06-25T16:24:00"/>
    <n v="1339549982"/>
    <x v="828"/>
    <b v="0"/>
    <n v="38"/>
    <b v="1"/>
    <s v="music/rock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x v="0"/>
    <n v="104"/>
    <n v="32.5"/>
    <s v="GB"/>
    <s v="GBP"/>
    <n v="1468437240"/>
    <d v="2016-07-13T19:14:00"/>
    <n v="1463253240"/>
    <x v="829"/>
    <b v="0"/>
    <n v="16"/>
    <b v="1"/>
    <s v="music/rock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n v="108"/>
    <n v="60.66"/>
    <s v="US"/>
    <s v="USD"/>
    <n v="1363952225"/>
    <d v="2013-03-22T11:37:05"/>
    <n v="1361363825"/>
    <x v="830"/>
    <b v="0"/>
    <n v="32"/>
    <b v="1"/>
    <s v="music/rock"/>
    <x v="4"/>
    <s v="rock"/>
    <x v="4"/>
  </r>
  <r>
    <n v="831"/>
    <s v="Let The 7Horse Run!"/>
    <s v="7Horse is a new band with a self-funded album and a show they want to rock in your town!"/>
    <n v="1500"/>
    <n v="3500"/>
    <x v="0"/>
    <n v="233"/>
    <n v="175"/>
    <s v="US"/>
    <s v="USD"/>
    <n v="1335540694"/>
    <d v="2012-04-27T15:31:34"/>
    <n v="1332948694"/>
    <x v="831"/>
    <b v="0"/>
    <n v="20"/>
    <b v="1"/>
    <s v="music/rock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01"/>
    <n v="97.99"/>
    <s v="US"/>
    <s v="USD"/>
    <n v="1327133580"/>
    <d v="2012-01-21T08:13:00"/>
    <n v="1321978335"/>
    <x v="832"/>
    <b v="0"/>
    <n v="154"/>
    <b v="1"/>
    <s v="music/rock"/>
    <x v="4"/>
    <s v="rock"/>
    <x v="6"/>
  </r>
  <r>
    <n v="833"/>
    <s v="Ragman Rolls"/>
    <s v="This is an American rock album."/>
    <n v="6000"/>
    <n v="6100"/>
    <x v="0"/>
    <n v="102"/>
    <n v="148.78"/>
    <s v="US"/>
    <s v="USD"/>
    <n v="1397941475"/>
    <d v="2014-04-19T21:04:35"/>
    <n v="1395349475"/>
    <x v="833"/>
    <b v="0"/>
    <n v="41"/>
    <b v="1"/>
    <s v="music/rock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31"/>
    <n v="96.08"/>
    <s v="US"/>
    <s v="USD"/>
    <n v="1372651140"/>
    <d v="2013-07-01T03:59:00"/>
    <n v="1369770292"/>
    <x v="834"/>
    <b v="0"/>
    <n v="75"/>
    <b v="1"/>
    <s v="music/rock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17"/>
    <n v="58.63"/>
    <s v="US"/>
    <s v="USD"/>
    <n v="1337396400"/>
    <d v="2012-05-19T03:00:00"/>
    <n v="1333709958"/>
    <x v="835"/>
    <b v="0"/>
    <n v="40"/>
    <b v="1"/>
    <s v="music/rock"/>
    <x v="4"/>
    <s v="rock"/>
    <x v="5"/>
  </r>
  <r>
    <n v="836"/>
    <s v="DESMADRE Full Album + Press Kit"/>
    <s v="An album you can bring home to mom."/>
    <n v="5000"/>
    <n v="5046.5200000000004"/>
    <x v="0"/>
    <n v="101"/>
    <n v="109.71"/>
    <s v="US"/>
    <s v="USD"/>
    <n v="1381108918"/>
    <d v="2013-10-07T01:21:58"/>
    <n v="1378516918"/>
    <x v="836"/>
    <b v="0"/>
    <n v="46"/>
    <b v="1"/>
    <s v="music/rock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n v="122"/>
    <n v="49.11"/>
    <s v="US"/>
    <s v="USD"/>
    <n v="1398988662"/>
    <d v="2014-05-01T23:57:42"/>
    <n v="1396396662"/>
    <x v="837"/>
    <b v="0"/>
    <n v="62"/>
    <b v="1"/>
    <s v="music/rock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45"/>
    <n v="47.67"/>
    <s v="US"/>
    <s v="USD"/>
    <n v="1326835985"/>
    <d v="2012-01-17T21:33:05"/>
    <n v="1324243985"/>
    <x v="838"/>
    <b v="0"/>
    <n v="61"/>
    <b v="1"/>
    <s v="music/rock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x v="0"/>
    <n v="117"/>
    <n v="60.74"/>
    <s v="US"/>
    <s v="USD"/>
    <n v="1348337956"/>
    <d v="2012-09-22T18:19:16"/>
    <n v="1345745956"/>
    <x v="839"/>
    <b v="0"/>
    <n v="96"/>
    <b v="1"/>
    <s v="music/rock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20"/>
    <n v="63.38"/>
    <s v="US"/>
    <s v="USD"/>
    <n v="1474694787"/>
    <d v="2016-09-24T05:26:27"/>
    <n v="1472102787"/>
    <x v="840"/>
    <b v="0"/>
    <n v="190"/>
    <b v="1"/>
    <s v="music/metal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01"/>
    <n v="53.89"/>
    <s v="US"/>
    <s v="USD"/>
    <n v="1415653663"/>
    <d v="2014-11-10T21:07:43"/>
    <n v="1413058063"/>
    <x v="841"/>
    <b v="1"/>
    <n v="94"/>
    <b v="1"/>
    <s v="music/metal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04"/>
    <n v="66.87"/>
    <s v="CA"/>
    <s v="CAD"/>
    <n v="1381723140"/>
    <d v="2013-10-14T03:59:00"/>
    <n v="1378735983"/>
    <x v="842"/>
    <b v="1"/>
    <n v="39"/>
    <b v="1"/>
    <s v="music/metal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67"/>
    <n v="63.1"/>
    <s v="US"/>
    <s v="USD"/>
    <n v="1481184000"/>
    <d v="2016-12-08T08:00:00"/>
    <n v="1479708680"/>
    <x v="843"/>
    <b v="0"/>
    <n v="127"/>
    <b v="1"/>
    <s v="music/metal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94"/>
    <n v="36.630000000000003"/>
    <s v="US"/>
    <s v="USD"/>
    <n v="1414817940"/>
    <d v="2014-11-01T04:59:00"/>
    <n v="1411489552"/>
    <x v="844"/>
    <b v="1"/>
    <n v="159"/>
    <b v="1"/>
    <s v="music/metal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20"/>
    <n v="34.01"/>
    <s v="US"/>
    <s v="USD"/>
    <n v="1473047940"/>
    <d v="2016-09-05T03:59:00"/>
    <n v="1469595396"/>
    <x v="845"/>
    <b v="0"/>
    <n v="177"/>
    <b v="1"/>
    <s v="music/metal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n v="122"/>
    <n v="28.55"/>
    <s v="GB"/>
    <s v="GBP"/>
    <n v="1394460000"/>
    <d v="2014-03-10T14:00:00"/>
    <n v="1393233855"/>
    <x v="846"/>
    <b v="0"/>
    <n v="47"/>
    <b v="1"/>
    <s v="music/metal"/>
    <x v="4"/>
    <s v="metal"/>
    <x v="3"/>
  </r>
  <r>
    <n v="847"/>
    <s v="CENTROPYMUSIC"/>
    <s v="MUSIC WITH MEANING!  MUSIC THAT MATTERS!!!"/>
    <n v="10"/>
    <n v="10"/>
    <x v="0"/>
    <n v="100"/>
    <n v="10"/>
    <s v="US"/>
    <s v="USD"/>
    <n v="1436555376"/>
    <d v="2015-07-10T19:09:36"/>
    <n v="1433963376"/>
    <x v="847"/>
    <b v="0"/>
    <n v="1"/>
    <b v="1"/>
    <s v="music/metal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n v="100"/>
    <n v="18.75"/>
    <s v="US"/>
    <s v="USD"/>
    <n v="1429038033"/>
    <d v="2015-04-14T19:00:33"/>
    <n v="1426446033"/>
    <x v="848"/>
    <b v="0"/>
    <n v="16"/>
    <b v="1"/>
    <s v="music/metal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20"/>
    <n v="41.7"/>
    <s v="US"/>
    <s v="USD"/>
    <n v="1426473264"/>
    <d v="2015-03-16T02:34:24"/>
    <n v="1424057664"/>
    <x v="849"/>
    <b v="0"/>
    <n v="115"/>
    <b v="1"/>
    <s v="music/metal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n v="155"/>
    <n v="46.67"/>
    <s v="US"/>
    <s v="USD"/>
    <n v="1461560340"/>
    <d v="2016-04-25T04:59:00"/>
    <n v="1458762717"/>
    <x v="850"/>
    <b v="0"/>
    <n v="133"/>
    <b v="1"/>
    <s v="music/metal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n v="130"/>
    <n v="37.270000000000003"/>
    <s v="FR"/>
    <s v="EUR"/>
    <n v="1469994300"/>
    <d v="2016-07-31T19:45:00"/>
    <n v="1464815253"/>
    <x v="851"/>
    <b v="0"/>
    <n v="70"/>
    <b v="1"/>
    <s v="music/metal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x v="0"/>
    <n v="105"/>
    <n v="59.26"/>
    <s v="US"/>
    <s v="USD"/>
    <n v="1477342800"/>
    <d v="2016-10-24T21:00:00"/>
    <n v="1476386395"/>
    <x v="852"/>
    <b v="0"/>
    <n v="62"/>
    <b v="1"/>
    <s v="music/metal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x v="0"/>
    <n v="100"/>
    <n v="30"/>
    <s v="US"/>
    <s v="USD"/>
    <n v="1424116709"/>
    <d v="2015-02-16T19:58:29"/>
    <n v="1421524709"/>
    <x v="853"/>
    <b v="0"/>
    <n v="10"/>
    <b v="1"/>
    <s v="music/metal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18"/>
    <n v="65.86"/>
    <s v="US"/>
    <s v="USD"/>
    <n v="1482901546"/>
    <d v="2016-12-28T05:05:46"/>
    <n v="1480309546"/>
    <x v="854"/>
    <b v="0"/>
    <n v="499"/>
    <b v="1"/>
    <s v="music/metal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n v="103"/>
    <n v="31.91"/>
    <s v="US"/>
    <s v="USD"/>
    <n v="1469329217"/>
    <d v="2016-07-24T03:00:17"/>
    <n v="1466737217"/>
    <x v="855"/>
    <b v="0"/>
    <n v="47"/>
    <b v="1"/>
    <s v="music/metal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18"/>
    <n v="19.46"/>
    <s v="DE"/>
    <s v="EUR"/>
    <n v="1477422000"/>
    <d v="2016-10-25T19:00:00"/>
    <n v="1472282956"/>
    <x v="856"/>
    <b v="0"/>
    <n v="28"/>
    <b v="1"/>
    <s v="music/metal"/>
    <x v="4"/>
    <s v="metal"/>
    <x v="2"/>
  </r>
  <r>
    <n v="857"/>
    <s v="A Reason To Breathe - DEBUT ALBUM"/>
    <s v="Modern Post-Hardcore/Electro music (Hardstyle, EDM, Trap, Dubstep, Dembow, House)."/>
    <n v="1200"/>
    <n v="1200"/>
    <x v="0"/>
    <n v="100"/>
    <n v="50"/>
    <s v="ES"/>
    <s v="EUR"/>
    <n v="1448463431"/>
    <d v="2015-11-25T14:57:11"/>
    <n v="1444831031"/>
    <x v="857"/>
    <b v="0"/>
    <n v="24"/>
    <b v="1"/>
    <s v="music/metal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44"/>
    <n v="22.74"/>
    <s v="GB"/>
    <s v="GBP"/>
    <n v="1429138740"/>
    <d v="2015-04-15T22:59:00"/>
    <n v="1426528418"/>
    <x v="858"/>
    <b v="0"/>
    <n v="76"/>
    <b v="1"/>
    <s v="music/metal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n v="105"/>
    <n v="42.72"/>
    <s v="US"/>
    <s v="USD"/>
    <n v="1433376000"/>
    <d v="2015-06-04T00:00:00"/>
    <n v="1430768468"/>
    <x v="859"/>
    <b v="0"/>
    <n v="98"/>
    <b v="1"/>
    <s v="music/metal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18"/>
    <n v="52.92"/>
    <s v="US"/>
    <s v="USD"/>
    <n v="1385123713"/>
    <d v="2013-11-22T12:35:13"/>
    <n v="1382528113"/>
    <x v="860"/>
    <b v="0"/>
    <n v="48"/>
    <b v="0"/>
    <s v="music/jazz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2"/>
    <n v="50.5"/>
    <s v="US"/>
    <s v="USD"/>
    <n v="1474067404"/>
    <d v="2016-09-16T23:10:04"/>
    <n v="1471475404"/>
    <x v="861"/>
    <b v="0"/>
    <n v="2"/>
    <b v="0"/>
    <s v="music/jazz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0"/>
    <n v="42.5"/>
    <s v="GB"/>
    <s v="GBP"/>
    <n v="1384179548"/>
    <d v="2013-11-11T14:19:08"/>
    <n v="1381583948"/>
    <x v="862"/>
    <b v="0"/>
    <n v="4"/>
    <b v="0"/>
    <s v="music/jazz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n v="5"/>
    <n v="18"/>
    <s v="US"/>
    <s v="USD"/>
    <n v="1329014966"/>
    <d v="2012-02-12T02:49:26"/>
    <n v="1326422966"/>
    <x v="863"/>
    <b v="0"/>
    <n v="5"/>
    <b v="0"/>
    <s v="music/jazz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42"/>
    <n v="34.18"/>
    <s v="US"/>
    <s v="USD"/>
    <n v="1381917540"/>
    <d v="2013-10-16T09:59:00"/>
    <n v="1379990038"/>
    <x v="864"/>
    <b v="0"/>
    <n v="79"/>
    <b v="0"/>
    <s v="music/jazz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"/>
    <n v="22.5"/>
    <s v="US"/>
    <s v="USD"/>
    <n v="1358361197"/>
    <d v="2013-01-16T18:33:17"/>
    <n v="1353177197"/>
    <x v="865"/>
    <b v="0"/>
    <n v="2"/>
    <b v="0"/>
    <s v="music/jazz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x v="2"/>
    <n v="18"/>
    <n v="58.18"/>
    <s v="US"/>
    <s v="USD"/>
    <n v="1425136200"/>
    <d v="2015-02-28T15:10:00"/>
    <n v="1421853518"/>
    <x v="866"/>
    <b v="0"/>
    <n v="11"/>
    <b v="0"/>
    <s v="music/jazz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24"/>
    <n v="109.18"/>
    <s v="US"/>
    <s v="USD"/>
    <n v="1259643540"/>
    <d v="2009-12-01T04:59:00"/>
    <n v="1254450706"/>
    <x v="867"/>
    <b v="0"/>
    <n v="11"/>
    <b v="0"/>
    <s v="music/jazz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0"/>
    <n v="50"/>
    <s v="US"/>
    <s v="USD"/>
    <n v="1389055198"/>
    <d v="2014-01-07T00:39:58"/>
    <n v="1386463198"/>
    <x v="868"/>
    <b v="0"/>
    <n v="1"/>
    <b v="0"/>
    <s v="music/jazz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12"/>
    <n v="346.67"/>
    <s v="US"/>
    <s v="USD"/>
    <n v="1365448657"/>
    <d v="2013-04-08T19:17:37"/>
    <n v="1362860257"/>
    <x v="869"/>
    <b v="0"/>
    <n v="3"/>
    <b v="0"/>
    <s v="music/jazz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0"/>
    <n v="12.4"/>
    <s v="GB"/>
    <s v="GBP"/>
    <n v="1377995523"/>
    <d v="2013-09-01T00:32:03"/>
    <n v="1375403523"/>
    <x v="870"/>
    <b v="0"/>
    <n v="5"/>
    <b v="0"/>
    <s v="music/jazz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5"/>
    <n v="27.08"/>
    <s v="US"/>
    <s v="USD"/>
    <n v="1385735295"/>
    <d v="2013-11-29T14:28:15"/>
    <n v="1383139695"/>
    <x v="871"/>
    <b v="0"/>
    <n v="12"/>
    <b v="0"/>
    <s v="music/jazz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1"/>
    <n v="32.5"/>
    <s v="US"/>
    <s v="USD"/>
    <n v="1299786527"/>
    <d v="2011-03-10T19:48:47"/>
    <n v="1295898527"/>
    <x v="872"/>
    <b v="0"/>
    <n v="2"/>
    <b v="0"/>
    <s v="music/jazz"/>
    <x v="4"/>
    <s v="jazz"/>
    <x v="6"/>
  </r>
  <r>
    <n v="873"/>
    <s v="The Dreamer-An Original Jazz CD"/>
    <s v="Fall in love with &quot;The Dreamer&quot;, new original music from trumpeter Freddie Dunn!"/>
    <n v="3500"/>
    <n v="45"/>
    <x v="2"/>
    <n v="1"/>
    <n v="9"/>
    <s v="US"/>
    <s v="USD"/>
    <n v="1352610040"/>
    <d v="2012-11-11T05:00:40"/>
    <n v="1349150440"/>
    <x v="873"/>
    <b v="0"/>
    <n v="5"/>
    <b v="0"/>
    <s v="music/jazz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24"/>
    <n v="34.76"/>
    <s v="US"/>
    <s v="USD"/>
    <n v="1367676034"/>
    <d v="2013-05-04T14:00:34"/>
    <n v="1365084034"/>
    <x v="874"/>
    <b v="0"/>
    <n v="21"/>
    <b v="0"/>
    <s v="music/jazz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0"/>
    <e v="#DIV/0!"/>
    <s v="US"/>
    <s v="USD"/>
    <n v="1442856131"/>
    <d v="2015-09-21T17:22:11"/>
    <n v="1441128131"/>
    <x v="875"/>
    <b v="0"/>
    <n v="0"/>
    <b v="0"/>
    <s v="music/jazz"/>
    <x v="4"/>
    <s v="jazz"/>
    <x v="0"/>
  </r>
  <r>
    <n v="876"/>
    <s v="Sound Of Dobells"/>
    <s v="What was the greatest record shop ever?  DOBELLS!"/>
    <n v="3152"/>
    <n v="1286"/>
    <x v="2"/>
    <n v="41"/>
    <n v="28.58"/>
    <s v="GB"/>
    <s v="GBP"/>
    <n v="1359978927"/>
    <d v="2013-02-04T11:55:27"/>
    <n v="1357127727"/>
    <x v="876"/>
    <b v="0"/>
    <n v="45"/>
    <b v="0"/>
    <s v="music/jazz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68"/>
    <n v="46.59"/>
    <s v="US"/>
    <s v="USD"/>
    <n v="1387479360"/>
    <d v="2013-12-19T18:56:00"/>
    <n v="1384887360"/>
    <x v="877"/>
    <b v="0"/>
    <n v="29"/>
    <b v="0"/>
    <s v="music/jazz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n v="1"/>
    <n v="32.5"/>
    <s v="US"/>
    <s v="USD"/>
    <n v="1293082524"/>
    <d v="2010-12-23T05:35:24"/>
    <n v="1290490524"/>
    <x v="878"/>
    <b v="0"/>
    <n v="2"/>
    <b v="0"/>
    <s v="music/jazz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31"/>
    <n v="21.47"/>
    <s v="US"/>
    <s v="USD"/>
    <n v="1338321305"/>
    <d v="2012-05-29T19:55:05"/>
    <n v="1336506905"/>
    <x v="879"/>
    <b v="0"/>
    <n v="30"/>
    <b v="0"/>
    <s v="music/jazz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3"/>
    <n v="14.13"/>
    <s v="US"/>
    <s v="USD"/>
    <n v="1351582938"/>
    <d v="2012-10-30T07:42:18"/>
    <n v="1348731738"/>
    <x v="880"/>
    <b v="0"/>
    <n v="8"/>
    <b v="0"/>
    <s v="music/indie rock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1"/>
    <n v="30"/>
    <s v="US"/>
    <s v="USD"/>
    <n v="1326520886"/>
    <d v="2012-01-14T06:01:26"/>
    <n v="1322632886"/>
    <x v="881"/>
    <b v="0"/>
    <n v="1"/>
    <b v="0"/>
    <s v="music/indie rock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0"/>
    <n v="21.57"/>
    <s v="US"/>
    <s v="USD"/>
    <n v="1315341550"/>
    <d v="2011-09-06T20:39:10"/>
    <n v="1312490350"/>
    <x v="882"/>
    <b v="0"/>
    <n v="14"/>
    <b v="0"/>
    <s v="music/indie rock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40"/>
    <n v="83.38"/>
    <s v="US"/>
    <s v="USD"/>
    <n v="1456957635"/>
    <d v="2016-03-02T22:27:15"/>
    <n v="1451773635"/>
    <x v="883"/>
    <b v="0"/>
    <n v="24"/>
    <b v="0"/>
    <s v="music/indie rock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n v="1"/>
    <n v="10"/>
    <s v="US"/>
    <s v="USD"/>
    <n v="1336789860"/>
    <d v="2012-05-12T02:31:00"/>
    <n v="1331666146"/>
    <x v="884"/>
    <b v="0"/>
    <n v="2"/>
    <b v="0"/>
    <s v="music/indie rock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75"/>
    <n v="35.71"/>
    <s v="US"/>
    <s v="USD"/>
    <n v="1483137311"/>
    <d v="2016-12-30T22:35:11"/>
    <n v="1481322911"/>
    <x v="885"/>
    <b v="0"/>
    <n v="21"/>
    <b v="0"/>
    <s v="music/indie rock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41"/>
    <n v="29.29"/>
    <s v="US"/>
    <s v="USD"/>
    <n v="1473972813"/>
    <d v="2016-09-15T20:53:33"/>
    <n v="1471812813"/>
    <x v="886"/>
    <b v="0"/>
    <n v="7"/>
    <b v="0"/>
    <s v="music/indie rock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0"/>
    <e v="#DIV/0!"/>
    <s v="US"/>
    <s v="USD"/>
    <n v="1338159655"/>
    <d v="2012-05-27T23:00:55"/>
    <n v="1335567655"/>
    <x v="887"/>
    <b v="0"/>
    <n v="0"/>
    <b v="0"/>
    <s v="music/indie rock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7"/>
    <n v="18"/>
    <s v="US"/>
    <s v="USD"/>
    <n v="1314856800"/>
    <d v="2011-09-01T06:00:00"/>
    <n v="1311789885"/>
    <x v="888"/>
    <b v="0"/>
    <n v="4"/>
    <b v="0"/>
    <s v="music/indie rock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9"/>
    <n v="73.760000000000005"/>
    <s v="US"/>
    <s v="USD"/>
    <n v="1412534943"/>
    <d v="2014-10-05T18:49:03"/>
    <n v="1409942943"/>
    <x v="889"/>
    <b v="0"/>
    <n v="32"/>
    <b v="0"/>
    <s v="music/indie rock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4"/>
    <n v="31.25"/>
    <s v="US"/>
    <s v="USD"/>
    <n v="1385055979"/>
    <d v="2013-11-21T17:46:19"/>
    <n v="1382460379"/>
    <x v="890"/>
    <b v="0"/>
    <n v="4"/>
    <b v="0"/>
    <s v="music/indie rock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n v="3"/>
    <n v="28.89"/>
    <s v="US"/>
    <s v="USD"/>
    <n v="1408581930"/>
    <d v="2014-08-21T00:45:30"/>
    <n v="1405989930"/>
    <x v="891"/>
    <b v="0"/>
    <n v="9"/>
    <b v="0"/>
    <s v="music/indie rock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41"/>
    <n v="143.82"/>
    <s v="US"/>
    <s v="USD"/>
    <n v="1280635200"/>
    <d v="2010-08-01T04:00:00"/>
    <n v="1273121283"/>
    <x v="892"/>
    <b v="0"/>
    <n v="17"/>
    <b v="0"/>
    <s v="music/indie rock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n v="10"/>
    <n v="40"/>
    <s v="US"/>
    <s v="USD"/>
    <n v="1427920363"/>
    <d v="2015-04-01T20:32:43"/>
    <n v="1425331963"/>
    <x v="893"/>
    <b v="0"/>
    <n v="5"/>
    <b v="0"/>
    <s v="music/indie rock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39"/>
    <n v="147.81"/>
    <s v="US"/>
    <s v="USD"/>
    <n v="1465169610"/>
    <d v="2016-06-05T23:33:30"/>
    <n v="1462577610"/>
    <x v="894"/>
    <b v="0"/>
    <n v="53"/>
    <b v="0"/>
    <s v="music/indie rock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"/>
    <n v="27.86"/>
    <s v="US"/>
    <s v="USD"/>
    <n v="1287975829"/>
    <d v="2010-10-25T03:03:49"/>
    <n v="1284087829"/>
    <x v="895"/>
    <b v="0"/>
    <n v="7"/>
    <b v="0"/>
    <s v="music/indie rock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n v="40"/>
    <n v="44.44"/>
    <s v="US"/>
    <s v="USD"/>
    <n v="1440734400"/>
    <d v="2015-08-28T04:00:00"/>
    <n v="1438549026"/>
    <x v="896"/>
    <b v="0"/>
    <n v="72"/>
    <b v="0"/>
    <s v="music/indie rock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n v="0"/>
    <e v="#DIV/0!"/>
    <s v="US"/>
    <s v="USD"/>
    <n v="1354123908"/>
    <d v="2012-11-28T17:31:48"/>
    <n v="1351528308"/>
    <x v="897"/>
    <b v="0"/>
    <n v="0"/>
    <b v="0"/>
    <s v="music/indie rock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n v="3"/>
    <n v="35"/>
    <s v="US"/>
    <s v="USD"/>
    <n v="1326651110"/>
    <d v="2012-01-15T18:11:50"/>
    <n v="1322763110"/>
    <x v="898"/>
    <b v="0"/>
    <n v="2"/>
    <b v="0"/>
    <s v="music/indie rock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x v="2"/>
    <n v="37"/>
    <n v="35"/>
    <s v="US"/>
    <s v="USD"/>
    <n v="1306549362"/>
    <d v="2011-05-28T02:22:42"/>
    <n v="1302661362"/>
    <x v="899"/>
    <b v="0"/>
    <n v="8"/>
    <b v="0"/>
    <s v="music/indie rock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n v="0"/>
    <n v="10.5"/>
    <s v="US"/>
    <s v="USD"/>
    <n v="1459365802"/>
    <d v="2016-03-30T19:23:22"/>
    <n v="1456777402"/>
    <x v="900"/>
    <b v="0"/>
    <n v="2"/>
    <b v="0"/>
    <s v="music/jazz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0"/>
    <e v="#DIV/0!"/>
    <s v="US"/>
    <s v="USD"/>
    <n v="1276024260"/>
    <d v="2010-06-08T19:11:00"/>
    <n v="1272050914"/>
    <x v="901"/>
    <b v="0"/>
    <n v="0"/>
    <b v="0"/>
    <s v="music/jazz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x v="2"/>
    <n v="0"/>
    <n v="30"/>
    <s v="US"/>
    <s v="USD"/>
    <n v="1409412600"/>
    <d v="2014-08-30T15:30:00"/>
    <n v="1404947422"/>
    <x v="902"/>
    <b v="0"/>
    <n v="3"/>
    <b v="0"/>
    <s v="music/jazz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n v="3"/>
    <n v="40"/>
    <s v="US"/>
    <s v="USD"/>
    <n v="1348367100"/>
    <d v="2012-09-23T02:25:00"/>
    <n v="1346180780"/>
    <x v="903"/>
    <b v="0"/>
    <n v="4"/>
    <b v="0"/>
    <s v="music/jazz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n v="0"/>
    <n v="50.33"/>
    <s v="US"/>
    <s v="USD"/>
    <n v="1451786137"/>
    <d v="2016-01-03T01:55:37"/>
    <n v="1449194137"/>
    <x v="904"/>
    <b v="0"/>
    <n v="3"/>
    <b v="0"/>
    <s v="music/jazz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n v="3"/>
    <n v="32.67"/>
    <s v="US"/>
    <s v="USD"/>
    <n v="1295847926"/>
    <d v="2011-01-24T05:45:26"/>
    <n v="1290663926"/>
    <x v="905"/>
    <b v="0"/>
    <n v="6"/>
    <b v="0"/>
    <s v="music/jazz"/>
    <x v="4"/>
    <s v="jazz"/>
    <x v="7"/>
  </r>
  <r>
    <n v="906"/>
    <s v="24th Music Presents Channeling Motown (Live)"/>
    <s v="The DMV's most respected saxophonist pay tribute to Motown."/>
    <n v="15000"/>
    <n v="0"/>
    <x v="2"/>
    <n v="0"/>
    <e v="#DIV/0!"/>
    <s v="US"/>
    <s v="USD"/>
    <n v="1394681590"/>
    <d v="2014-03-13T03:33:10"/>
    <n v="1392093190"/>
    <x v="906"/>
    <b v="0"/>
    <n v="0"/>
    <b v="0"/>
    <s v="music/jazz"/>
    <x v="4"/>
    <s v="jazz"/>
    <x v="3"/>
  </r>
  <r>
    <n v="907"/>
    <s v="Greg Chambers Saxophone CD"/>
    <s v="Greg Chambers' self-titled CD needs support for post production, replication, and promotion."/>
    <n v="2900"/>
    <n v="0"/>
    <x v="2"/>
    <n v="0"/>
    <e v="#DIV/0!"/>
    <s v="US"/>
    <s v="USD"/>
    <n v="1315715823"/>
    <d v="2011-09-11T04:37:03"/>
    <n v="1313123823"/>
    <x v="907"/>
    <b v="0"/>
    <n v="0"/>
    <b v="0"/>
    <s v="music/jazz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n v="0"/>
    <e v="#DIV/0!"/>
    <s v="US"/>
    <s v="USD"/>
    <n v="1280206740"/>
    <d v="2010-07-27T04:59:00"/>
    <n v="1276283655"/>
    <x v="908"/>
    <b v="0"/>
    <n v="0"/>
    <b v="0"/>
    <s v="music/jazz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3"/>
    <n v="65"/>
    <s v="US"/>
    <s v="USD"/>
    <n v="1343016000"/>
    <d v="2012-07-23T04:00:00"/>
    <n v="1340296440"/>
    <x v="909"/>
    <b v="0"/>
    <n v="8"/>
    <b v="0"/>
    <s v="music/jazz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2"/>
    <n v="24.6"/>
    <s v="GB"/>
    <s v="GBP"/>
    <n v="1488546319"/>
    <d v="2017-03-03T13:05:19"/>
    <n v="1483362319"/>
    <x v="910"/>
    <b v="0"/>
    <n v="5"/>
    <b v="0"/>
    <s v="music/jazz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0"/>
    <e v="#DIV/0!"/>
    <s v="US"/>
    <s v="USD"/>
    <n v="1390522045"/>
    <d v="2014-01-24T00:07:25"/>
    <n v="1388707645"/>
    <x v="911"/>
    <b v="0"/>
    <n v="0"/>
    <b v="0"/>
    <s v="music/jazz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x v="2"/>
    <n v="1"/>
    <n v="15"/>
    <s v="US"/>
    <s v="USD"/>
    <n v="1355197047"/>
    <d v="2012-12-11T03:37:27"/>
    <n v="1350009447"/>
    <x v="912"/>
    <b v="0"/>
    <n v="2"/>
    <b v="0"/>
    <s v="music/jazz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7"/>
    <n v="82.58"/>
    <s v="US"/>
    <s v="USD"/>
    <n v="1336188019"/>
    <d v="2012-05-05T03:20:19"/>
    <n v="1333596019"/>
    <x v="913"/>
    <b v="0"/>
    <n v="24"/>
    <b v="0"/>
    <s v="music/jazz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x v="2"/>
    <n v="0"/>
    <e v="#DIV/0!"/>
    <s v="US"/>
    <s v="USD"/>
    <n v="1345918747"/>
    <d v="2012-08-25T18:19:07"/>
    <n v="1343326747"/>
    <x v="914"/>
    <b v="0"/>
    <n v="0"/>
    <b v="0"/>
    <s v="music/jazz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6"/>
    <n v="41.67"/>
    <s v="US"/>
    <s v="USD"/>
    <n v="1330577940"/>
    <d v="2012-03-01T04:59:00"/>
    <n v="1327853914"/>
    <x v="915"/>
    <b v="0"/>
    <n v="9"/>
    <b v="0"/>
    <s v="music/jazz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0"/>
    <e v="#DIV/0!"/>
    <s v="US"/>
    <s v="USD"/>
    <n v="1287723600"/>
    <d v="2010-10-22T05:00:00"/>
    <n v="1284409734"/>
    <x v="916"/>
    <b v="0"/>
    <n v="0"/>
    <b v="0"/>
    <s v="music/jazz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1"/>
    <n v="30"/>
    <s v="US"/>
    <s v="USD"/>
    <n v="1405305000"/>
    <d v="2014-07-14T02:30:00"/>
    <n v="1402612730"/>
    <x v="917"/>
    <b v="0"/>
    <n v="1"/>
    <b v="0"/>
    <s v="music/jazz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5"/>
    <n v="19.600000000000001"/>
    <s v="GB"/>
    <s v="GBP"/>
    <n v="1417474761"/>
    <d v="2014-12-01T22:59:21"/>
    <n v="1414879161"/>
    <x v="918"/>
    <b v="0"/>
    <n v="10"/>
    <b v="0"/>
    <s v="music/jazz"/>
    <x v="4"/>
    <s v="jazz"/>
    <x v="3"/>
  </r>
  <r>
    <n v="919"/>
    <s v="Jazz CD:  Out of The Blue"/>
    <s v="Cool jazz with a New Orleans flavor."/>
    <n v="20000"/>
    <n v="100"/>
    <x v="2"/>
    <n v="1"/>
    <n v="100"/>
    <s v="US"/>
    <s v="USD"/>
    <n v="1355930645"/>
    <d v="2012-12-19T15:24:05"/>
    <n v="1352906645"/>
    <x v="919"/>
    <b v="0"/>
    <n v="1"/>
    <b v="0"/>
    <s v="music/jazz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n v="0"/>
    <e v="#DIV/0!"/>
    <s v="US"/>
    <s v="USD"/>
    <n v="1384448822"/>
    <d v="2013-11-14T17:07:02"/>
    <n v="1381853222"/>
    <x v="920"/>
    <b v="0"/>
    <n v="0"/>
    <b v="0"/>
    <s v="music/jazz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31"/>
    <n v="231.75"/>
    <s v="US"/>
    <s v="USD"/>
    <n v="1323666376"/>
    <d v="2011-12-12T05:06:16"/>
    <n v="1320033976"/>
    <x v="921"/>
    <b v="0"/>
    <n v="20"/>
    <b v="0"/>
    <s v="music/jazz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n v="21"/>
    <n v="189.33"/>
    <s v="US"/>
    <s v="USD"/>
    <n v="1412167393"/>
    <d v="2014-10-01T12:43:13"/>
    <n v="1409143393"/>
    <x v="922"/>
    <b v="0"/>
    <n v="30"/>
    <b v="0"/>
    <s v="music/jazz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2"/>
    <n v="55"/>
    <s v="US"/>
    <s v="USD"/>
    <n v="1416614523"/>
    <d v="2014-11-22T00:02:03"/>
    <n v="1414018923"/>
    <x v="923"/>
    <b v="0"/>
    <n v="6"/>
    <b v="0"/>
    <s v="music/jazz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11"/>
    <n v="21.8"/>
    <s v="US"/>
    <s v="USD"/>
    <n v="1360795069"/>
    <d v="2013-02-13T22:37:49"/>
    <n v="1358203069"/>
    <x v="924"/>
    <b v="0"/>
    <n v="15"/>
    <b v="0"/>
    <s v="music/jazz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"/>
    <n v="32"/>
    <s v="US"/>
    <s v="USD"/>
    <n v="1385590111"/>
    <d v="2013-11-27T22:08:31"/>
    <n v="1382994511"/>
    <x v="925"/>
    <b v="0"/>
    <n v="5"/>
    <b v="0"/>
    <s v="music/jazz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0"/>
    <e v="#DIV/0!"/>
    <s v="US"/>
    <s v="USD"/>
    <n v="1278628800"/>
    <d v="2010-07-08T22:40:00"/>
    <n v="1276043330"/>
    <x v="926"/>
    <b v="0"/>
    <n v="0"/>
    <b v="0"/>
    <s v="music/jazz"/>
    <x v="4"/>
    <s v="jazz"/>
    <x v="7"/>
  </r>
  <r>
    <n v="927"/>
    <s v="JETRO DA SILVA FUNK PROJECT"/>
    <s v="Studio CD/DVD Solo project of Pianist &amp; Keyboardist Jetro da Silva"/>
    <n v="20000"/>
    <n v="0"/>
    <x v="2"/>
    <n v="0"/>
    <e v="#DIV/0!"/>
    <s v="US"/>
    <s v="USD"/>
    <n v="1337024695"/>
    <d v="2012-05-14T19:44:55"/>
    <n v="1334432695"/>
    <x v="927"/>
    <b v="0"/>
    <n v="0"/>
    <b v="0"/>
    <s v="music/jazz"/>
    <x v="4"/>
    <s v="jazz"/>
    <x v="5"/>
  </r>
  <r>
    <n v="928"/>
    <s v="In a Jazzy Motown"/>
    <s v="A real Motown Backup singer on 22 gold and platinum albums headlines her own Jazz CD of Motown songs."/>
    <n v="14500"/>
    <n v="1575"/>
    <x v="2"/>
    <n v="11"/>
    <n v="56.25"/>
    <s v="US"/>
    <s v="USD"/>
    <n v="1353196800"/>
    <d v="2012-11-18T00:00:00"/>
    <n v="1348864913"/>
    <x v="928"/>
    <b v="0"/>
    <n v="28"/>
    <b v="0"/>
    <s v="music/jazz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n v="0"/>
    <e v="#DIV/0!"/>
    <s v="US"/>
    <s v="USD"/>
    <n v="1333946569"/>
    <d v="2012-04-09T04:42:49"/>
    <n v="1331358169"/>
    <x v="929"/>
    <b v="0"/>
    <n v="0"/>
    <b v="0"/>
    <s v="music/jazz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38"/>
    <n v="69"/>
    <s v="US"/>
    <s v="USD"/>
    <n v="1277501520"/>
    <d v="2010-06-25T21:32:00"/>
    <n v="1273874306"/>
    <x v="930"/>
    <b v="0"/>
    <n v="5"/>
    <b v="0"/>
    <s v="music/jazz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7"/>
    <n v="18.71"/>
    <s v="GB"/>
    <s v="GBP"/>
    <n v="1395007200"/>
    <d v="2014-03-16T22:00:00"/>
    <n v="1392021502"/>
    <x v="931"/>
    <b v="0"/>
    <n v="7"/>
    <b v="0"/>
    <s v="music/jazz"/>
    <x v="4"/>
    <s v="jazz"/>
    <x v="3"/>
  </r>
  <r>
    <n v="932"/>
    <s v="Mandy Harvey Christmas Album"/>
    <s v="Help me to create my 3rd album, a Christmas CD with 16 Holiday/Original favorites!"/>
    <n v="9500"/>
    <n v="1381"/>
    <x v="2"/>
    <n v="15"/>
    <n v="46.03"/>
    <s v="US"/>
    <s v="USD"/>
    <n v="1363990545"/>
    <d v="2013-03-22T22:15:45"/>
    <n v="1360106145"/>
    <x v="932"/>
    <b v="0"/>
    <n v="30"/>
    <b v="0"/>
    <s v="music/jazz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"/>
    <n v="60"/>
    <s v="US"/>
    <s v="USD"/>
    <n v="1399867409"/>
    <d v="2014-05-12T04:03:29"/>
    <n v="1394683409"/>
    <x v="933"/>
    <b v="0"/>
    <n v="2"/>
    <b v="0"/>
    <s v="music/jazz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30"/>
    <n v="50.67"/>
    <s v="CA"/>
    <s v="CAD"/>
    <n v="1399183200"/>
    <d v="2014-05-04T06:00:00"/>
    <n v="1396633284"/>
    <x v="934"/>
    <b v="0"/>
    <n v="30"/>
    <b v="0"/>
    <s v="music/jazz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n v="1"/>
    <n v="25"/>
    <s v="US"/>
    <s v="USD"/>
    <n v="1454054429"/>
    <d v="2016-01-29T08:00:29"/>
    <n v="1451462429"/>
    <x v="935"/>
    <b v="0"/>
    <n v="2"/>
    <b v="0"/>
    <s v="music/jazz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n v="0"/>
    <e v="#DIV/0!"/>
    <s v="US"/>
    <s v="USD"/>
    <n v="1326916800"/>
    <d v="2012-01-18T20:00:00"/>
    <n v="1323131689"/>
    <x v="936"/>
    <b v="0"/>
    <n v="0"/>
    <b v="0"/>
    <s v="music/jazz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1"/>
    <n v="20"/>
    <s v="US"/>
    <s v="USD"/>
    <n v="1383509357"/>
    <d v="2013-11-03T20:09:17"/>
    <n v="1380913757"/>
    <x v="937"/>
    <b v="0"/>
    <n v="2"/>
    <b v="0"/>
    <s v="music/jazz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n v="0"/>
    <n v="25"/>
    <s v="US"/>
    <s v="USD"/>
    <n v="1346585448"/>
    <d v="2012-09-02T11:30:48"/>
    <n v="1343993448"/>
    <x v="938"/>
    <b v="0"/>
    <n v="1"/>
    <b v="0"/>
    <s v="music/jazz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1"/>
    <n v="20"/>
    <s v="US"/>
    <s v="USD"/>
    <n v="1372622280"/>
    <d v="2013-06-30T19:58:00"/>
    <n v="1369246738"/>
    <x v="939"/>
    <b v="0"/>
    <n v="2"/>
    <b v="0"/>
    <s v="music/jazz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7"/>
    <n v="110.29"/>
    <s v="US"/>
    <s v="USD"/>
    <n v="1439251926"/>
    <d v="2015-08-11T00:12:06"/>
    <n v="1435363926"/>
    <x v="940"/>
    <b v="0"/>
    <n v="14"/>
    <b v="0"/>
    <s v="technology/wearables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2"/>
    <n v="37.450000000000003"/>
    <s v="US"/>
    <s v="USD"/>
    <n v="1486693145"/>
    <d v="2017-02-10T02:19:05"/>
    <n v="1484101145"/>
    <x v="941"/>
    <b v="0"/>
    <n v="31"/>
    <b v="0"/>
    <s v="technology/wearables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9"/>
    <n v="41.75"/>
    <s v="US"/>
    <s v="USD"/>
    <n v="1455826460"/>
    <d v="2016-02-18T20:14:20"/>
    <n v="1452716060"/>
    <x v="942"/>
    <b v="0"/>
    <n v="16"/>
    <b v="0"/>
    <s v="technology/wearables"/>
    <x v="2"/>
    <s v="wearables"/>
    <x v="2"/>
  </r>
  <r>
    <n v="943"/>
    <s v="SleepMode"/>
    <s v="A mask for home or travel that will give you the best, undisturbed sleep of your life."/>
    <n v="3000"/>
    <n v="289"/>
    <x v="2"/>
    <n v="10"/>
    <n v="24.08"/>
    <s v="US"/>
    <s v="USD"/>
    <n v="1480438905"/>
    <d v="2016-11-29T17:01:45"/>
    <n v="1477843305"/>
    <x v="943"/>
    <b v="0"/>
    <n v="12"/>
    <b v="0"/>
    <s v="technology/wearables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13"/>
    <n v="69.41"/>
    <s v="US"/>
    <s v="USD"/>
    <n v="1460988000"/>
    <d v="2016-04-18T14:00:00"/>
    <n v="1458050450"/>
    <x v="944"/>
    <b v="0"/>
    <n v="96"/>
    <b v="0"/>
    <s v="technology/wearables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n v="2"/>
    <n v="155.25"/>
    <s v="FR"/>
    <s v="EUR"/>
    <n v="1487462340"/>
    <d v="2017-02-18T23:59:00"/>
    <n v="1482958626"/>
    <x v="945"/>
    <b v="0"/>
    <n v="16"/>
    <b v="0"/>
    <s v="technology/wearables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n v="2"/>
    <n v="57.2"/>
    <s v="US"/>
    <s v="USD"/>
    <n v="1473444048"/>
    <d v="2016-09-09T18:00:48"/>
    <n v="1470852048"/>
    <x v="946"/>
    <b v="0"/>
    <n v="5"/>
    <b v="0"/>
    <s v="technology/wearables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0"/>
    <e v="#DIV/0!"/>
    <s v="US"/>
    <s v="USD"/>
    <n v="1467312306"/>
    <d v="2016-06-30T18:45:06"/>
    <n v="1462128306"/>
    <x v="947"/>
    <b v="0"/>
    <n v="0"/>
    <b v="0"/>
    <s v="technology/wearables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n v="12"/>
    <n v="60"/>
    <s v="NL"/>
    <s v="EUR"/>
    <n v="1457812364"/>
    <d v="2016-03-12T19:52:44"/>
    <n v="1455220364"/>
    <x v="948"/>
    <b v="0"/>
    <n v="8"/>
    <b v="0"/>
    <s v="technology/wearables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n v="1"/>
    <n v="39"/>
    <s v="DE"/>
    <s v="EUR"/>
    <n v="1456016576"/>
    <d v="2016-02-21T01:02:56"/>
    <n v="1450832576"/>
    <x v="949"/>
    <b v="0"/>
    <n v="7"/>
    <b v="0"/>
    <s v="technology/wearables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n v="28"/>
    <n v="58.42"/>
    <s v="CA"/>
    <s v="CAD"/>
    <n v="1453053661"/>
    <d v="2016-01-17T18:01:01"/>
    <n v="1450461661"/>
    <x v="950"/>
    <b v="0"/>
    <n v="24"/>
    <b v="0"/>
    <s v="technology/wearables"/>
    <x v="2"/>
    <s v="wearables"/>
    <x v="0"/>
  </r>
  <r>
    <n v="951"/>
    <s v="Smart Harness"/>
    <s v="Revolutionizing the way we walk our dogs!"/>
    <n v="50000"/>
    <n v="19195"/>
    <x v="2"/>
    <n v="38"/>
    <n v="158.63999999999999"/>
    <s v="US"/>
    <s v="USD"/>
    <n v="1465054872"/>
    <d v="2016-06-04T15:41:12"/>
    <n v="1461166872"/>
    <x v="951"/>
    <b v="0"/>
    <n v="121"/>
    <b v="0"/>
    <s v="technology/wearables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n v="40"/>
    <n v="99.86"/>
    <s v="US"/>
    <s v="USD"/>
    <n v="1479483812"/>
    <d v="2016-11-18T15:43:32"/>
    <n v="1476888212"/>
    <x v="952"/>
    <b v="0"/>
    <n v="196"/>
    <b v="0"/>
    <s v="technology/wearables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1"/>
    <n v="25.2"/>
    <s v="US"/>
    <s v="USD"/>
    <n v="1422158199"/>
    <d v="2015-01-25T03:56:39"/>
    <n v="1419566199"/>
    <x v="953"/>
    <b v="0"/>
    <n v="5"/>
    <b v="0"/>
    <s v="technology/wearables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43"/>
    <n v="89.19"/>
    <s v="US"/>
    <s v="USD"/>
    <n v="1440100839"/>
    <d v="2015-08-20T20:00:39"/>
    <n v="1436472039"/>
    <x v="954"/>
    <b v="0"/>
    <n v="73"/>
    <b v="0"/>
    <s v="technology/wearables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6"/>
    <n v="182.62"/>
    <s v="US"/>
    <s v="USD"/>
    <n v="1473750300"/>
    <d v="2016-09-13T07:05:00"/>
    <n v="1470294300"/>
    <x v="955"/>
    <b v="0"/>
    <n v="93"/>
    <b v="0"/>
    <s v="technology/wearables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n v="2"/>
    <n v="50.65"/>
    <s v="US"/>
    <s v="USD"/>
    <n v="1430081759"/>
    <d v="2015-04-26T20:55:59"/>
    <n v="1424901359"/>
    <x v="956"/>
    <b v="0"/>
    <n v="17"/>
    <b v="0"/>
    <s v="technology/wearables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n v="2"/>
    <n v="33.29"/>
    <s v="US"/>
    <s v="USD"/>
    <n v="1479392133"/>
    <d v="2016-11-17T14:15:33"/>
    <n v="1476710133"/>
    <x v="957"/>
    <b v="0"/>
    <n v="7"/>
    <b v="0"/>
    <s v="technology/wearables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11"/>
    <n v="51.82"/>
    <s v="US"/>
    <s v="USD"/>
    <n v="1428641940"/>
    <d v="2015-04-10T04:59:00"/>
    <n v="1426792563"/>
    <x v="958"/>
    <b v="0"/>
    <n v="17"/>
    <b v="0"/>
    <s v="technology/wearables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39"/>
    <n v="113.63"/>
    <s v="US"/>
    <s v="USD"/>
    <n v="1421640665"/>
    <d v="2015-01-19T04:11:05"/>
    <n v="1419048665"/>
    <x v="959"/>
    <b v="0"/>
    <n v="171"/>
    <b v="0"/>
    <s v="technology/wearables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46"/>
    <n v="136.46"/>
    <s v="US"/>
    <s v="USD"/>
    <n v="1489500155"/>
    <d v="2017-03-14T14:02:35"/>
    <n v="1485874955"/>
    <x v="960"/>
    <b v="0"/>
    <n v="188"/>
    <b v="0"/>
    <s v="technology/wearables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42"/>
    <n v="364.35"/>
    <s v="US"/>
    <s v="USD"/>
    <n v="1487617200"/>
    <d v="2017-02-20T19:00:00"/>
    <n v="1483634335"/>
    <x v="961"/>
    <b v="0"/>
    <n v="110"/>
    <b v="0"/>
    <s v="technology/wearables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28"/>
    <n v="19.239999999999998"/>
    <s v="US"/>
    <s v="USD"/>
    <n v="1455210353"/>
    <d v="2016-02-11T17:05:53"/>
    <n v="1451927153"/>
    <x v="962"/>
    <b v="0"/>
    <n v="37"/>
    <b v="0"/>
    <s v="technology/wearables"/>
    <x v="2"/>
    <s v="wearables"/>
    <x v="2"/>
  </r>
  <r>
    <n v="963"/>
    <s v="The Ultimate Learning Center"/>
    <s v="WE are molding an educated, motivated, non violent GENERATION!"/>
    <n v="35000"/>
    <n v="377"/>
    <x v="2"/>
    <n v="1"/>
    <n v="41.89"/>
    <s v="US"/>
    <s v="USD"/>
    <n v="1476717319"/>
    <d v="2016-10-17T15:15:19"/>
    <n v="1473693319"/>
    <x v="963"/>
    <b v="0"/>
    <n v="9"/>
    <b v="0"/>
    <s v="technology/wearables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1"/>
    <n v="30.31"/>
    <s v="CA"/>
    <s v="CAD"/>
    <n v="1441119919"/>
    <d v="2015-09-01T15:05:19"/>
    <n v="1437663919"/>
    <x v="964"/>
    <b v="0"/>
    <n v="29"/>
    <b v="0"/>
    <s v="technology/wearables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1"/>
    <n v="49.67"/>
    <s v="US"/>
    <s v="USD"/>
    <n v="1477454340"/>
    <d v="2016-10-26T03:59:00"/>
    <n v="1474676646"/>
    <x v="965"/>
    <b v="0"/>
    <n v="6"/>
    <b v="0"/>
    <s v="technology/wearables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15"/>
    <n v="59.2"/>
    <s v="US"/>
    <s v="USD"/>
    <n v="1475766932"/>
    <d v="2016-10-06T15:15:32"/>
    <n v="1473174932"/>
    <x v="966"/>
    <b v="0"/>
    <n v="30"/>
    <b v="0"/>
    <s v="technology/wearables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n v="18"/>
    <n v="43.98"/>
    <s v="US"/>
    <s v="USD"/>
    <n v="1461301574"/>
    <d v="2016-04-22T05:06:14"/>
    <n v="1456121174"/>
    <x v="967"/>
    <b v="0"/>
    <n v="81"/>
    <b v="0"/>
    <s v="technology/wearables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1"/>
    <n v="26.5"/>
    <s v="US"/>
    <s v="USD"/>
    <n v="1408134034"/>
    <d v="2014-08-15T20:20:34"/>
    <n v="1405542034"/>
    <x v="968"/>
    <b v="0"/>
    <n v="4"/>
    <b v="0"/>
    <s v="technology/wearables"/>
    <x v="2"/>
    <s v="wearables"/>
    <x v="3"/>
  </r>
  <r>
    <n v="969"/>
    <s v="Make 100 | Geek &amp; Chic: Smart Safety Jewelry."/>
    <s v="Geek &amp; Chic Smart Jewelry Collection, Wearables Meet Style!"/>
    <n v="30000"/>
    <n v="14000"/>
    <x v="2"/>
    <n v="47"/>
    <n v="1272.73"/>
    <s v="MX"/>
    <s v="MXN"/>
    <n v="1486624607"/>
    <d v="2017-02-09T07:16:47"/>
    <n v="1483773407"/>
    <x v="969"/>
    <b v="0"/>
    <n v="11"/>
    <b v="0"/>
    <s v="technology/wearables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46"/>
    <n v="164"/>
    <s v="CA"/>
    <s v="CAD"/>
    <n v="1485147540"/>
    <d v="2017-01-23T04:59:00"/>
    <n v="1481951853"/>
    <x v="970"/>
    <b v="0"/>
    <n v="14"/>
    <b v="0"/>
    <s v="technology/wearables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0"/>
    <n v="45.2"/>
    <s v="US"/>
    <s v="USD"/>
    <n v="1433178060"/>
    <d v="2015-06-01T17:01:00"/>
    <n v="1429290060"/>
    <x v="971"/>
    <b v="0"/>
    <n v="5"/>
    <b v="0"/>
    <s v="technology/wearables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35"/>
    <n v="153.88999999999999"/>
    <s v="US"/>
    <s v="USD"/>
    <n v="1409813940"/>
    <d v="2014-09-04T06:59:00"/>
    <n v="1407271598"/>
    <x v="972"/>
    <b v="0"/>
    <n v="45"/>
    <b v="0"/>
    <s v="technology/wearables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2"/>
    <n v="51.38"/>
    <s v="US"/>
    <s v="USD"/>
    <n v="1447032093"/>
    <d v="2015-11-09T01:21:33"/>
    <n v="1441844493"/>
    <x v="973"/>
    <b v="0"/>
    <n v="8"/>
    <b v="0"/>
    <s v="technology/wearables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n v="1"/>
    <n v="93.33"/>
    <s v="US"/>
    <s v="USD"/>
    <n v="1458925156"/>
    <d v="2016-03-25T16:59:16"/>
    <n v="1456336756"/>
    <x v="974"/>
    <b v="0"/>
    <n v="3"/>
    <b v="0"/>
    <s v="technology/wearables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3"/>
    <n v="108.63"/>
    <s v="US"/>
    <s v="USD"/>
    <n v="1467132185"/>
    <d v="2016-06-28T16:43:05"/>
    <n v="1461948185"/>
    <x v="975"/>
    <b v="0"/>
    <n v="24"/>
    <b v="0"/>
    <s v="technology/wearables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2"/>
    <n v="160.5"/>
    <s v="AU"/>
    <s v="AUD"/>
    <n v="1439515497"/>
    <d v="2015-08-14T01:24:57"/>
    <n v="1435627497"/>
    <x v="976"/>
    <b v="0"/>
    <n v="18"/>
    <b v="0"/>
    <s v="technology/wearables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34"/>
    <n v="75.75"/>
    <s v="AT"/>
    <s v="EUR"/>
    <n v="1456094197"/>
    <d v="2016-02-21T22:36:37"/>
    <n v="1453502197"/>
    <x v="977"/>
    <b v="0"/>
    <n v="12"/>
    <b v="0"/>
    <s v="technology/wearables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n v="56"/>
    <n v="790.84"/>
    <s v="SE"/>
    <s v="SEK"/>
    <n v="1456385101"/>
    <d v="2016-02-25T07:25:01"/>
    <n v="1453793101"/>
    <x v="978"/>
    <b v="0"/>
    <n v="123"/>
    <b v="0"/>
    <s v="technology/wearables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83"/>
    <n v="301.94"/>
    <s v="US"/>
    <s v="USD"/>
    <n v="1466449140"/>
    <d v="2016-06-20T18:59:00"/>
    <n v="1463392828"/>
    <x v="979"/>
    <b v="0"/>
    <n v="96"/>
    <b v="0"/>
    <s v="technology/wearables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15"/>
    <n v="47.94"/>
    <s v="US"/>
    <s v="USD"/>
    <n v="1417387322"/>
    <d v="2014-11-30T22:42:02"/>
    <n v="1413495722"/>
    <x v="980"/>
    <b v="0"/>
    <n v="31"/>
    <b v="0"/>
    <s v="technology/wearables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0"/>
    <n v="2.75"/>
    <s v="US"/>
    <s v="USD"/>
    <n v="1407624222"/>
    <d v="2014-08-09T22:43:42"/>
    <n v="1405032222"/>
    <x v="981"/>
    <b v="0"/>
    <n v="4"/>
    <b v="0"/>
    <s v="technology/wearables"/>
    <x v="2"/>
    <s v="wearables"/>
    <x v="3"/>
  </r>
  <r>
    <n v="982"/>
    <s v="Smart 2-in-1 I-PHONE HANDLE/WALLETtm"/>
    <s v="revolutonary ultra-slim 2-in-1 Smart  2-in-1 I-PHONE handle/WALLETtm with 360 rotatiion"/>
    <n v="17500"/>
    <n v="3"/>
    <x v="2"/>
    <n v="0"/>
    <n v="1"/>
    <s v="US"/>
    <s v="USD"/>
    <n v="1475431486"/>
    <d v="2016-10-02T18:04:46"/>
    <n v="1472839486"/>
    <x v="982"/>
    <b v="0"/>
    <n v="3"/>
    <b v="0"/>
    <s v="technology/wearables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30"/>
    <n v="171.79"/>
    <s v="ES"/>
    <s v="EUR"/>
    <n v="1471985640"/>
    <d v="2016-08-23T20:54:00"/>
    <n v="1469289685"/>
    <x v="983"/>
    <b v="0"/>
    <n v="179"/>
    <b v="0"/>
    <s v="technology/wearables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1"/>
    <n v="35.33"/>
    <s v="US"/>
    <s v="USD"/>
    <n v="1427507208"/>
    <d v="2015-03-28T01:46:48"/>
    <n v="1424918808"/>
    <x v="984"/>
    <b v="0"/>
    <n v="3"/>
    <b v="0"/>
    <s v="technology/wearables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6"/>
    <n v="82.09"/>
    <s v="DE"/>
    <s v="EUR"/>
    <n v="1451602800"/>
    <d v="2015-12-31T23:00:00"/>
    <n v="1449011610"/>
    <x v="985"/>
    <b v="0"/>
    <n v="23"/>
    <b v="0"/>
    <s v="technology/wearables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3"/>
    <n v="110.87"/>
    <s v="GB"/>
    <s v="GBP"/>
    <n v="1452384000"/>
    <d v="2016-01-10T00:00:00"/>
    <n v="1447698300"/>
    <x v="986"/>
    <b v="0"/>
    <n v="23"/>
    <b v="0"/>
    <s v="technology/wearables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n v="13"/>
    <n v="161.22"/>
    <s v="NL"/>
    <s v="EUR"/>
    <n v="1403507050"/>
    <d v="2014-06-23T07:04:10"/>
    <n v="1400051050"/>
    <x v="987"/>
    <b v="0"/>
    <n v="41"/>
    <b v="0"/>
    <s v="technology/wearables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0"/>
    <e v="#DIV/0!"/>
    <s v="IT"/>
    <s v="EUR"/>
    <n v="1475310825"/>
    <d v="2016-10-01T08:33:45"/>
    <n v="1472718825"/>
    <x v="988"/>
    <b v="0"/>
    <n v="0"/>
    <b v="0"/>
    <s v="technology/wearables"/>
    <x v="2"/>
    <s v="wearables"/>
    <x v="2"/>
  </r>
  <r>
    <n v="989"/>
    <s v="Power Rope"/>
    <s v="The most useful phone charger you will ever buy"/>
    <n v="10000"/>
    <n v="1677"/>
    <x v="2"/>
    <n v="17"/>
    <n v="52.41"/>
    <s v="US"/>
    <s v="USD"/>
    <n v="1475101495"/>
    <d v="2016-09-28T22:24:55"/>
    <n v="1472509495"/>
    <x v="989"/>
    <b v="0"/>
    <n v="32"/>
    <b v="0"/>
    <s v="technology/wearables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0"/>
    <n v="13"/>
    <s v="US"/>
    <s v="USD"/>
    <n v="1409770164"/>
    <d v="2014-09-03T18:49:24"/>
    <n v="1407178164"/>
    <x v="990"/>
    <b v="0"/>
    <n v="2"/>
    <b v="0"/>
    <s v="technology/wearables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4"/>
    <n v="30.29"/>
    <s v="GB"/>
    <s v="GBP"/>
    <n v="1468349460"/>
    <d v="2016-07-12T18:51:00"/>
    <n v="1466186988"/>
    <x v="991"/>
    <b v="0"/>
    <n v="7"/>
    <b v="0"/>
    <s v="technology/wearables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n v="0"/>
    <n v="116.75"/>
    <s v="US"/>
    <s v="USD"/>
    <n v="1462655519"/>
    <d v="2016-05-07T21:11:59"/>
    <n v="1457475119"/>
    <x v="992"/>
    <b v="0"/>
    <n v="4"/>
    <b v="0"/>
    <s v="technology/wearables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25"/>
    <n v="89.6"/>
    <s v="US"/>
    <s v="USD"/>
    <n v="1478926800"/>
    <d v="2016-11-12T05:00:00"/>
    <n v="1476054568"/>
    <x v="993"/>
    <b v="0"/>
    <n v="196"/>
    <b v="0"/>
    <s v="technology/wearables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2"/>
    <n v="424.45"/>
    <s v="US"/>
    <s v="USD"/>
    <n v="1417388340"/>
    <d v="2014-11-30T22:59:00"/>
    <n v="1412835530"/>
    <x v="994"/>
    <b v="0"/>
    <n v="11"/>
    <b v="0"/>
    <s v="technology/wearables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7"/>
    <n v="80.67"/>
    <s v="US"/>
    <s v="USD"/>
    <n v="1417276800"/>
    <d v="2014-11-29T16:00:00"/>
    <n v="1415140480"/>
    <x v="995"/>
    <b v="0"/>
    <n v="9"/>
    <b v="0"/>
    <s v="technology/wearables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x v="2"/>
    <n v="2"/>
    <n v="13"/>
    <s v="US"/>
    <s v="USD"/>
    <n v="1406474820"/>
    <d v="2014-07-27T15:27:00"/>
    <n v="1403902060"/>
    <x v="996"/>
    <b v="0"/>
    <n v="5"/>
    <b v="0"/>
    <s v="technology/wearables"/>
    <x v="2"/>
    <s v="wearables"/>
    <x v="3"/>
  </r>
  <r>
    <n v="997"/>
    <s v="iPhanny"/>
    <s v="The iPhanny keeps your iPhone 6 safe from bending in those dangerous pants pockets."/>
    <n v="5000"/>
    <n v="65"/>
    <x v="2"/>
    <n v="1"/>
    <n v="8.1300000000000008"/>
    <s v="US"/>
    <s v="USD"/>
    <n v="1417145297"/>
    <d v="2014-11-28T03:28:17"/>
    <n v="1414549697"/>
    <x v="997"/>
    <b v="0"/>
    <n v="8"/>
    <b v="0"/>
    <s v="technology/wearables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n v="59"/>
    <n v="153.43"/>
    <s v="CA"/>
    <s v="CAD"/>
    <n v="1447909401"/>
    <d v="2015-11-19T05:03:21"/>
    <n v="1444017801"/>
    <x v="998"/>
    <b v="0"/>
    <n v="229"/>
    <b v="0"/>
    <s v="technology/wearables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8"/>
    <n v="292.08"/>
    <s v="CA"/>
    <s v="CAD"/>
    <n v="1415865720"/>
    <d v="2014-11-13T08:02:00"/>
    <n v="1413270690"/>
    <x v="999"/>
    <b v="0"/>
    <n v="40"/>
    <b v="0"/>
    <s v="technology/wearables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"/>
    <n v="3304"/>
    <s v="US"/>
    <s v="USD"/>
    <n v="1489537560"/>
    <d v="2017-03-15T00:26:00"/>
    <n v="1484357160"/>
    <x v="1000"/>
    <b v="0"/>
    <n v="6"/>
    <b v="0"/>
    <s v="technology/wearables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04"/>
    <n v="1300"/>
    <s v="GB"/>
    <s v="GBP"/>
    <n v="1485796613"/>
    <d v="2017-01-30T17:16:53"/>
    <n v="1481908613"/>
    <x v="1001"/>
    <b v="0"/>
    <n v="4"/>
    <b v="0"/>
    <s v="technology/wearables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30"/>
    <n v="134.55000000000001"/>
    <s v="US"/>
    <s v="USD"/>
    <n v="1450331940"/>
    <d v="2015-12-17T05:59:00"/>
    <n v="1447777514"/>
    <x v="1002"/>
    <b v="0"/>
    <n v="22"/>
    <b v="0"/>
    <s v="technology/wearables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16"/>
    <n v="214.07"/>
    <s v="FR"/>
    <s v="EUR"/>
    <n v="1489680061"/>
    <d v="2017-03-16T16:01:01"/>
    <n v="1487091661"/>
    <x v="1003"/>
    <b v="0"/>
    <n v="15"/>
    <b v="0"/>
    <s v="technology/wearables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x v="1"/>
    <n v="82"/>
    <n v="216.34"/>
    <s v="US"/>
    <s v="USD"/>
    <n v="1455814827"/>
    <d v="2016-02-18T17:00:27"/>
    <n v="1453222827"/>
    <x v="1004"/>
    <b v="0"/>
    <n v="95"/>
    <b v="0"/>
    <s v="technology/wearables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75"/>
    <n v="932.31"/>
    <s v="US"/>
    <s v="USD"/>
    <n v="1446217183"/>
    <d v="2015-10-30T14:59:43"/>
    <n v="1443538783"/>
    <x v="1005"/>
    <b v="0"/>
    <n v="161"/>
    <b v="0"/>
    <s v="technology/wearables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6"/>
    <n v="29.25"/>
    <s v="US"/>
    <s v="USD"/>
    <n v="1418368260"/>
    <d v="2014-12-12T07:11:00"/>
    <n v="1417654672"/>
    <x v="1006"/>
    <b v="0"/>
    <n v="8"/>
    <b v="0"/>
    <s v="technology/wearables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44"/>
    <n v="174.95"/>
    <s v="US"/>
    <s v="USD"/>
    <n v="1481727623"/>
    <d v="2016-12-14T15:00:23"/>
    <n v="1478095223"/>
    <x v="1007"/>
    <b v="0"/>
    <n v="76"/>
    <b v="0"/>
    <s v="technology/wearables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0"/>
    <n v="250"/>
    <s v="MX"/>
    <s v="MXN"/>
    <n v="1482953115"/>
    <d v="2016-12-28T19:25:15"/>
    <n v="1480361115"/>
    <x v="1008"/>
    <b v="0"/>
    <n v="1"/>
    <b v="0"/>
    <s v="technology/wearables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13"/>
    <n v="65"/>
    <s v="US"/>
    <s v="USD"/>
    <n v="1466346646"/>
    <d v="2016-06-19T14:30:46"/>
    <n v="1463754646"/>
    <x v="1009"/>
    <b v="0"/>
    <n v="101"/>
    <b v="0"/>
    <s v="technology/wearables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0"/>
    <n v="55"/>
    <s v="US"/>
    <s v="USD"/>
    <n v="1473044340"/>
    <d v="2016-09-05T02:59:00"/>
    <n v="1468180462"/>
    <x v="1010"/>
    <b v="0"/>
    <n v="4"/>
    <b v="0"/>
    <s v="technology/wearables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0"/>
    <n v="75"/>
    <s v="US"/>
    <s v="USD"/>
    <n v="1418938395"/>
    <d v="2014-12-18T21:33:15"/>
    <n v="1415050395"/>
    <x v="1011"/>
    <b v="0"/>
    <n v="1"/>
    <b v="0"/>
    <s v="technology/wearables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35"/>
    <n v="1389.36"/>
    <s v="US"/>
    <s v="USD"/>
    <n v="1485254052"/>
    <d v="2017-01-24T10:34:12"/>
    <n v="1481366052"/>
    <x v="1012"/>
    <b v="0"/>
    <n v="775"/>
    <b v="0"/>
    <s v="technology/wearables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35"/>
    <n v="95.91"/>
    <s v="US"/>
    <s v="USD"/>
    <n v="1451419200"/>
    <d v="2015-12-29T20:00:00"/>
    <n v="1449000056"/>
    <x v="1013"/>
    <b v="0"/>
    <n v="90"/>
    <b v="0"/>
    <s v="technology/wearables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n v="31"/>
    <n v="191.25"/>
    <s v="US"/>
    <s v="USD"/>
    <n v="1420070615"/>
    <d v="2015-01-01T00:03:35"/>
    <n v="1415750615"/>
    <x v="1014"/>
    <b v="0"/>
    <n v="16"/>
    <b v="0"/>
    <s v="technology/wearables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x v="1"/>
    <n v="3"/>
    <n v="40"/>
    <s v="CH"/>
    <s v="CHF"/>
    <n v="1448489095"/>
    <d v="2015-11-25T22:04:55"/>
    <n v="1445893495"/>
    <x v="1015"/>
    <b v="0"/>
    <n v="6"/>
    <b v="0"/>
    <s v="technology/wearables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3"/>
    <n v="74.790000000000006"/>
    <s v="US"/>
    <s v="USD"/>
    <n v="1459992856"/>
    <d v="2016-04-07T01:34:16"/>
    <n v="1456108456"/>
    <x v="1016"/>
    <b v="0"/>
    <n v="38"/>
    <b v="0"/>
    <s v="technology/wearables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23"/>
    <n v="161.12"/>
    <s v="US"/>
    <s v="USD"/>
    <n v="1448125935"/>
    <d v="2015-11-21T17:12:15"/>
    <n v="1444666335"/>
    <x v="1017"/>
    <b v="0"/>
    <n v="355"/>
    <b v="0"/>
    <s v="technology/wearables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n v="3"/>
    <n v="88.71"/>
    <s v="US"/>
    <s v="USD"/>
    <n v="1468496933"/>
    <d v="2016-07-14T11:48:53"/>
    <n v="1465904933"/>
    <x v="1018"/>
    <b v="0"/>
    <n v="7"/>
    <b v="0"/>
    <s v="technology/wearables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n v="47"/>
    <n v="53.25"/>
    <s v="US"/>
    <s v="USD"/>
    <n v="1423092149"/>
    <d v="2015-02-04T23:22:29"/>
    <n v="1420500149"/>
    <x v="1019"/>
    <b v="0"/>
    <n v="400"/>
    <b v="0"/>
    <s v="technology/wearables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06"/>
    <n v="106.2"/>
    <s v="CA"/>
    <s v="CAD"/>
    <n v="1433206020"/>
    <d v="2015-06-02T00:47:00"/>
    <n v="1430617209"/>
    <x v="1020"/>
    <b v="0"/>
    <n v="30"/>
    <b v="1"/>
    <s v="music/electronic music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n v="352"/>
    <n v="22.08"/>
    <s v="US"/>
    <s v="USD"/>
    <n v="1445054400"/>
    <d v="2015-10-17T04:00:00"/>
    <n v="1443074571"/>
    <x v="1021"/>
    <b v="1"/>
    <n v="478"/>
    <b v="1"/>
    <s v="music/electronic music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n v="115"/>
    <n v="31.05"/>
    <s v="US"/>
    <s v="USD"/>
    <n v="1431876677"/>
    <d v="2015-05-17T15:31:17"/>
    <n v="1429284677"/>
    <x v="1022"/>
    <b v="1"/>
    <n v="74"/>
    <b v="1"/>
    <s v="music/electronic music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n v="237"/>
    <n v="36.21"/>
    <s v="GB"/>
    <s v="GBP"/>
    <n v="1434837861"/>
    <d v="2015-06-20T22:04:21"/>
    <n v="1432245861"/>
    <x v="1023"/>
    <b v="0"/>
    <n v="131"/>
    <b v="1"/>
    <s v="music/electronic music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19"/>
    <n v="388.98"/>
    <s v="SE"/>
    <s v="SEK"/>
    <n v="1454248563"/>
    <d v="2016-01-31T13:56:03"/>
    <n v="1451656563"/>
    <x v="1024"/>
    <b v="1"/>
    <n v="61"/>
    <b v="1"/>
    <s v="music/electronic music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x v="0"/>
    <n v="110"/>
    <n v="71.849999999999994"/>
    <s v="US"/>
    <s v="USD"/>
    <n v="1426532437"/>
    <d v="2015-03-16T19:00:37"/>
    <n v="1423944037"/>
    <x v="1025"/>
    <b v="1"/>
    <n v="1071"/>
    <b v="1"/>
    <s v="music/electronic music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00"/>
    <n v="57.38"/>
    <s v="GB"/>
    <s v="GBP"/>
    <n v="1459414016"/>
    <d v="2016-03-31T08:46:56"/>
    <n v="1456480016"/>
    <x v="1026"/>
    <b v="1"/>
    <n v="122"/>
    <b v="1"/>
    <s v="music/electronic music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03"/>
    <n v="69.67"/>
    <s v="US"/>
    <s v="USD"/>
    <n v="1414025347"/>
    <d v="2014-10-23T00:49:07"/>
    <n v="1411433347"/>
    <x v="1027"/>
    <b v="1"/>
    <n v="111"/>
    <b v="1"/>
    <s v="music/electronic music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17"/>
    <n v="45.99"/>
    <s v="GB"/>
    <s v="GBP"/>
    <n v="1488830400"/>
    <d v="2017-03-06T20:00:00"/>
    <n v="1484924605"/>
    <x v="1028"/>
    <b v="1"/>
    <n v="255"/>
    <b v="1"/>
    <s v="music/electronic music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n v="112"/>
    <n v="79.260000000000005"/>
    <s v="SE"/>
    <s v="SEK"/>
    <n v="1428184740"/>
    <d v="2015-04-04T21:59:00"/>
    <n v="1423501507"/>
    <x v="1029"/>
    <b v="0"/>
    <n v="141"/>
    <b v="1"/>
    <s v="music/electronic music"/>
    <x v="4"/>
    <s v="electronic music"/>
    <x v="0"/>
  </r>
  <r>
    <n v="1030"/>
    <s v="The Gothsicles - I FEEL SICLE"/>
    <s v="Help fund the latest Gothsicles mega-album, I FEEL SICLE!"/>
    <n v="2000"/>
    <n v="6842"/>
    <x v="0"/>
    <n v="342"/>
    <n v="43.03"/>
    <s v="US"/>
    <s v="USD"/>
    <n v="1473680149"/>
    <d v="2016-09-12T11:35:49"/>
    <n v="1472470549"/>
    <x v="1030"/>
    <b v="0"/>
    <n v="159"/>
    <b v="1"/>
    <s v="music/electronic music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7"/>
    <n v="108.48"/>
    <s v="US"/>
    <s v="USD"/>
    <n v="1450290010"/>
    <d v="2015-12-16T18:20:10"/>
    <n v="1447698010"/>
    <x v="1031"/>
    <b v="0"/>
    <n v="99"/>
    <b v="1"/>
    <s v="music/electronic music"/>
    <x v="4"/>
    <s v="electronic music"/>
    <x v="0"/>
  </r>
  <r>
    <n v="1032"/>
    <s v="Phantom Ship / Coastal (Album Preorder)"/>
    <s v="Ideal for living rooms and open spaces."/>
    <n v="5400"/>
    <n v="5858.84"/>
    <x v="0"/>
    <n v="108"/>
    <n v="61.03"/>
    <s v="US"/>
    <s v="USD"/>
    <n v="1466697625"/>
    <d v="2016-06-23T16:00:25"/>
    <n v="1464105625"/>
    <x v="1032"/>
    <b v="0"/>
    <n v="96"/>
    <b v="1"/>
    <s v="music/electronic music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03"/>
    <n v="50.59"/>
    <s v="GB"/>
    <s v="GBP"/>
    <n v="1481564080"/>
    <d v="2016-12-12T17:34:40"/>
    <n v="1479144880"/>
    <x v="1033"/>
    <b v="0"/>
    <n v="27"/>
    <b v="1"/>
    <s v="music/electronic music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30"/>
    <n v="39.159999999999997"/>
    <s v="US"/>
    <s v="USD"/>
    <n v="1470369540"/>
    <d v="2016-08-05T03:59:00"/>
    <n v="1467604804"/>
    <x v="1034"/>
    <b v="0"/>
    <n v="166"/>
    <b v="1"/>
    <s v="music/electronic music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08"/>
    <n v="65.16"/>
    <s v="US"/>
    <s v="USD"/>
    <n v="1423668220"/>
    <d v="2015-02-11T15:23:40"/>
    <n v="1421076220"/>
    <x v="1035"/>
    <b v="0"/>
    <n v="76"/>
    <b v="1"/>
    <s v="music/electronic music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n v="112"/>
    <n v="23.96"/>
    <s v="US"/>
    <s v="USD"/>
    <n v="1357545600"/>
    <d v="2013-01-07T08:00:00"/>
    <n v="1354790790"/>
    <x v="1036"/>
    <b v="0"/>
    <n v="211"/>
    <b v="1"/>
    <s v="music/electronic music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02"/>
    <n v="48.62"/>
    <s v="US"/>
    <s v="USD"/>
    <n v="1431925200"/>
    <d v="2015-05-18T05:00:00"/>
    <n v="1429991062"/>
    <x v="1037"/>
    <b v="0"/>
    <n v="21"/>
    <b v="1"/>
    <s v="music/electronic music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45"/>
    <n v="35.74"/>
    <s v="US"/>
    <s v="USD"/>
    <n v="1458362023"/>
    <d v="2016-03-19T04:33:43"/>
    <n v="1455773623"/>
    <x v="1038"/>
    <b v="0"/>
    <n v="61"/>
    <b v="1"/>
    <s v="music/electronic music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28"/>
    <n v="21.37"/>
    <s v="US"/>
    <s v="USD"/>
    <n v="1481615940"/>
    <d v="2016-12-13T07:59:00"/>
    <n v="1479436646"/>
    <x v="1039"/>
    <b v="0"/>
    <n v="30"/>
    <b v="1"/>
    <s v="music/electronic music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0"/>
    <n v="250"/>
    <s v="US"/>
    <s v="USD"/>
    <n v="1472317209"/>
    <d v="2016-08-27T17:00:09"/>
    <n v="1469725209"/>
    <x v="1040"/>
    <b v="0"/>
    <n v="1"/>
    <b v="0"/>
    <s v="journalism/audio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x v="1"/>
    <n v="0"/>
    <e v="#DIV/0!"/>
    <s v="US"/>
    <s v="USD"/>
    <n v="1406769992"/>
    <d v="2014-07-31T01:26:32"/>
    <n v="1405041992"/>
    <x v="1041"/>
    <b v="0"/>
    <n v="0"/>
    <b v="0"/>
    <s v="journalism/audio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2"/>
    <n v="10"/>
    <s v="US"/>
    <s v="USD"/>
    <n v="1410516000"/>
    <d v="2014-09-12T10:00:00"/>
    <n v="1406824948"/>
    <x v="1042"/>
    <b v="0"/>
    <n v="1"/>
    <b v="0"/>
    <s v="journalism/audio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9"/>
    <n v="29.24"/>
    <s v="US"/>
    <s v="USD"/>
    <n v="1432101855"/>
    <d v="2015-05-20T06:04:15"/>
    <n v="1429509855"/>
    <x v="1043"/>
    <b v="0"/>
    <n v="292"/>
    <b v="0"/>
    <s v="journalism/audio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0"/>
    <n v="3"/>
    <s v="US"/>
    <s v="USD"/>
    <n v="1425587220"/>
    <d v="2015-03-05T20:27:00"/>
    <n v="1420668801"/>
    <x v="1044"/>
    <b v="0"/>
    <n v="2"/>
    <b v="0"/>
    <s v="journalism/audio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n v="3"/>
    <n v="33.25"/>
    <s v="US"/>
    <s v="USD"/>
    <n v="1408827550"/>
    <d v="2014-08-23T20:59:10"/>
    <n v="1406235550"/>
    <x v="1045"/>
    <b v="0"/>
    <n v="8"/>
    <b v="0"/>
    <s v="journalism/audio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e v="#DIV/0!"/>
    <s v="DE"/>
    <s v="EUR"/>
    <n v="1451161560"/>
    <d v="2015-12-26T20:26:00"/>
    <n v="1447273560"/>
    <x v="1046"/>
    <b v="0"/>
    <n v="0"/>
    <b v="0"/>
    <s v="journalism/audio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n v="0"/>
    <n v="1"/>
    <s v="US"/>
    <s v="USD"/>
    <n v="1415219915"/>
    <d v="2014-11-05T20:38:35"/>
    <n v="1412624315"/>
    <x v="1047"/>
    <b v="0"/>
    <n v="1"/>
    <b v="0"/>
    <s v="journalism/audio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"/>
    <n v="53"/>
    <s v="US"/>
    <s v="USD"/>
    <n v="1474766189"/>
    <d v="2016-09-25T01:16:29"/>
    <n v="1471310189"/>
    <x v="1048"/>
    <b v="0"/>
    <n v="4"/>
    <b v="0"/>
    <s v="journalism/audio"/>
    <x v="5"/>
    <s v="audio"/>
    <x v="2"/>
  </r>
  <r>
    <n v="1049"/>
    <s v="J1 (Canceled)"/>
    <s v="------"/>
    <n v="12000"/>
    <n v="0"/>
    <x v="1"/>
    <n v="0"/>
    <e v="#DIV/0!"/>
    <s v="US"/>
    <s v="USD"/>
    <n v="1455272445"/>
    <d v="2016-02-12T10:20:45"/>
    <n v="1452680445"/>
    <x v="1049"/>
    <b v="0"/>
    <n v="0"/>
    <b v="0"/>
    <s v="journalism/audio"/>
    <x v="5"/>
    <s v="audio"/>
    <x v="2"/>
  </r>
  <r>
    <n v="1050"/>
    <s v="The (Secular) Barbershop Podcast (Canceled)"/>
    <s v="Secularism is on the rise and I hear you.Talk to me."/>
    <n v="2500"/>
    <n v="0"/>
    <x v="1"/>
    <n v="0"/>
    <e v="#DIV/0!"/>
    <s v="US"/>
    <s v="USD"/>
    <n v="1442257677"/>
    <d v="2015-09-14T19:07:57"/>
    <n v="1439665677"/>
    <x v="1050"/>
    <b v="0"/>
    <n v="0"/>
    <b v="0"/>
    <s v="journalism/audio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e v="#DIV/0!"/>
    <s v="US"/>
    <s v="USD"/>
    <n v="1409098825"/>
    <d v="2014-08-27T00:20:25"/>
    <n v="1406679625"/>
    <x v="1051"/>
    <b v="0"/>
    <n v="0"/>
    <b v="0"/>
    <s v="journalism/audio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e v="#DIV/0!"/>
    <s v="US"/>
    <s v="USD"/>
    <n v="1465243740"/>
    <d v="2016-06-06T20:09:00"/>
    <n v="1461438495"/>
    <x v="1052"/>
    <b v="0"/>
    <n v="0"/>
    <b v="0"/>
    <s v="journalism/audio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"/>
    <n v="15"/>
    <s v="US"/>
    <s v="USD"/>
    <n v="1488773332"/>
    <d v="2017-03-06T04:08:52"/>
    <n v="1486613332"/>
    <x v="1053"/>
    <b v="0"/>
    <n v="1"/>
    <b v="0"/>
    <s v="journalism/audio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e v="#DIV/0!"/>
    <s v="US"/>
    <s v="USD"/>
    <n v="1407708000"/>
    <d v="2014-08-10T22:00:00"/>
    <n v="1405110399"/>
    <x v="1054"/>
    <b v="0"/>
    <n v="0"/>
    <b v="0"/>
    <s v="journalism/audio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e v="#DIV/0!"/>
    <s v="US"/>
    <s v="USD"/>
    <n v="1457394545"/>
    <d v="2016-03-07T23:49:05"/>
    <n v="1454802545"/>
    <x v="1055"/>
    <b v="0"/>
    <n v="0"/>
    <b v="0"/>
    <s v="journalism/audio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e v="#DIV/0!"/>
    <s v="US"/>
    <s v="USD"/>
    <n v="1429892177"/>
    <d v="2015-04-24T16:16:17"/>
    <n v="1424711777"/>
    <x v="1056"/>
    <b v="0"/>
    <n v="0"/>
    <b v="0"/>
    <s v="journalism/audio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n v="0"/>
    <e v="#DIV/0!"/>
    <s v="US"/>
    <s v="USD"/>
    <n v="1480888483"/>
    <d v="2016-12-04T21:54:43"/>
    <n v="1478292883"/>
    <x v="1057"/>
    <b v="0"/>
    <n v="0"/>
    <b v="0"/>
    <s v="journalism/audio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e v="#DIV/0!"/>
    <s v="US"/>
    <s v="USD"/>
    <n v="1427328000"/>
    <d v="2015-03-26T00:00:00"/>
    <n v="1423777043"/>
    <x v="1058"/>
    <b v="0"/>
    <n v="0"/>
    <b v="0"/>
    <s v="journalism/audio"/>
    <x v="5"/>
    <s v="audio"/>
    <x v="0"/>
  </r>
  <r>
    <n v="1059"/>
    <s v="Voice Over Artist (Canceled)"/>
    <s v="Turning myself into a vocal artist."/>
    <n v="1100"/>
    <n v="0"/>
    <x v="1"/>
    <n v="0"/>
    <e v="#DIV/0!"/>
    <s v="US"/>
    <s v="USD"/>
    <n v="1426269456"/>
    <d v="2015-03-13T17:57:36"/>
    <n v="1423681056"/>
    <x v="1059"/>
    <b v="0"/>
    <n v="0"/>
    <b v="0"/>
    <s v="journalism/audio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n v="1"/>
    <n v="50"/>
    <s v="US"/>
    <s v="USD"/>
    <n v="1429134893"/>
    <d v="2015-04-15T21:54:53"/>
    <n v="1426542893"/>
    <x v="1060"/>
    <b v="0"/>
    <n v="1"/>
    <b v="0"/>
    <s v="journalism/audio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n v="0"/>
    <e v="#DIV/0!"/>
    <s v="US"/>
    <s v="USD"/>
    <n v="1462150800"/>
    <d v="2016-05-02T01:00:00"/>
    <n v="1456987108"/>
    <x v="1061"/>
    <b v="0"/>
    <n v="0"/>
    <b v="0"/>
    <s v="journalism/audio"/>
    <x v="5"/>
    <s v="audio"/>
    <x v="2"/>
  </r>
  <r>
    <n v="1062"/>
    <s v="RETURNING AT A LATER DATE"/>
    <s v="SEE US ON PATREON www.badgirlartwork.com"/>
    <n v="199"/>
    <n v="190"/>
    <x v="1"/>
    <n v="95"/>
    <n v="47.5"/>
    <s v="US"/>
    <s v="USD"/>
    <n v="1468351341"/>
    <d v="2016-07-12T19:22:21"/>
    <n v="1467746541"/>
    <x v="1062"/>
    <b v="0"/>
    <n v="4"/>
    <b v="0"/>
    <s v="journalism/audio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e v="#DIV/0!"/>
    <s v="US"/>
    <s v="USD"/>
    <n v="1472604262"/>
    <d v="2016-08-31T00:44:22"/>
    <n v="1470012262"/>
    <x v="1063"/>
    <b v="0"/>
    <n v="0"/>
    <b v="0"/>
    <s v="journalism/audio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9"/>
    <n v="65.67"/>
    <s v="US"/>
    <s v="USD"/>
    <n v="1373174903"/>
    <d v="2013-07-07T05:28:23"/>
    <n v="1369286903"/>
    <x v="1064"/>
    <b v="0"/>
    <n v="123"/>
    <b v="0"/>
    <s v="games/video games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3"/>
    <n v="16.2"/>
    <s v="AU"/>
    <s v="AUD"/>
    <n v="1392800922"/>
    <d v="2014-02-19T09:08:42"/>
    <n v="1390381722"/>
    <x v="1065"/>
    <b v="0"/>
    <n v="5"/>
    <b v="0"/>
    <s v="games/video games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x v="2"/>
    <n v="3"/>
    <n v="34.130000000000003"/>
    <s v="US"/>
    <s v="USD"/>
    <n v="1375657582"/>
    <d v="2013-08-04T23:06:22"/>
    <n v="1371769582"/>
    <x v="1066"/>
    <b v="0"/>
    <n v="148"/>
    <b v="0"/>
    <s v="games/video games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26"/>
    <n v="13"/>
    <s v="US"/>
    <s v="USD"/>
    <n v="1387657931"/>
    <d v="2013-12-21T20:32:11"/>
    <n v="1385065931"/>
    <x v="1067"/>
    <b v="0"/>
    <n v="10"/>
    <b v="0"/>
    <s v="games/video games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0"/>
    <n v="11.25"/>
    <s v="US"/>
    <s v="USD"/>
    <n v="1460274864"/>
    <d v="2016-04-10T07:54:24"/>
    <n v="1457686464"/>
    <x v="1068"/>
    <b v="0"/>
    <n v="4"/>
    <b v="0"/>
    <s v="games/video games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x v="2"/>
    <n v="39"/>
    <n v="40.479999999999997"/>
    <s v="US"/>
    <s v="USD"/>
    <n v="1385447459"/>
    <d v="2013-11-26T06:30:59"/>
    <n v="1382679059"/>
    <x v="1069"/>
    <b v="0"/>
    <n v="21"/>
    <b v="0"/>
    <s v="games/video games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1"/>
    <n v="35"/>
    <s v="US"/>
    <s v="USD"/>
    <n v="1349050622"/>
    <d v="2012-10-01T00:17:02"/>
    <n v="1347322622"/>
    <x v="1070"/>
    <b v="0"/>
    <n v="2"/>
    <b v="0"/>
    <s v="games/video games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x v="2"/>
    <n v="0"/>
    <e v="#DIV/0!"/>
    <s v="NO"/>
    <s v="NOK"/>
    <n v="1447787093"/>
    <d v="2015-11-17T19:04:53"/>
    <n v="1445191493"/>
    <x v="1071"/>
    <b v="0"/>
    <n v="0"/>
    <b v="0"/>
    <s v="games/video games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0"/>
    <n v="12.75"/>
    <s v="US"/>
    <s v="USD"/>
    <n v="1391630297"/>
    <d v="2014-02-05T19:58:17"/>
    <n v="1389038297"/>
    <x v="1072"/>
    <b v="0"/>
    <n v="4"/>
    <b v="0"/>
    <s v="games/video games"/>
    <x v="6"/>
    <s v="video games"/>
    <x v="3"/>
  </r>
  <r>
    <n v="1073"/>
    <s v="Rainbow Ball to the Iphone"/>
    <s v="We want to bring our Game Rainbow Ball to the iphone and to do that we need a little help"/>
    <n v="750"/>
    <n v="10"/>
    <x v="2"/>
    <n v="1"/>
    <n v="10"/>
    <s v="US"/>
    <s v="USD"/>
    <n v="1318806541"/>
    <d v="2011-10-16T23:09:01"/>
    <n v="1316214541"/>
    <x v="1073"/>
    <b v="0"/>
    <n v="1"/>
    <b v="0"/>
    <s v="games/video games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n v="6"/>
    <n v="113.57"/>
    <s v="US"/>
    <s v="USD"/>
    <n v="1388808545"/>
    <d v="2014-01-04T04:09:05"/>
    <n v="1386216545"/>
    <x v="1074"/>
    <b v="0"/>
    <n v="30"/>
    <b v="0"/>
    <s v="games/video games"/>
    <x v="6"/>
    <s v="video games"/>
    <x v="4"/>
  </r>
  <r>
    <n v="1075"/>
    <s v="Towers Of The Apocalypse"/>
    <s v="Fully 3D, post Apocalyptic themed tower defense video game. New take on the genre."/>
    <n v="1000"/>
    <n v="45"/>
    <x v="2"/>
    <n v="5"/>
    <n v="15"/>
    <s v="US"/>
    <s v="USD"/>
    <n v="1336340516"/>
    <d v="2012-05-06T21:41:56"/>
    <n v="1333748516"/>
    <x v="1075"/>
    <b v="0"/>
    <n v="3"/>
    <b v="0"/>
    <s v="games/video games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n v="63"/>
    <n v="48.28"/>
    <s v="US"/>
    <s v="USD"/>
    <n v="1410426250"/>
    <d v="2014-09-11T09:04:10"/>
    <n v="1405674250"/>
    <x v="1076"/>
    <b v="0"/>
    <n v="975"/>
    <b v="0"/>
    <s v="games/video games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n v="29"/>
    <n v="43.98"/>
    <s v="US"/>
    <s v="USD"/>
    <n v="1452744011"/>
    <d v="2016-01-14T04:00:11"/>
    <n v="1450152011"/>
    <x v="1077"/>
    <b v="0"/>
    <n v="167"/>
    <b v="0"/>
    <s v="games/video games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8"/>
    <n v="9"/>
    <s v="US"/>
    <s v="USD"/>
    <n v="1311309721"/>
    <d v="2011-07-22T04:42:01"/>
    <n v="1307421721"/>
    <x v="1078"/>
    <b v="0"/>
    <n v="5"/>
    <b v="0"/>
    <s v="games/video games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"/>
    <n v="37.67"/>
    <s v="DE"/>
    <s v="EUR"/>
    <n v="1463232936"/>
    <d v="2016-05-14T13:35:36"/>
    <n v="1461072936"/>
    <x v="1079"/>
    <b v="0"/>
    <n v="18"/>
    <b v="0"/>
    <s v="games/video games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x v="2"/>
    <n v="9"/>
    <n v="18.579999999999998"/>
    <s v="US"/>
    <s v="USD"/>
    <n v="1399778333"/>
    <d v="2014-05-11T03:18:53"/>
    <n v="1397186333"/>
    <x v="1080"/>
    <b v="0"/>
    <n v="98"/>
    <b v="0"/>
    <s v="games/video games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x v="2"/>
    <n v="0"/>
    <n v="3"/>
    <s v="US"/>
    <s v="USD"/>
    <n v="1422483292"/>
    <d v="2015-01-28T22:14:52"/>
    <n v="1419891292"/>
    <x v="1081"/>
    <b v="0"/>
    <n v="4"/>
    <b v="0"/>
    <s v="games/video games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x v="2"/>
    <n v="1"/>
    <n v="18.670000000000002"/>
    <s v="US"/>
    <s v="USD"/>
    <n v="1344635088"/>
    <d v="2012-08-10T21:44:48"/>
    <n v="1342043088"/>
    <x v="1082"/>
    <b v="0"/>
    <n v="3"/>
    <b v="0"/>
    <s v="games/video games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1"/>
    <n v="410"/>
    <s v="CA"/>
    <s v="CAD"/>
    <n v="1406994583"/>
    <d v="2014-08-02T15:49:43"/>
    <n v="1401810583"/>
    <x v="1083"/>
    <b v="0"/>
    <n v="1"/>
    <b v="0"/>
    <s v="games/video games"/>
    <x v="6"/>
    <s v="video games"/>
    <x v="3"/>
  </r>
  <r>
    <n v="1084"/>
    <s v="My own channel"/>
    <s v="I want to start my own channel for gaming"/>
    <n v="550"/>
    <n v="0"/>
    <x v="2"/>
    <n v="0"/>
    <e v="#DIV/0!"/>
    <s v="US"/>
    <s v="USD"/>
    <n v="1407534804"/>
    <d v="2014-08-08T21:53:24"/>
    <n v="1404942804"/>
    <x v="1084"/>
    <b v="0"/>
    <n v="0"/>
    <b v="0"/>
    <s v="games/video games"/>
    <x v="6"/>
    <s v="video games"/>
    <x v="3"/>
  </r>
  <r>
    <n v="1085"/>
    <s v="Sun Dryd Studios"/>
    <s v="The new kid on the block. Re-imagining old games and creating new ones. Ship, Lazer, Rock is first."/>
    <n v="30000"/>
    <n v="1026"/>
    <x v="2"/>
    <n v="3"/>
    <n v="114"/>
    <s v="CA"/>
    <s v="CAD"/>
    <n v="1457967975"/>
    <d v="2016-03-14T15:06:15"/>
    <n v="1455379575"/>
    <x v="1085"/>
    <b v="0"/>
    <n v="9"/>
    <b v="0"/>
    <s v="games/video games"/>
    <x v="6"/>
    <s v="video games"/>
    <x v="2"/>
  </r>
  <r>
    <n v="1086"/>
    <s v="Cyber Universe Online"/>
    <s v="Humanity's future in the Galaxy"/>
    <n v="18000"/>
    <n v="15"/>
    <x v="2"/>
    <n v="0"/>
    <n v="7.5"/>
    <s v="US"/>
    <s v="USD"/>
    <n v="1408913291"/>
    <d v="2014-08-24T20:48:11"/>
    <n v="1406321291"/>
    <x v="1086"/>
    <b v="0"/>
    <n v="2"/>
    <b v="0"/>
    <s v="games/video games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n v="0"/>
    <e v="#DIV/0!"/>
    <s v="US"/>
    <s v="USD"/>
    <n v="1402852087"/>
    <d v="2014-06-15T17:08:07"/>
    <n v="1400260087"/>
    <x v="1087"/>
    <b v="0"/>
    <n v="0"/>
    <b v="0"/>
    <s v="games/video games"/>
    <x v="6"/>
    <s v="video games"/>
    <x v="3"/>
  </r>
  <r>
    <n v="1088"/>
    <s v="Still Alive"/>
    <s v="A fresh twist on survival games. Intense, high-stakes 30 minute rounds for up to 10 players."/>
    <n v="45000"/>
    <n v="6382.34"/>
    <x v="2"/>
    <n v="14"/>
    <n v="43.42"/>
    <s v="US"/>
    <s v="USD"/>
    <n v="1398366667"/>
    <d v="2014-04-24T19:11:07"/>
    <n v="1395774667"/>
    <x v="1088"/>
    <b v="0"/>
    <n v="147"/>
    <b v="0"/>
    <s v="games/video games"/>
    <x v="6"/>
    <s v="video games"/>
    <x v="3"/>
  </r>
  <r>
    <n v="1089"/>
    <s v="Farabel"/>
    <s v="Farabel is a single player turn-based fantasy strategy game for Mac/PC/Linux"/>
    <n v="15000"/>
    <n v="1174"/>
    <x v="2"/>
    <n v="8"/>
    <n v="23.96"/>
    <s v="FR"/>
    <s v="EUR"/>
    <n v="1435293175"/>
    <d v="2015-06-26T04:32:55"/>
    <n v="1432701175"/>
    <x v="1089"/>
    <b v="0"/>
    <n v="49"/>
    <b v="0"/>
    <s v="games/video games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0"/>
    <n v="5"/>
    <s v="AU"/>
    <s v="AUD"/>
    <n v="1432873653"/>
    <d v="2015-05-29T04:27:33"/>
    <n v="1430281653"/>
    <x v="1090"/>
    <b v="0"/>
    <n v="1"/>
    <b v="0"/>
    <s v="games/video games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3"/>
    <n v="12.5"/>
    <s v="GB"/>
    <s v="GBP"/>
    <n v="1460313672"/>
    <d v="2016-04-10T18:41:12"/>
    <n v="1457725272"/>
    <x v="1091"/>
    <b v="0"/>
    <n v="2"/>
    <b v="0"/>
    <s v="games/video games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1"/>
    <n v="3"/>
    <s v="US"/>
    <s v="USD"/>
    <n v="1357432638"/>
    <d v="2013-01-06T00:37:18"/>
    <n v="1354840638"/>
    <x v="1092"/>
    <b v="0"/>
    <n v="7"/>
    <b v="0"/>
    <s v="games/video games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4"/>
    <n v="10.56"/>
    <s v="CA"/>
    <s v="CAD"/>
    <n v="1455232937"/>
    <d v="2016-02-11T23:22:17"/>
    <n v="1453936937"/>
    <x v="1093"/>
    <b v="0"/>
    <n v="4"/>
    <b v="0"/>
    <s v="games/video games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n v="18"/>
    <n v="122"/>
    <s v="US"/>
    <s v="USD"/>
    <n v="1318180033"/>
    <d v="2011-10-09T17:07:13"/>
    <n v="1315588033"/>
    <x v="1094"/>
    <b v="0"/>
    <n v="27"/>
    <b v="0"/>
    <s v="games/video games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n v="5"/>
    <n v="267.81"/>
    <s v="US"/>
    <s v="USD"/>
    <n v="1377867220"/>
    <d v="2013-08-30T12:53:40"/>
    <n v="1375275220"/>
    <x v="1095"/>
    <b v="0"/>
    <n v="94"/>
    <b v="0"/>
    <s v="games/video games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18"/>
    <n v="74.209999999999994"/>
    <s v="US"/>
    <s v="USD"/>
    <n v="1412393400"/>
    <d v="2014-10-04T03:30:00"/>
    <n v="1409747154"/>
    <x v="1096"/>
    <b v="0"/>
    <n v="29"/>
    <b v="0"/>
    <s v="games/video games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x v="2"/>
    <n v="0"/>
    <n v="6.71"/>
    <s v="US"/>
    <s v="USD"/>
    <n v="1393786877"/>
    <d v="2014-03-02T19:01:17"/>
    <n v="1390330877"/>
    <x v="1097"/>
    <b v="0"/>
    <n v="7"/>
    <b v="0"/>
    <s v="games/video games"/>
    <x v="6"/>
    <s v="video games"/>
    <x v="3"/>
  </r>
  <r>
    <n v="1098"/>
    <s v="Kick, Punch... Fireball"/>
    <s v="Kick, Punch... Fireball is an FPS type arena game set inside the fantasy world."/>
    <n v="25000"/>
    <n v="1803"/>
    <x v="2"/>
    <n v="7"/>
    <n v="81.95"/>
    <s v="US"/>
    <s v="USD"/>
    <n v="1397413095"/>
    <d v="2014-04-13T18:18:15"/>
    <n v="1394821095"/>
    <x v="1098"/>
    <b v="0"/>
    <n v="22"/>
    <b v="0"/>
    <s v="games/video games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n v="1"/>
    <n v="25"/>
    <s v="GB"/>
    <s v="GBP"/>
    <n v="1431547468"/>
    <d v="2015-05-13T20:04:28"/>
    <n v="1428955468"/>
    <x v="1099"/>
    <b v="0"/>
    <n v="1"/>
    <b v="0"/>
    <s v="games/video games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n v="3"/>
    <n v="10"/>
    <s v="DE"/>
    <s v="EUR"/>
    <n v="1455417571"/>
    <d v="2016-02-14T02:39:31"/>
    <n v="1452825571"/>
    <x v="1100"/>
    <b v="0"/>
    <n v="10"/>
    <b v="0"/>
    <s v="games/video games"/>
    <x v="6"/>
    <s v="video games"/>
    <x v="2"/>
  </r>
  <r>
    <n v="1101"/>
    <s v="Strain Wars"/>
    <s v="Different strains of marijuana leafs battling to the death to see which one is the top strain."/>
    <n v="100000"/>
    <n v="41"/>
    <x v="2"/>
    <n v="0"/>
    <n v="6.83"/>
    <s v="US"/>
    <s v="USD"/>
    <n v="1468519920"/>
    <d v="2016-07-14T18:12:00"/>
    <n v="1466188338"/>
    <x v="1101"/>
    <b v="0"/>
    <n v="6"/>
    <b v="0"/>
    <s v="games/video games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x v="2"/>
    <n v="5"/>
    <n v="17.71"/>
    <s v="US"/>
    <s v="USD"/>
    <n v="1386568740"/>
    <d v="2013-12-09T05:59:00"/>
    <n v="1383095125"/>
    <x v="1102"/>
    <b v="0"/>
    <n v="24"/>
    <b v="0"/>
    <s v="games/video games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x v="2"/>
    <n v="2"/>
    <n v="16.2"/>
    <s v="US"/>
    <s v="USD"/>
    <n v="1466227190"/>
    <d v="2016-06-18T05:19:50"/>
    <n v="1461043190"/>
    <x v="1103"/>
    <b v="0"/>
    <n v="15"/>
    <b v="0"/>
    <s v="games/video games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5"/>
    <n v="80.3"/>
    <s v="GB"/>
    <s v="GBP"/>
    <n v="1402480221"/>
    <d v="2014-06-11T09:50:21"/>
    <n v="1399888221"/>
    <x v="1104"/>
    <b v="0"/>
    <n v="37"/>
    <b v="0"/>
    <s v="games/video games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n v="0"/>
    <n v="71.55"/>
    <s v="US"/>
    <s v="USD"/>
    <n v="1395627327"/>
    <d v="2014-03-24T02:15:27"/>
    <n v="1393038927"/>
    <x v="1105"/>
    <b v="0"/>
    <n v="20"/>
    <b v="0"/>
    <s v="games/video games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x v="2"/>
    <n v="41"/>
    <n v="23.57"/>
    <s v="US"/>
    <s v="USD"/>
    <n v="1333557975"/>
    <d v="2012-04-04T16:46:15"/>
    <n v="1330969575"/>
    <x v="1106"/>
    <b v="0"/>
    <n v="7"/>
    <b v="0"/>
    <s v="games/video games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0"/>
    <e v="#DIV/0!"/>
    <s v="US"/>
    <s v="USD"/>
    <n v="1406148024"/>
    <d v="2014-07-23T20:40:24"/>
    <n v="1403556024"/>
    <x v="1107"/>
    <b v="0"/>
    <n v="0"/>
    <b v="0"/>
    <s v="games/video games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"/>
    <n v="34.880000000000003"/>
    <s v="US"/>
    <s v="USD"/>
    <n v="1334326635"/>
    <d v="2012-04-13T14:17:15"/>
    <n v="1329146235"/>
    <x v="1108"/>
    <b v="0"/>
    <n v="21"/>
    <b v="0"/>
    <s v="games/video games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0"/>
    <n v="15"/>
    <s v="US"/>
    <s v="USD"/>
    <n v="1479495790"/>
    <d v="2016-11-18T19:03:10"/>
    <n v="1476900190"/>
    <x v="1109"/>
    <b v="0"/>
    <n v="3"/>
    <b v="0"/>
    <s v="games/video games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n v="1"/>
    <n v="23.18"/>
    <s v="US"/>
    <s v="USD"/>
    <n v="1354919022"/>
    <d v="2012-12-07T22:23:42"/>
    <n v="1352327022"/>
    <x v="1110"/>
    <b v="0"/>
    <n v="11"/>
    <b v="0"/>
    <s v="games/video games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n v="0"/>
    <n v="1"/>
    <s v="US"/>
    <s v="USD"/>
    <n v="1452228790"/>
    <d v="2016-01-08T04:53:10"/>
    <n v="1449636790"/>
    <x v="1111"/>
    <b v="0"/>
    <n v="1"/>
    <b v="0"/>
    <s v="games/video games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36"/>
    <n v="100.23"/>
    <s v="US"/>
    <s v="USD"/>
    <n v="1421656200"/>
    <d v="2015-01-19T08:30:00"/>
    <n v="1416507211"/>
    <x v="1112"/>
    <b v="0"/>
    <n v="312"/>
    <b v="0"/>
    <s v="games/video games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n v="1"/>
    <n v="5"/>
    <s v="GB"/>
    <s v="GBP"/>
    <n v="1408058820"/>
    <d v="2014-08-14T23:27:00"/>
    <n v="1405466820"/>
    <x v="1113"/>
    <b v="0"/>
    <n v="1"/>
    <b v="0"/>
    <s v="games/video games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n v="0"/>
    <n v="3.33"/>
    <s v="GB"/>
    <s v="GBP"/>
    <n v="1381306687"/>
    <d v="2013-10-09T08:18:07"/>
    <n v="1378714687"/>
    <x v="1114"/>
    <b v="0"/>
    <n v="3"/>
    <b v="0"/>
    <s v="games/video games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0"/>
    <n v="13.25"/>
    <s v="US"/>
    <s v="USD"/>
    <n v="1459352495"/>
    <d v="2016-03-30T15:41:35"/>
    <n v="1456764095"/>
    <x v="1115"/>
    <b v="0"/>
    <n v="4"/>
    <b v="0"/>
    <s v="games/video games"/>
    <x v="6"/>
    <s v="video games"/>
    <x v="2"/>
  </r>
  <r>
    <n v="1116"/>
    <s v="Quest Remnants of Chaos"/>
    <s v="A medieval, post apocolyptic, Online, MMORPG. Class morphing, character customization game."/>
    <n v="500000"/>
    <n v="178.52"/>
    <x v="2"/>
    <n v="0"/>
    <n v="17.850000000000001"/>
    <s v="US"/>
    <s v="USD"/>
    <n v="1339273208"/>
    <d v="2012-06-09T20:20:08"/>
    <n v="1334089208"/>
    <x v="1116"/>
    <b v="0"/>
    <n v="10"/>
    <b v="0"/>
    <s v="games/video games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x v="2"/>
    <n v="8"/>
    <n v="10.38"/>
    <s v="DE"/>
    <s v="EUR"/>
    <n v="1451053313"/>
    <d v="2015-12-25T14:21:53"/>
    <n v="1448461313"/>
    <x v="1117"/>
    <b v="0"/>
    <n v="8"/>
    <b v="0"/>
    <s v="games/video games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2"/>
    <n v="36.33"/>
    <s v="AU"/>
    <s v="AUD"/>
    <n v="1396666779"/>
    <d v="2014-04-05T02:59:39"/>
    <n v="1394078379"/>
    <x v="1118"/>
    <b v="0"/>
    <n v="3"/>
    <b v="0"/>
    <s v="games/video games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0"/>
    <n v="5"/>
    <s v="US"/>
    <s v="USD"/>
    <n v="1396810864"/>
    <d v="2014-04-06T19:01:04"/>
    <n v="1395687664"/>
    <x v="1119"/>
    <b v="0"/>
    <n v="1"/>
    <b v="0"/>
    <s v="games/video games"/>
    <x v="6"/>
    <s v="video games"/>
    <x v="3"/>
  </r>
  <r>
    <n v="1120"/>
    <s v="PlanEt Ninjahwah"/>
    <s v="Planet Ninjahwah is a highly anticipated futuristic action adventure game that will blow your mind!!"/>
    <n v="25000"/>
    <n v="0"/>
    <x v="2"/>
    <n v="0"/>
    <e v="#DIV/0!"/>
    <s v="US"/>
    <s v="USD"/>
    <n v="1319835400"/>
    <d v="2011-10-28T20:56:40"/>
    <n v="1315947400"/>
    <x v="1120"/>
    <b v="0"/>
    <n v="0"/>
    <b v="0"/>
    <s v="games/video games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n v="0"/>
    <n v="5.8"/>
    <s v="US"/>
    <s v="USD"/>
    <n v="1457904316"/>
    <d v="2016-03-13T21:25:16"/>
    <n v="1455315916"/>
    <x v="1121"/>
    <b v="0"/>
    <n v="5"/>
    <b v="0"/>
    <s v="games/video games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0"/>
    <e v="#DIV/0!"/>
    <s v="GB"/>
    <s v="GBP"/>
    <n v="1369932825"/>
    <d v="2013-05-30T16:53:45"/>
    <n v="1368723225"/>
    <x v="1122"/>
    <b v="0"/>
    <n v="0"/>
    <b v="0"/>
    <s v="games/video games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x v="2"/>
    <n v="0"/>
    <n v="3.67"/>
    <s v="US"/>
    <s v="USD"/>
    <n v="1397910848"/>
    <d v="2014-04-19T12:34:08"/>
    <n v="1395318848"/>
    <x v="1123"/>
    <b v="0"/>
    <n v="3"/>
    <b v="0"/>
    <s v="games/video games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0"/>
    <n v="60.71"/>
    <s v="US"/>
    <s v="USD"/>
    <n v="1430409651"/>
    <d v="2015-04-30T16:00:51"/>
    <n v="1427817651"/>
    <x v="1124"/>
    <b v="0"/>
    <n v="7"/>
    <b v="0"/>
    <s v="games/mobile games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n v="0"/>
    <e v="#DIV/0!"/>
    <s v="GB"/>
    <s v="GBP"/>
    <n v="1443193130"/>
    <d v="2015-09-25T14:58:50"/>
    <n v="1438009130"/>
    <x v="1125"/>
    <b v="0"/>
    <n v="0"/>
    <b v="0"/>
    <s v="games/mobile games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n v="1"/>
    <n v="5"/>
    <s v="US"/>
    <s v="USD"/>
    <n v="1468482694"/>
    <d v="2016-07-14T07:51:34"/>
    <n v="1465890694"/>
    <x v="1126"/>
    <b v="0"/>
    <n v="2"/>
    <b v="0"/>
    <s v="games/mobile games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2"/>
    <n v="25.43"/>
    <s v="US"/>
    <s v="USD"/>
    <n v="1416000600"/>
    <d v="2014-11-14T21:30:00"/>
    <n v="1413318600"/>
    <x v="1127"/>
    <b v="0"/>
    <n v="23"/>
    <b v="0"/>
    <s v="games/mobile games"/>
    <x v="6"/>
    <s v="mobile games"/>
    <x v="3"/>
  </r>
  <r>
    <n v="1128"/>
    <s v="Flying Turds"/>
    <s v="#havingfunFTW"/>
    <n v="1000"/>
    <n v="1"/>
    <x v="2"/>
    <n v="0"/>
    <n v="1"/>
    <s v="GB"/>
    <s v="GBP"/>
    <n v="1407425717"/>
    <d v="2014-08-07T15:35:17"/>
    <n v="1404833717"/>
    <x v="1128"/>
    <b v="0"/>
    <n v="1"/>
    <b v="0"/>
    <s v="games/mobile games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n v="0"/>
    <n v="10.5"/>
    <s v="US"/>
    <s v="USD"/>
    <n v="1465107693"/>
    <d v="2016-06-05T06:21:33"/>
    <n v="1462515693"/>
    <x v="1129"/>
    <b v="0"/>
    <n v="2"/>
    <b v="0"/>
    <s v="games/mobile games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0"/>
    <n v="3.67"/>
    <s v="US"/>
    <s v="USD"/>
    <n v="1416963300"/>
    <d v="2014-11-26T00:55:00"/>
    <n v="1411775700"/>
    <x v="1130"/>
    <b v="0"/>
    <n v="3"/>
    <b v="0"/>
    <s v="games/mobile games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n v="0"/>
    <e v="#DIV/0!"/>
    <s v="AU"/>
    <s v="AUD"/>
    <n v="1450993668"/>
    <d v="2015-12-24T21:47:48"/>
    <n v="1448401668"/>
    <x v="1131"/>
    <b v="0"/>
    <n v="0"/>
    <b v="0"/>
    <s v="games/mobile games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n v="14"/>
    <n v="110.62"/>
    <s v="CA"/>
    <s v="CAD"/>
    <n v="1483238771"/>
    <d v="2017-01-01T02:46:11"/>
    <n v="1480646771"/>
    <x v="1132"/>
    <b v="0"/>
    <n v="13"/>
    <b v="0"/>
    <s v="games/mobile games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x v="2"/>
    <n v="1"/>
    <n v="20"/>
    <s v="GB"/>
    <s v="GBP"/>
    <n v="1406799981"/>
    <d v="2014-07-31T09:46:21"/>
    <n v="1404207981"/>
    <x v="1133"/>
    <b v="0"/>
    <n v="1"/>
    <b v="0"/>
    <s v="games/mobile games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n v="0"/>
    <n v="1"/>
    <s v="AU"/>
    <s v="AUD"/>
    <n v="1417235580"/>
    <d v="2014-11-29T04:33:00"/>
    <n v="1416034228"/>
    <x v="1134"/>
    <b v="0"/>
    <n v="1"/>
    <b v="0"/>
    <s v="games/mobile games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n v="5"/>
    <n v="50"/>
    <s v="DE"/>
    <s v="EUR"/>
    <n v="1470527094"/>
    <d v="2016-08-06T23:44:54"/>
    <n v="1467935094"/>
    <x v="1135"/>
    <b v="0"/>
    <n v="1"/>
    <b v="0"/>
    <s v="games/mobile games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6"/>
    <n v="45"/>
    <s v="FR"/>
    <s v="EUR"/>
    <n v="1450541229"/>
    <d v="2015-12-19T16:07:09"/>
    <n v="1447949229"/>
    <x v="1136"/>
    <b v="0"/>
    <n v="6"/>
    <b v="0"/>
    <s v="games/mobile games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40"/>
    <n v="253.21"/>
    <s v="US"/>
    <s v="USD"/>
    <n v="1461440421"/>
    <d v="2016-04-23T19:40:21"/>
    <n v="1458848421"/>
    <x v="1137"/>
    <b v="0"/>
    <n v="39"/>
    <b v="0"/>
    <s v="games/mobile games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0"/>
    <n v="31.25"/>
    <s v="US"/>
    <s v="USD"/>
    <n v="1485035131"/>
    <d v="2017-01-21T21:45:31"/>
    <n v="1483307131"/>
    <x v="1138"/>
    <b v="0"/>
    <n v="4"/>
    <b v="0"/>
    <s v="games/mobile games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n v="0"/>
    <n v="5"/>
    <s v="US"/>
    <s v="USD"/>
    <n v="1420100426"/>
    <d v="2015-01-01T08:20:26"/>
    <n v="1417508426"/>
    <x v="1139"/>
    <b v="0"/>
    <n v="1"/>
    <b v="0"/>
    <s v="games/mobile games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x v="2"/>
    <n v="0"/>
    <e v="#DIV/0!"/>
    <s v="GB"/>
    <s v="GBP"/>
    <n v="1438859121"/>
    <d v="2015-08-06T11:05:21"/>
    <n v="1436267121"/>
    <x v="1140"/>
    <b v="0"/>
    <n v="0"/>
    <b v="0"/>
    <s v="games/mobile games"/>
    <x v="6"/>
    <s v="mobile games"/>
    <x v="0"/>
  </r>
  <r>
    <n v="1141"/>
    <s v="Arena Z - Zombie Survival"/>
    <s v="I think this will be a great game!"/>
    <n v="500"/>
    <n v="0"/>
    <x v="2"/>
    <n v="0"/>
    <e v="#DIV/0!"/>
    <s v="DE"/>
    <s v="EUR"/>
    <n v="1436460450"/>
    <d v="2015-07-09T16:47:30"/>
    <n v="1433868450"/>
    <x v="1141"/>
    <b v="0"/>
    <n v="0"/>
    <b v="0"/>
    <s v="games/mobile games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0"/>
    <e v="#DIV/0!"/>
    <s v="US"/>
    <s v="USD"/>
    <n v="1424131727"/>
    <d v="2015-02-17T00:08:47"/>
    <n v="1421539727"/>
    <x v="1142"/>
    <b v="0"/>
    <n v="0"/>
    <b v="0"/>
    <s v="games/mobile games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n v="0"/>
    <n v="23.25"/>
    <s v="US"/>
    <s v="USD"/>
    <n v="1450327126"/>
    <d v="2015-12-17T04:38:46"/>
    <n v="1447735126"/>
    <x v="1143"/>
    <b v="0"/>
    <n v="8"/>
    <b v="0"/>
    <s v="games/mobile games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n v="0"/>
    <e v="#DIV/0!"/>
    <s v="US"/>
    <s v="USD"/>
    <n v="1430281320"/>
    <d v="2015-04-29T04:22:00"/>
    <n v="1427689320"/>
    <x v="1144"/>
    <b v="0"/>
    <n v="0"/>
    <b v="0"/>
    <s v="food/food trucks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n v="0"/>
    <n v="100"/>
    <s v="US"/>
    <s v="USD"/>
    <n v="1412272592"/>
    <d v="2014-10-02T17:56:32"/>
    <n v="1407088592"/>
    <x v="1145"/>
    <b v="0"/>
    <n v="1"/>
    <b v="0"/>
    <s v="food/food trucks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n v="9"/>
    <n v="44.17"/>
    <s v="US"/>
    <s v="USD"/>
    <n v="1399071173"/>
    <d v="2014-05-02T22:52:53"/>
    <n v="1395787973"/>
    <x v="1146"/>
    <b v="0"/>
    <n v="12"/>
    <b v="0"/>
    <s v="food/food trucks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x v="2"/>
    <n v="0"/>
    <e v="#DIV/0!"/>
    <s v="CA"/>
    <s v="CAD"/>
    <n v="1413760783"/>
    <d v="2014-10-19T23:19:43"/>
    <n v="1408576783"/>
    <x v="1147"/>
    <b v="0"/>
    <n v="0"/>
    <b v="0"/>
    <s v="food/food trucks"/>
    <x v="7"/>
    <s v="food trucks"/>
    <x v="3"/>
  </r>
  <r>
    <n v="1148"/>
    <s v="Warren's / Adilyn's Rollin' Bistro"/>
    <s v="New local (Louisville, KY.) food truck with a refreshing spin on rolling kitchens."/>
    <n v="15000"/>
    <n v="73"/>
    <x v="2"/>
    <n v="0"/>
    <n v="24.33"/>
    <s v="US"/>
    <s v="USD"/>
    <n v="1480568781"/>
    <d v="2016-12-01T05:06:21"/>
    <n v="1477973181"/>
    <x v="1148"/>
    <b v="0"/>
    <n v="3"/>
    <b v="0"/>
    <s v="food/food trucks"/>
    <x v="7"/>
    <s v="food trucks"/>
    <x v="2"/>
  </r>
  <r>
    <n v="1149"/>
    <s v="The Floridian Food Truck"/>
    <s v="Bringing culturally diverse Floridian cuisine to the people!"/>
    <n v="50000"/>
    <n v="75"/>
    <x v="2"/>
    <n v="0"/>
    <n v="37.5"/>
    <s v="US"/>
    <s v="USD"/>
    <n v="1466096566"/>
    <d v="2016-06-16T17:02:46"/>
    <n v="1463504566"/>
    <x v="1149"/>
    <b v="0"/>
    <n v="2"/>
    <b v="0"/>
    <s v="food/food trucks"/>
    <x v="7"/>
    <s v="food trucks"/>
    <x v="2"/>
  </r>
  <r>
    <n v="1150"/>
    <s v="Chef Po's Food Truck"/>
    <s v="Bringing delicious authentic and fusion Taiwanese Food to the West Coast."/>
    <n v="2500"/>
    <n v="252"/>
    <x v="2"/>
    <n v="10"/>
    <n v="42"/>
    <s v="US"/>
    <s v="USD"/>
    <n v="1452293675"/>
    <d v="2016-01-08T22:54:35"/>
    <n v="1447109675"/>
    <x v="1150"/>
    <b v="0"/>
    <n v="6"/>
    <b v="0"/>
    <s v="food/food trucks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0"/>
    <e v="#DIV/0!"/>
    <s v="US"/>
    <s v="USD"/>
    <n v="1441592863"/>
    <d v="2015-09-07T02:27:43"/>
    <n v="1439000863"/>
    <x v="1151"/>
    <b v="0"/>
    <n v="0"/>
    <b v="0"/>
    <s v="food/food trucks"/>
    <x v="7"/>
    <s v="food trucks"/>
    <x v="0"/>
  </r>
  <r>
    <n v="1152"/>
    <s v="Peruvian King Food Truck"/>
    <s v="Peruvian food truck with an LA twist."/>
    <n v="16000"/>
    <n v="911"/>
    <x v="2"/>
    <n v="6"/>
    <n v="60.73"/>
    <s v="US"/>
    <s v="USD"/>
    <n v="1431709312"/>
    <d v="2015-05-15T17:01:52"/>
    <n v="1429117312"/>
    <x v="1152"/>
    <b v="0"/>
    <n v="15"/>
    <b v="0"/>
    <s v="food/food trucks"/>
    <x v="7"/>
    <s v="food trucks"/>
    <x v="0"/>
  </r>
  <r>
    <n v="1153"/>
    <s v="The Cold Spot Mobile Trailer"/>
    <s v="A mobile concession trailer for snow cones, ice cream, smoothies and more"/>
    <n v="8000"/>
    <n v="50"/>
    <x v="2"/>
    <n v="1"/>
    <n v="50"/>
    <s v="US"/>
    <s v="USD"/>
    <n v="1434647305"/>
    <d v="2015-06-18T17:08:25"/>
    <n v="1432055305"/>
    <x v="1153"/>
    <b v="0"/>
    <n v="1"/>
    <b v="0"/>
    <s v="food/food trucks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n v="7"/>
    <n v="108.33"/>
    <s v="US"/>
    <s v="USD"/>
    <n v="1441507006"/>
    <d v="2015-09-06T02:36:46"/>
    <n v="1438915006"/>
    <x v="1154"/>
    <b v="0"/>
    <n v="3"/>
    <b v="0"/>
    <s v="food/food trucks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1"/>
    <n v="23.5"/>
    <s v="US"/>
    <s v="USD"/>
    <n v="1408040408"/>
    <d v="2014-08-14T18:20:08"/>
    <n v="1405448408"/>
    <x v="1155"/>
    <b v="0"/>
    <n v="8"/>
    <b v="0"/>
    <s v="food/food trucks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n v="0"/>
    <e v="#DIV/0!"/>
    <s v="US"/>
    <s v="USD"/>
    <n v="1424742162"/>
    <d v="2015-02-24T01:42:42"/>
    <n v="1422150162"/>
    <x v="1156"/>
    <b v="0"/>
    <n v="0"/>
    <b v="0"/>
    <s v="food/food trucks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2"/>
    <n v="50.33"/>
    <s v="US"/>
    <s v="USD"/>
    <n v="1417795480"/>
    <d v="2014-12-05T16:04:40"/>
    <n v="1412607880"/>
    <x v="1157"/>
    <b v="0"/>
    <n v="3"/>
    <b v="0"/>
    <s v="food/food trucks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0"/>
    <n v="11.67"/>
    <s v="US"/>
    <s v="USD"/>
    <n v="1418091128"/>
    <d v="2014-12-09T02:12:08"/>
    <n v="1415499128"/>
    <x v="1158"/>
    <b v="0"/>
    <n v="3"/>
    <b v="0"/>
    <s v="food/food trucks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x v="2"/>
    <n v="0"/>
    <e v="#DIV/0!"/>
    <s v="US"/>
    <s v="USD"/>
    <n v="1435679100"/>
    <d v="2015-06-30T15:45:00"/>
    <n v="1433006765"/>
    <x v="1159"/>
    <b v="0"/>
    <n v="0"/>
    <b v="0"/>
    <s v="food/food trucks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4"/>
    <n v="60.79"/>
    <s v="US"/>
    <s v="USD"/>
    <n v="1427510586"/>
    <d v="2015-03-28T02:43:06"/>
    <n v="1424922186"/>
    <x v="1160"/>
    <b v="0"/>
    <n v="19"/>
    <b v="0"/>
    <s v="food/food trucks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0"/>
    <e v="#DIV/0!"/>
    <s v="US"/>
    <s v="USD"/>
    <n v="1432047989"/>
    <d v="2015-05-19T15:06:29"/>
    <n v="1430233589"/>
    <x v="1161"/>
    <b v="0"/>
    <n v="0"/>
    <b v="0"/>
    <s v="food/food trucks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0"/>
    <n v="17.5"/>
    <s v="US"/>
    <s v="USD"/>
    <n v="1411662264"/>
    <d v="2014-09-25T16:24:24"/>
    <n v="1408983864"/>
    <x v="1162"/>
    <b v="0"/>
    <n v="2"/>
    <b v="0"/>
    <s v="food/food trucks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0"/>
    <e v="#DIV/0!"/>
    <s v="US"/>
    <s v="USD"/>
    <n v="1407604920"/>
    <d v="2014-08-09T17:22:00"/>
    <n v="1405012920"/>
    <x v="1163"/>
    <b v="0"/>
    <n v="0"/>
    <b v="0"/>
    <s v="food/food trucks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0"/>
    <e v="#DIV/0!"/>
    <s v="US"/>
    <s v="USD"/>
    <n v="1466270582"/>
    <d v="2016-06-18T17:23:02"/>
    <n v="1463678582"/>
    <x v="1164"/>
    <b v="0"/>
    <n v="0"/>
    <b v="0"/>
    <s v="food/food trucks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21"/>
    <n v="82.82"/>
    <s v="US"/>
    <s v="USD"/>
    <n v="1404623330"/>
    <d v="2014-07-06T05:08:50"/>
    <n v="1401685730"/>
    <x v="1165"/>
    <b v="0"/>
    <n v="25"/>
    <b v="0"/>
    <s v="food/food trucks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19"/>
    <n v="358.88"/>
    <s v="US"/>
    <s v="USD"/>
    <n v="1435291200"/>
    <d v="2015-06-26T04:00:00"/>
    <n v="1432640342"/>
    <x v="1166"/>
    <b v="0"/>
    <n v="8"/>
    <b v="0"/>
    <s v="food/food trucks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n v="2"/>
    <n v="61.19"/>
    <s v="US"/>
    <s v="USD"/>
    <n v="1410543495"/>
    <d v="2014-09-12T17:38:15"/>
    <n v="1407865095"/>
    <x v="1167"/>
    <b v="0"/>
    <n v="16"/>
    <b v="0"/>
    <s v="food/food trucks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x v="2"/>
    <n v="6"/>
    <n v="340"/>
    <s v="US"/>
    <s v="USD"/>
    <n v="1474507065"/>
    <d v="2016-09-22T01:17:45"/>
    <n v="1471915065"/>
    <x v="1168"/>
    <b v="0"/>
    <n v="3"/>
    <b v="0"/>
    <s v="food/food trucks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0"/>
    <n v="5.67"/>
    <s v="US"/>
    <s v="USD"/>
    <n v="1424593763"/>
    <d v="2015-02-22T08:29:23"/>
    <n v="1422001763"/>
    <x v="1169"/>
    <b v="0"/>
    <n v="3"/>
    <b v="0"/>
    <s v="food/food trucks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n v="0"/>
    <n v="50"/>
    <s v="GB"/>
    <s v="GBP"/>
    <n v="1433021171"/>
    <d v="2015-05-30T21:26:11"/>
    <n v="1430429171"/>
    <x v="1170"/>
    <b v="0"/>
    <n v="2"/>
    <b v="0"/>
    <s v="food/food trucks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n v="0"/>
    <n v="25"/>
    <s v="US"/>
    <s v="USD"/>
    <n v="1415909927"/>
    <d v="2014-11-13T20:18:47"/>
    <n v="1414351127"/>
    <x v="1171"/>
    <b v="0"/>
    <n v="1"/>
    <b v="0"/>
    <s v="food/food trucks"/>
    <x v="7"/>
    <s v="food trucks"/>
    <x v="3"/>
  </r>
  <r>
    <n v="1172"/>
    <s v="let your dayz take you to the dogs."/>
    <s v="Bringing YOUR favorite dog recipes to the streets."/>
    <n v="9000"/>
    <n v="0"/>
    <x v="2"/>
    <n v="0"/>
    <e v="#DIV/0!"/>
    <s v="US"/>
    <s v="USD"/>
    <n v="1408551752"/>
    <d v="2014-08-20T16:22:32"/>
    <n v="1405959752"/>
    <x v="1172"/>
    <b v="0"/>
    <n v="0"/>
    <b v="0"/>
    <s v="food/food trucks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0"/>
    <n v="30"/>
    <s v="US"/>
    <s v="USD"/>
    <n v="1438576057"/>
    <d v="2015-08-03T04:27:37"/>
    <n v="1435552057"/>
    <x v="1173"/>
    <b v="0"/>
    <n v="1"/>
    <b v="0"/>
    <s v="food/food trucks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n v="6"/>
    <n v="46.63"/>
    <s v="US"/>
    <s v="USD"/>
    <n v="1462738327"/>
    <d v="2016-05-08T20:12:07"/>
    <n v="1460146327"/>
    <x v="1174"/>
    <b v="0"/>
    <n v="19"/>
    <b v="0"/>
    <s v="food/food trucks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n v="3"/>
    <n v="65"/>
    <s v="US"/>
    <s v="USD"/>
    <n v="1436981339"/>
    <d v="2015-07-15T17:28:59"/>
    <n v="1434389339"/>
    <x v="1175"/>
    <b v="0"/>
    <n v="9"/>
    <b v="0"/>
    <s v="food/food trucks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n v="0"/>
    <n v="10"/>
    <s v="AU"/>
    <s v="AUD"/>
    <n v="1488805200"/>
    <d v="2017-03-06T13:00:00"/>
    <n v="1484094498"/>
    <x v="1176"/>
    <b v="0"/>
    <n v="1"/>
    <b v="0"/>
    <s v="food/food trucks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0"/>
    <e v="#DIV/0!"/>
    <s v="GB"/>
    <s v="GBP"/>
    <n v="1413388296"/>
    <d v="2014-10-15T15:51:36"/>
    <n v="1410796296"/>
    <x v="1177"/>
    <b v="0"/>
    <n v="0"/>
    <b v="0"/>
    <s v="food/food trucks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0"/>
    <n v="5"/>
    <s v="US"/>
    <s v="USD"/>
    <n v="1408225452"/>
    <d v="2014-08-16T21:44:12"/>
    <n v="1405633452"/>
    <x v="1178"/>
    <b v="0"/>
    <n v="1"/>
    <b v="0"/>
    <s v="food/food trucks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n v="5"/>
    <n v="640"/>
    <s v="CA"/>
    <s v="CAD"/>
    <n v="1446052627"/>
    <d v="2015-10-28T17:17:07"/>
    <n v="1443460627"/>
    <x v="1179"/>
    <b v="0"/>
    <n v="5"/>
    <b v="0"/>
    <s v="food/food trucks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n v="12"/>
    <n v="69.12"/>
    <s v="US"/>
    <s v="USD"/>
    <n v="1403983314"/>
    <d v="2014-06-28T19:21:54"/>
    <n v="1400786514"/>
    <x v="1180"/>
    <b v="0"/>
    <n v="85"/>
    <b v="0"/>
    <s v="food/food trucks"/>
    <x v="7"/>
    <s v="food trucks"/>
    <x v="3"/>
  </r>
  <r>
    <n v="1181"/>
    <s v="Gringo Loco Tacos Food Truck"/>
    <s v="Bringing the best tacos to the streets of Chicago!"/>
    <n v="50000"/>
    <n v="4"/>
    <x v="2"/>
    <n v="0"/>
    <n v="1.33"/>
    <s v="US"/>
    <s v="USD"/>
    <n v="1425197321"/>
    <d v="2015-03-01T08:08:41"/>
    <n v="1422605321"/>
    <x v="1181"/>
    <b v="0"/>
    <n v="3"/>
    <b v="0"/>
    <s v="food/food trucks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4"/>
    <n v="10.5"/>
    <s v="US"/>
    <s v="USD"/>
    <n v="1484239320"/>
    <d v="2017-01-12T16:42:00"/>
    <n v="1482609088"/>
    <x v="1182"/>
    <b v="0"/>
    <n v="4"/>
    <b v="0"/>
    <s v="food/food trucks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4"/>
    <n v="33.33"/>
    <s v="US"/>
    <s v="USD"/>
    <n v="1478059140"/>
    <d v="2016-11-02T03:59:00"/>
    <n v="1476391223"/>
    <x v="1183"/>
    <b v="0"/>
    <n v="3"/>
    <b v="0"/>
    <s v="food/food trucks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05"/>
    <n v="61.56"/>
    <s v="GB"/>
    <s v="GBP"/>
    <n v="1486391011"/>
    <d v="2017-02-06T14:23:31"/>
    <n v="1483712611"/>
    <x v="1184"/>
    <b v="0"/>
    <n v="375"/>
    <b v="1"/>
    <s v="photography/photobooks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05"/>
    <n v="118.74"/>
    <s v="US"/>
    <s v="USD"/>
    <n v="1433736000"/>
    <d v="2015-06-08T04:00:00"/>
    <n v="1430945149"/>
    <x v="1185"/>
    <b v="0"/>
    <n v="111"/>
    <b v="1"/>
    <s v="photography/photobooks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07"/>
    <n v="65.08"/>
    <s v="GB"/>
    <s v="GBP"/>
    <n v="1433198520"/>
    <d v="2015-06-01T22:42:00"/>
    <n v="1430340195"/>
    <x v="1186"/>
    <b v="0"/>
    <n v="123"/>
    <b v="1"/>
    <s v="photography/photobooks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04"/>
    <n v="130.16"/>
    <s v="US"/>
    <s v="USD"/>
    <n v="1431885600"/>
    <d v="2015-05-17T18:00:00"/>
    <n v="1429133323"/>
    <x v="1187"/>
    <b v="0"/>
    <n v="70"/>
    <b v="1"/>
    <s v="photography/photobooks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n v="161"/>
    <n v="37.78"/>
    <s v="CA"/>
    <s v="CAD"/>
    <n v="1482943740"/>
    <d v="2016-12-28T16:49:00"/>
    <n v="1481129340"/>
    <x v="1188"/>
    <b v="0"/>
    <n v="85"/>
    <b v="1"/>
    <s v="photography/photobooks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x v="0"/>
    <n v="108"/>
    <n v="112.79"/>
    <s v="US"/>
    <s v="USD"/>
    <n v="1467242995"/>
    <d v="2016-06-29T23:29:55"/>
    <n v="1465428595"/>
    <x v="1189"/>
    <b v="0"/>
    <n v="86"/>
    <b v="1"/>
    <s v="photography/photobooks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x v="0"/>
    <n v="135"/>
    <n v="51.92"/>
    <s v="US"/>
    <s v="USD"/>
    <n v="1409500725"/>
    <d v="2014-08-31T15:58:45"/>
    <n v="1406908725"/>
    <x v="1190"/>
    <b v="0"/>
    <n v="13"/>
    <b v="1"/>
    <s v="photography/photobooks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n v="109"/>
    <n v="89.24"/>
    <s v="US"/>
    <s v="USD"/>
    <n v="1458480560"/>
    <d v="2016-03-20T13:29:20"/>
    <n v="1455892160"/>
    <x v="1191"/>
    <b v="0"/>
    <n v="33"/>
    <b v="1"/>
    <s v="photography/photobooks"/>
    <x v="8"/>
    <s v="photobooks"/>
    <x v="2"/>
  </r>
  <r>
    <n v="1192"/>
    <s v="Other Worlds - A Make 100 Project"/>
    <s v="A macro landscape photography art book &amp; limited edition prints. A Make 100 project."/>
    <n v="100"/>
    <n v="290"/>
    <x v="0"/>
    <n v="290"/>
    <n v="19.329999999999998"/>
    <s v="GB"/>
    <s v="GBP"/>
    <n v="1486814978"/>
    <d v="2017-02-11T12:09:38"/>
    <n v="1484222978"/>
    <x v="1192"/>
    <b v="0"/>
    <n v="15"/>
    <b v="1"/>
    <s v="photography/photobooks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04"/>
    <n v="79.97"/>
    <s v="US"/>
    <s v="USD"/>
    <n v="1460223453"/>
    <d v="2016-04-09T17:37:33"/>
    <n v="1455043053"/>
    <x v="1193"/>
    <b v="0"/>
    <n v="273"/>
    <b v="1"/>
    <s v="photography/photobooks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22"/>
    <n v="56.41"/>
    <s v="IE"/>
    <s v="EUR"/>
    <n v="1428493379"/>
    <d v="2015-04-08T11:42:59"/>
    <n v="1425901379"/>
    <x v="1194"/>
    <b v="0"/>
    <n v="714"/>
    <b v="1"/>
    <s v="photography/photobooks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35"/>
    <n v="79.41"/>
    <s v="IT"/>
    <s v="EUR"/>
    <n v="1450602000"/>
    <d v="2015-12-20T09:00:00"/>
    <n v="1445415653"/>
    <x v="1195"/>
    <b v="0"/>
    <n v="170"/>
    <b v="1"/>
    <s v="photography/photobooks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n v="270"/>
    <n v="76.44"/>
    <s v="GB"/>
    <s v="GBP"/>
    <n v="1450467539"/>
    <d v="2015-12-18T19:38:59"/>
    <n v="1447875539"/>
    <x v="1196"/>
    <b v="0"/>
    <n v="512"/>
    <b v="1"/>
    <s v="photography/photobooks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53"/>
    <n v="121"/>
    <s v="US"/>
    <s v="USD"/>
    <n v="1465797540"/>
    <d v="2016-06-13T05:59:00"/>
    <n v="1463155034"/>
    <x v="1197"/>
    <b v="0"/>
    <n v="314"/>
    <b v="1"/>
    <s v="photography/photobooks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61"/>
    <n v="54.62"/>
    <s v="US"/>
    <s v="USD"/>
    <n v="1451530800"/>
    <d v="2015-12-31T03:00:00"/>
    <n v="1448463086"/>
    <x v="1198"/>
    <b v="0"/>
    <n v="167"/>
    <b v="1"/>
    <s v="photography/photobooks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01"/>
    <n v="299.22000000000003"/>
    <s v="GB"/>
    <s v="GBP"/>
    <n v="1436380200"/>
    <d v="2015-07-08T18:30:00"/>
    <n v="1433615400"/>
    <x v="1199"/>
    <b v="0"/>
    <n v="9"/>
    <b v="1"/>
    <s v="photography/photobooks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n v="126"/>
    <n v="58.53"/>
    <s v="US"/>
    <s v="USD"/>
    <n v="1429183656"/>
    <d v="2015-04-16T11:27:36"/>
    <n v="1427369256"/>
    <x v="1200"/>
    <b v="0"/>
    <n v="103"/>
    <b v="1"/>
    <s v="photography/photobooks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02"/>
    <n v="55.37"/>
    <s v="GB"/>
    <s v="GBP"/>
    <n v="1468593246"/>
    <d v="2016-07-15T14:34:06"/>
    <n v="1466001246"/>
    <x v="1201"/>
    <b v="0"/>
    <n v="111"/>
    <b v="1"/>
    <s v="photography/photobooks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99"/>
    <n v="183.8"/>
    <s v="AU"/>
    <s v="AUD"/>
    <n v="1435388154"/>
    <d v="2015-06-27T06:55:54"/>
    <n v="1432796154"/>
    <x v="1202"/>
    <b v="0"/>
    <n v="271"/>
    <b v="1"/>
    <s v="photography/photobooks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02"/>
    <n v="165.35"/>
    <s v="US"/>
    <s v="USD"/>
    <n v="1433083527"/>
    <d v="2015-05-31T14:45:27"/>
    <n v="1430491527"/>
    <x v="1203"/>
    <b v="0"/>
    <n v="101"/>
    <b v="1"/>
    <s v="photography/photobooks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03"/>
    <n v="234.79"/>
    <s v="US"/>
    <s v="USD"/>
    <n v="1449205200"/>
    <d v="2015-12-04T05:00:00"/>
    <n v="1445363833"/>
    <x v="1204"/>
    <b v="0"/>
    <n v="57"/>
    <b v="1"/>
    <s v="photography/photobooks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01"/>
    <n v="211.48"/>
    <s v="DE"/>
    <s v="EUR"/>
    <n v="1434197351"/>
    <d v="2015-06-13T12:09:11"/>
    <n v="1431605351"/>
    <x v="1205"/>
    <b v="0"/>
    <n v="62"/>
    <b v="1"/>
    <s v="photography/photobooks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15"/>
    <n v="32.340000000000003"/>
    <s v="AT"/>
    <s v="EUR"/>
    <n v="1489238940"/>
    <d v="2017-03-11T13:29:00"/>
    <n v="1486406253"/>
    <x v="1206"/>
    <b v="0"/>
    <n v="32"/>
    <b v="1"/>
    <s v="photography/photobooks"/>
    <x v="8"/>
    <s v="photobooks"/>
    <x v="1"/>
  </r>
  <r>
    <n v="1207"/>
    <s v="ITALIANA"/>
    <s v="A humanistic photo book about ancestral &amp; post-modern Italy."/>
    <n v="16700"/>
    <n v="17396"/>
    <x v="0"/>
    <n v="104"/>
    <n v="123.38"/>
    <s v="IT"/>
    <s v="EUR"/>
    <n v="1459418400"/>
    <d v="2016-03-31T10:00:00"/>
    <n v="1456827573"/>
    <x v="1207"/>
    <b v="0"/>
    <n v="141"/>
    <b v="1"/>
    <s v="photography/photobooks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n v="155"/>
    <n v="207.07"/>
    <s v="US"/>
    <s v="USD"/>
    <n v="1458835264"/>
    <d v="2016-03-24T16:01:04"/>
    <n v="1456246864"/>
    <x v="1208"/>
    <b v="0"/>
    <n v="75"/>
    <b v="1"/>
    <s v="photography/photobooks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06"/>
    <n v="138.26"/>
    <s v="US"/>
    <s v="USD"/>
    <n v="1488053905"/>
    <d v="2017-02-25T20:18:25"/>
    <n v="1485461905"/>
    <x v="1209"/>
    <b v="0"/>
    <n v="46"/>
    <b v="1"/>
    <s v="photography/photobooks"/>
    <x v="8"/>
    <s v="photobooks"/>
    <x v="1"/>
  </r>
  <r>
    <n v="1210"/>
    <s v="Det Andra GÃ¶teborg"/>
    <s v="En fotobok om livet i det enda andra GÃ¶teborg i vÃ¤rlden"/>
    <n v="20000"/>
    <n v="50863"/>
    <x v="0"/>
    <n v="254"/>
    <n v="493.82"/>
    <s v="SE"/>
    <s v="SEK"/>
    <n v="1433106000"/>
    <d v="2015-05-31T21:00:00"/>
    <n v="1431124572"/>
    <x v="1210"/>
    <b v="0"/>
    <n v="103"/>
    <b v="1"/>
    <s v="photography/photobooks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n v="101"/>
    <n v="168.5"/>
    <s v="CA"/>
    <s v="CAD"/>
    <n v="1465505261"/>
    <d v="2016-06-09T20:47:41"/>
    <n v="1464209261"/>
    <x v="1211"/>
    <b v="0"/>
    <n v="6"/>
    <b v="1"/>
    <s v="photography/photobooks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29"/>
    <n v="38.869999999999997"/>
    <s v="US"/>
    <s v="USD"/>
    <n v="1448586000"/>
    <d v="2015-11-27T01:00:00"/>
    <n v="1447195695"/>
    <x v="1212"/>
    <b v="0"/>
    <n v="83"/>
    <b v="1"/>
    <s v="photography/photobooks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02"/>
    <n v="61.53"/>
    <s v="GB"/>
    <s v="GBP"/>
    <n v="1485886100"/>
    <d v="2017-01-31T18:08:20"/>
    <n v="1482862100"/>
    <x v="1213"/>
    <b v="0"/>
    <n v="108"/>
    <b v="1"/>
    <s v="photography/photobooks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32"/>
    <n v="105.44"/>
    <s v="US"/>
    <s v="USD"/>
    <n v="1433880605"/>
    <d v="2015-06-09T20:10:05"/>
    <n v="1428696605"/>
    <x v="1214"/>
    <b v="0"/>
    <n v="25"/>
    <b v="1"/>
    <s v="photography/photobooks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86"/>
    <n v="71.59"/>
    <s v="US"/>
    <s v="USD"/>
    <n v="1401487756"/>
    <d v="2014-05-30T22:09:16"/>
    <n v="1398895756"/>
    <x v="1215"/>
    <b v="0"/>
    <n v="549"/>
    <b v="1"/>
    <s v="photography/photobooks"/>
    <x v="8"/>
    <s v="photobooks"/>
    <x v="3"/>
  </r>
  <r>
    <n v="1216"/>
    <s v="In Training: a book of Bonsai photographs"/>
    <s v="A fine art photography book taking a new look at the art of bonsai."/>
    <n v="14000"/>
    <n v="20398"/>
    <x v="0"/>
    <n v="146"/>
    <n v="91.88"/>
    <s v="US"/>
    <s v="USD"/>
    <n v="1443826980"/>
    <d v="2015-10-02T23:03:00"/>
    <n v="1441032457"/>
    <x v="1216"/>
    <b v="0"/>
    <n v="222"/>
    <b v="1"/>
    <s v="photography/photobooks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03"/>
    <n v="148.57"/>
    <s v="US"/>
    <s v="USD"/>
    <n v="1468524340"/>
    <d v="2016-07-14T19:25:40"/>
    <n v="1465932340"/>
    <x v="1217"/>
    <b v="0"/>
    <n v="183"/>
    <b v="1"/>
    <s v="photography/photobooks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x v="0"/>
    <n v="172"/>
    <n v="174.21"/>
    <s v="US"/>
    <s v="USD"/>
    <n v="1446346800"/>
    <d v="2015-11-01T03:00:00"/>
    <n v="1443714800"/>
    <x v="1218"/>
    <b v="0"/>
    <n v="89"/>
    <b v="1"/>
    <s v="photography/photobooks"/>
    <x v="8"/>
    <s v="photobooks"/>
    <x v="0"/>
  </r>
  <r>
    <n v="1219"/>
    <s v="The Box"/>
    <s v="The Box is a fine art book of Ron Amato's innovative and seductive photography project."/>
    <n v="16350"/>
    <n v="26024"/>
    <x v="0"/>
    <n v="159"/>
    <n v="102.86"/>
    <s v="US"/>
    <s v="USD"/>
    <n v="1476961513"/>
    <d v="2016-10-20T11:05:13"/>
    <n v="1474369513"/>
    <x v="1219"/>
    <b v="0"/>
    <n v="253"/>
    <b v="1"/>
    <s v="photography/photobooks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x v="0"/>
    <n v="104"/>
    <n v="111.18"/>
    <s v="DE"/>
    <s v="EUR"/>
    <n v="1440515112"/>
    <d v="2015-08-25T15:05:12"/>
    <n v="1437923112"/>
    <x v="1220"/>
    <b v="0"/>
    <n v="140"/>
    <b v="1"/>
    <s v="photography/photobooks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11"/>
    <n v="23.8"/>
    <s v="GB"/>
    <s v="GBP"/>
    <n v="1480809600"/>
    <d v="2016-12-04T00:00:00"/>
    <n v="1478431488"/>
    <x v="1221"/>
    <b v="0"/>
    <n v="103"/>
    <b v="1"/>
    <s v="photography/photobooks"/>
    <x v="8"/>
    <s v="photobooks"/>
    <x v="2"/>
  </r>
  <r>
    <n v="1222"/>
    <s v="Project Pilgrim"/>
    <s v="Project Pilgrim is my effort to work towards normalizing mental health."/>
    <n v="4000"/>
    <n v="11215"/>
    <x v="0"/>
    <n v="280"/>
    <n v="81.27"/>
    <s v="CA"/>
    <s v="CAD"/>
    <n v="1459483200"/>
    <d v="2016-04-01T04:00:00"/>
    <n v="1456852647"/>
    <x v="1222"/>
    <b v="0"/>
    <n v="138"/>
    <b v="1"/>
    <s v="photography/photobooks"/>
    <x v="8"/>
    <s v="photobooks"/>
    <x v="2"/>
  </r>
  <r>
    <n v="1223"/>
    <s v="YOSEMITE PEOPLE"/>
    <s v="A photography book focusing on the people rather than the nature at Yosemite National Park."/>
    <n v="19800"/>
    <n v="22197"/>
    <x v="0"/>
    <n v="112"/>
    <n v="116.21"/>
    <s v="US"/>
    <s v="USD"/>
    <n v="1478754909"/>
    <d v="2016-11-10T05:15:09"/>
    <n v="1476159309"/>
    <x v="1223"/>
    <b v="0"/>
    <n v="191"/>
    <b v="1"/>
    <s v="photography/photobooks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x v="1"/>
    <n v="7"/>
    <n v="58.89"/>
    <s v="US"/>
    <s v="USD"/>
    <n v="1402060302"/>
    <d v="2014-06-06T13:11:42"/>
    <n v="1396876302"/>
    <x v="1224"/>
    <b v="0"/>
    <n v="18"/>
    <b v="0"/>
    <s v="music/world music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"/>
    <n v="44"/>
    <s v="US"/>
    <s v="USD"/>
    <n v="1382478278"/>
    <d v="2013-10-22T21:44:38"/>
    <n v="1377294278"/>
    <x v="1225"/>
    <b v="0"/>
    <n v="3"/>
    <b v="0"/>
    <s v="music/world music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"/>
    <n v="48.43"/>
    <s v="US"/>
    <s v="USD"/>
    <n v="1398042000"/>
    <d v="2014-04-21T01:00:00"/>
    <n v="1395089981"/>
    <x v="1226"/>
    <b v="0"/>
    <n v="40"/>
    <b v="0"/>
    <s v="music/world music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e v="#DIV/0!"/>
    <s v="US"/>
    <s v="USD"/>
    <n v="1407394800"/>
    <d v="2014-08-07T07:00:00"/>
    <n v="1404770616"/>
    <x v="1227"/>
    <b v="0"/>
    <n v="0"/>
    <b v="0"/>
    <s v="music/world music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29"/>
    <n v="61.04"/>
    <s v="US"/>
    <s v="USD"/>
    <n v="1317231008"/>
    <d v="2011-09-28T17:30:08"/>
    <n v="1312047008"/>
    <x v="1228"/>
    <b v="0"/>
    <n v="24"/>
    <b v="0"/>
    <s v="music/world music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1"/>
    <n v="25"/>
    <s v="US"/>
    <s v="USD"/>
    <n v="1334592000"/>
    <d v="2012-04-16T16:00:00"/>
    <n v="1331982127"/>
    <x v="1229"/>
    <b v="0"/>
    <n v="1"/>
    <b v="0"/>
    <s v="music/world music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e v="#DIV/0!"/>
    <s v="US"/>
    <s v="USD"/>
    <n v="1298589630"/>
    <d v="2011-02-24T23:20:30"/>
    <n v="1295997630"/>
    <x v="1230"/>
    <b v="0"/>
    <n v="0"/>
    <b v="0"/>
    <s v="music/world music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e v="#DIV/0!"/>
    <s v="US"/>
    <s v="USD"/>
    <n v="1440723600"/>
    <d v="2015-08-28T01:00:00"/>
    <n v="1436394968"/>
    <x v="1231"/>
    <b v="0"/>
    <n v="0"/>
    <b v="0"/>
    <s v="music/world music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1"/>
    <n v="40"/>
    <s v="US"/>
    <s v="USD"/>
    <n v="1381090870"/>
    <d v="2013-10-06T20:21:10"/>
    <n v="1377030070"/>
    <x v="1232"/>
    <b v="0"/>
    <n v="1"/>
    <b v="0"/>
    <s v="music/world music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2"/>
    <n v="19.329999999999998"/>
    <s v="US"/>
    <s v="USD"/>
    <n v="1329864374"/>
    <d v="2012-02-21T22:46:14"/>
    <n v="1328049974"/>
    <x v="1233"/>
    <b v="0"/>
    <n v="6"/>
    <b v="0"/>
    <s v="music/world music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e v="#DIV/0!"/>
    <s v="GB"/>
    <s v="GBP"/>
    <n v="1422903342"/>
    <d v="2015-02-02T18:55:42"/>
    <n v="1420311342"/>
    <x v="1234"/>
    <b v="0"/>
    <n v="0"/>
    <b v="0"/>
    <s v="music/world music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"/>
    <n v="35"/>
    <s v="US"/>
    <s v="USD"/>
    <n v="1387077299"/>
    <d v="2013-12-15T03:14:59"/>
    <n v="1383621299"/>
    <x v="1235"/>
    <b v="0"/>
    <n v="6"/>
    <b v="0"/>
    <s v="music/world music"/>
    <x v="4"/>
    <s v="world music"/>
    <x v="4"/>
  </r>
  <r>
    <n v="1236"/>
    <s v="&quot;Volando&quot; CD Release (Canceled)"/>
    <s v="Raising money to give the musicians their due."/>
    <n v="2500"/>
    <n v="0"/>
    <x v="1"/>
    <n v="0"/>
    <e v="#DIV/0!"/>
    <s v="US"/>
    <s v="USD"/>
    <n v="1343491200"/>
    <d v="2012-07-28T16:00:00"/>
    <n v="1342801164"/>
    <x v="1236"/>
    <b v="0"/>
    <n v="0"/>
    <b v="0"/>
    <s v="music/world music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e v="#DIV/0!"/>
    <s v="US"/>
    <s v="USD"/>
    <n v="1345790865"/>
    <d v="2012-08-24T06:47:45"/>
    <n v="1344062865"/>
    <x v="1237"/>
    <b v="0"/>
    <n v="0"/>
    <b v="0"/>
    <s v="music/world music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18"/>
    <n v="59.33"/>
    <s v="US"/>
    <s v="USD"/>
    <n v="1312641536"/>
    <d v="2011-08-06T14:38:56"/>
    <n v="1310049536"/>
    <x v="1238"/>
    <b v="0"/>
    <n v="3"/>
    <b v="0"/>
    <s v="music/world music"/>
    <x v="4"/>
    <s v="world music"/>
    <x v="6"/>
  </r>
  <r>
    <n v="1239"/>
    <s v="Help Calmenco! finance new CD and Tour (Canceled)"/>
    <s v="Please consider helping us with our new CD and Riverdance Tour"/>
    <n v="2500"/>
    <n v="0"/>
    <x v="1"/>
    <n v="0"/>
    <e v="#DIV/0!"/>
    <s v="US"/>
    <s v="USD"/>
    <n v="1325804767"/>
    <d v="2012-01-05T23:06:07"/>
    <n v="1323212767"/>
    <x v="1239"/>
    <b v="0"/>
    <n v="0"/>
    <b v="0"/>
    <s v="music/world music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x v="1"/>
    <n v="3"/>
    <n v="30.13"/>
    <s v="US"/>
    <s v="USD"/>
    <n v="1373665860"/>
    <d v="2013-07-12T21:51:00"/>
    <n v="1368579457"/>
    <x v="1240"/>
    <b v="0"/>
    <n v="8"/>
    <b v="0"/>
    <s v="music/world music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51"/>
    <n v="74.62"/>
    <s v="US"/>
    <s v="USD"/>
    <n v="1414994340"/>
    <d v="2014-11-03T05:59:00"/>
    <n v="1413057980"/>
    <x v="1241"/>
    <b v="0"/>
    <n v="34"/>
    <b v="0"/>
    <s v="music/world music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1"/>
    <n v="5"/>
    <s v="US"/>
    <s v="USD"/>
    <n v="1315747080"/>
    <d v="2011-09-11T13:18:00"/>
    <n v="1314417502"/>
    <x v="1242"/>
    <b v="0"/>
    <n v="1"/>
    <b v="0"/>
    <s v="music/world music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14"/>
    <n v="44.5"/>
    <s v="US"/>
    <s v="USD"/>
    <n v="1310158800"/>
    <d v="2011-07-08T21:00:00"/>
    <n v="1304888771"/>
    <x v="1243"/>
    <b v="0"/>
    <n v="38"/>
    <b v="0"/>
    <s v="music/world music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04"/>
    <n v="46.13"/>
    <s v="US"/>
    <s v="USD"/>
    <n v="1366664400"/>
    <d v="2013-04-22T21:00:00"/>
    <n v="1363981723"/>
    <x v="1244"/>
    <b v="1"/>
    <n v="45"/>
    <b v="1"/>
    <s v="music/rock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20"/>
    <n v="141.47"/>
    <s v="US"/>
    <s v="USD"/>
    <n v="1402755834"/>
    <d v="2014-06-14T14:23:54"/>
    <n v="1400163834"/>
    <x v="1245"/>
    <b v="1"/>
    <n v="17"/>
    <b v="1"/>
    <s v="music/rock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17"/>
    <n v="75.48"/>
    <s v="US"/>
    <s v="USD"/>
    <n v="1323136949"/>
    <d v="2011-12-06T02:02:29"/>
    <n v="1319245349"/>
    <x v="1246"/>
    <b v="1"/>
    <n v="31"/>
    <b v="1"/>
    <s v="music/rock"/>
    <x v="4"/>
    <s v="rock"/>
    <x v="6"/>
  </r>
  <r>
    <n v="1247"/>
    <s v="BRAIN DEAD to record debut EP with SLAYER producer!"/>
    <s v="BRAIN DEAD is going to record their debut EP and they need your help, Bozos!"/>
    <n v="3500"/>
    <n v="4275"/>
    <x v="0"/>
    <n v="122"/>
    <n v="85.5"/>
    <s v="US"/>
    <s v="USD"/>
    <n v="1367823655"/>
    <d v="2013-05-06T07:00:55"/>
    <n v="1365231655"/>
    <x v="1247"/>
    <b v="1"/>
    <n v="50"/>
    <b v="1"/>
    <s v="music/rock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n v="152"/>
    <n v="64.25"/>
    <s v="US"/>
    <s v="USD"/>
    <n v="1402642740"/>
    <d v="2014-06-13T06:59:00"/>
    <n v="1399563953"/>
    <x v="1248"/>
    <b v="1"/>
    <n v="59"/>
    <b v="1"/>
    <s v="music/rock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04"/>
    <n v="64.47"/>
    <s v="US"/>
    <s v="USD"/>
    <n v="1341683211"/>
    <d v="2012-07-07T17:46:51"/>
    <n v="1339091211"/>
    <x v="1249"/>
    <b v="1"/>
    <n v="81"/>
    <b v="1"/>
    <s v="music/rock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00"/>
    <n v="118.2"/>
    <s v="US"/>
    <s v="USD"/>
    <n v="1410017131"/>
    <d v="2014-09-06T15:25:31"/>
    <n v="1406129131"/>
    <x v="1250"/>
    <b v="1"/>
    <n v="508"/>
    <b v="1"/>
    <s v="music/rock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n v="102"/>
    <n v="82.54"/>
    <s v="US"/>
    <s v="USD"/>
    <n v="1316979167"/>
    <d v="2011-09-25T19:32:47"/>
    <n v="1311795167"/>
    <x v="1251"/>
    <b v="1"/>
    <n v="74"/>
    <b v="1"/>
    <s v="music/rock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38"/>
    <n v="34.17"/>
    <s v="US"/>
    <s v="USD"/>
    <n v="1382658169"/>
    <d v="2013-10-24T23:42:49"/>
    <n v="1380238969"/>
    <x v="1252"/>
    <b v="1"/>
    <n v="141"/>
    <b v="1"/>
    <s v="music/rock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33"/>
    <n v="42.73"/>
    <s v="US"/>
    <s v="USD"/>
    <n v="1409770107"/>
    <d v="2014-09-03T18:48:27"/>
    <n v="1407178107"/>
    <x v="1253"/>
    <b v="1"/>
    <n v="711"/>
    <b v="1"/>
    <s v="music/rock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n v="199"/>
    <n v="94.49"/>
    <s v="US"/>
    <s v="USD"/>
    <n v="1293857940"/>
    <d v="2011-01-01T04:59:00"/>
    <n v="1288968886"/>
    <x v="1254"/>
    <b v="1"/>
    <n v="141"/>
    <b v="1"/>
    <s v="music/rock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02"/>
    <n v="55.7"/>
    <s v="US"/>
    <s v="USD"/>
    <n v="1385932652"/>
    <d v="2013-12-01T21:17:32"/>
    <n v="1383337052"/>
    <x v="1255"/>
    <b v="1"/>
    <n v="109"/>
    <b v="1"/>
    <s v="music/rock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18"/>
    <n v="98.03"/>
    <s v="US"/>
    <s v="USD"/>
    <n v="1329084231"/>
    <d v="2012-02-12T22:03:51"/>
    <n v="1326492231"/>
    <x v="1256"/>
    <b v="1"/>
    <n v="361"/>
    <b v="1"/>
    <s v="music/rock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95"/>
    <n v="92.1"/>
    <s v="US"/>
    <s v="USD"/>
    <n v="1301792590"/>
    <d v="2011-04-03T01:03:10"/>
    <n v="1297562590"/>
    <x v="1257"/>
    <b v="1"/>
    <n v="176"/>
    <b v="1"/>
    <s v="music/rock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x v="0"/>
    <n v="213"/>
    <n v="38.18"/>
    <s v="US"/>
    <s v="USD"/>
    <n v="1377960012"/>
    <d v="2013-08-31T14:40:12"/>
    <n v="1375368012"/>
    <x v="1258"/>
    <b v="1"/>
    <n v="670"/>
    <b v="1"/>
    <s v="music/rock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n v="104"/>
    <n v="27.15"/>
    <s v="US"/>
    <s v="USD"/>
    <n v="1402286340"/>
    <d v="2014-06-09T03:59:00"/>
    <n v="1399504664"/>
    <x v="1259"/>
    <b v="1"/>
    <n v="96"/>
    <b v="1"/>
    <s v="music/rock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14"/>
    <n v="50.69"/>
    <s v="US"/>
    <s v="USD"/>
    <n v="1393445620"/>
    <d v="2014-02-26T20:13:40"/>
    <n v="1390853620"/>
    <x v="1260"/>
    <b v="1"/>
    <n v="74"/>
    <b v="1"/>
    <s v="music/rock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x v="0"/>
    <n v="101"/>
    <n v="38.94"/>
    <s v="US"/>
    <s v="USD"/>
    <n v="1390983227"/>
    <d v="2014-01-29T08:13:47"/>
    <n v="1388391227"/>
    <x v="1261"/>
    <b v="1"/>
    <n v="52"/>
    <b v="1"/>
    <s v="music/rock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25"/>
    <n v="77.64"/>
    <s v="CA"/>
    <s v="CAD"/>
    <n v="1392574692"/>
    <d v="2014-02-16T18:18:12"/>
    <n v="1389982692"/>
    <x v="1262"/>
    <b v="1"/>
    <n v="105"/>
    <b v="1"/>
    <s v="music/rock"/>
    <x v="4"/>
    <s v="rock"/>
    <x v="3"/>
  </r>
  <r>
    <n v="1263"/>
    <s v="New Tropic Bombs EP ~ &quot;Return to Bomber Bay&quot;"/>
    <s v="A fresh batch of chaos from Toledo, Ohio's reggae-rockers, Tropic Bombs!"/>
    <n v="1500"/>
    <n v="1785"/>
    <x v="0"/>
    <n v="119"/>
    <n v="43.54"/>
    <s v="US"/>
    <s v="USD"/>
    <n v="1396054800"/>
    <d v="2014-03-29T01:00:00"/>
    <n v="1393034470"/>
    <x v="1263"/>
    <b v="1"/>
    <n v="41"/>
    <b v="1"/>
    <s v="music/rock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66"/>
    <n v="31.82"/>
    <s v="US"/>
    <s v="USD"/>
    <n v="1383062083"/>
    <d v="2013-10-29T15:54:43"/>
    <n v="1380556483"/>
    <x v="1264"/>
    <b v="1"/>
    <n v="34"/>
    <b v="1"/>
    <s v="music/rock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19"/>
    <n v="63.18"/>
    <s v="US"/>
    <s v="USD"/>
    <n v="1291131815"/>
    <d v="2010-11-30T15:43:35"/>
    <n v="1287071015"/>
    <x v="1265"/>
    <b v="1"/>
    <n v="66"/>
    <b v="1"/>
    <s v="music/rock"/>
    <x v="4"/>
    <s v="rock"/>
    <x v="7"/>
  </r>
  <r>
    <n v="1266"/>
    <s v="Sensory Station's First EP"/>
    <s v="We are looking to record our first EP produced by Aaron Harris (ISIS/Palms) at Studio West."/>
    <n v="9500"/>
    <n v="9545"/>
    <x v="0"/>
    <n v="100"/>
    <n v="190.9"/>
    <s v="US"/>
    <s v="USD"/>
    <n v="1389474145"/>
    <d v="2014-01-11T21:02:25"/>
    <n v="1386882145"/>
    <x v="1266"/>
    <b v="1"/>
    <n v="50"/>
    <b v="1"/>
    <s v="music/rock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02"/>
    <n v="140.86000000000001"/>
    <s v="US"/>
    <s v="USD"/>
    <n v="1374674558"/>
    <d v="2013-07-24T14:02:38"/>
    <n v="1372082558"/>
    <x v="1267"/>
    <b v="1"/>
    <n v="159"/>
    <b v="1"/>
    <s v="music/rock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n v="117"/>
    <n v="76.92"/>
    <s v="US"/>
    <s v="USD"/>
    <n v="1379708247"/>
    <d v="2013-09-20T20:17:27"/>
    <n v="1377116247"/>
    <x v="1268"/>
    <b v="1"/>
    <n v="182"/>
    <b v="1"/>
    <s v="music/rock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09"/>
    <n v="99.16"/>
    <s v="US"/>
    <s v="USD"/>
    <n v="1460764800"/>
    <d v="2016-04-16T00:00:00"/>
    <n v="1458157512"/>
    <x v="1269"/>
    <b v="1"/>
    <n v="206"/>
    <b v="1"/>
    <s v="music/rock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x v="0"/>
    <n v="115"/>
    <n v="67.88"/>
    <s v="US"/>
    <s v="USD"/>
    <n v="1332704042"/>
    <d v="2012-03-25T19:34:02"/>
    <n v="1327523642"/>
    <x v="1270"/>
    <b v="1"/>
    <n v="169"/>
    <b v="1"/>
    <s v="music/rock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02"/>
    <n v="246.29"/>
    <s v="US"/>
    <s v="USD"/>
    <n v="1384363459"/>
    <d v="2013-11-13T17:24:19"/>
    <n v="1381767859"/>
    <x v="1271"/>
    <b v="1"/>
    <n v="31"/>
    <b v="1"/>
    <s v="music/rock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06"/>
    <n v="189.29"/>
    <s v="US"/>
    <s v="USD"/>
    <n v="1276574400"/>
    <d v="2010-06-15T04:00:00"/>
    <n v="1270576379"/>
    <x v="1272"/>
    <b v="1"/>
    <n v="28"/>
    <b v="1"/>
    <s v="music/rock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04"/>
    <n v="76.67"/>
    <s v="CA"/>
    <s v="CAD"/>
    <n v="1409506291"/>
    <d v="2014-08-31T17:31:31"/>
    <n v="1406914291"/>
    <x v="1273"/>
    <b v="1"/>
    <n v="54"/>
    <b v="1"/>
    <s v="music/rock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55"/>
    <n v="82.96"/>
    <s v="US"/>
    <s v="USD"/>
    <n v="1346344425"/>
    <d v="2012-08-30T16:33:45"/>
    <n v="1343320425"/>
    <x v="1274"/>
    <b v="1"/>
    <n v="467"/>
    <b v="1"/>
    <s v="music/rock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62"/>
    <n v="62.52"/>
    <s v="US"/>
    <s v="USD"/>
    <n v="1375908587"/>
    <d v="2013-08-07T20:49:47"/>
    <n v="1372884587"/>
    <x v="1275"/>
    <b v="1"/>
    <n v="389"/>
    <b v="1"/>
    <s v="music/rock"/>
    <x v="4"/>
    <s v="rock"/>
    <x v="4"/>
  </r>
  <r>
    <n v="1276"/>
    <s v="MR. DREAM GOES TO JAIL"/>
    <s v="Sponsor this Brooklyn punk band's debut seven-inch, MR. DREAM GOES TO JAIL."/>
    <n v="3000"/>
    <n v="3132.63"/>
    <x v="0"/>
    <n v="104"/>
    <n v="46.07"/>
    <s v="US"/>
    <s v="USD"/>
    <n v="1251777600"/>
    <d v="2009-09-01T04:00:00"/>
    <n v="1247504047"/>
    <x v="1276"/>
    <b v="1"/>
    <n v="68"/>
    <b v="1"/>
    <s v="music/rock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06"/>
    <n v="38.54"/>
    <s v="US"/>
    <s v="USD"/>
    <n v="1346765347"/>
    <d v="2012-09-04T13:29:07"/>
    <n v="1343741347"/>
    <x v="1277"/>
    <b v="1"/>
    <n v="413"/>
    <b v="1"/>
    <s v="music/rock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55"/>
    <n v="53.01"/>
    <s v="US"/>
    <s v="USD"/>
    <n v="1403661600"/>
    <d v="2014-06-25T02:00:00"/>
    <n v="1401196766"/>
    <x v="1278"/>
    <b v="1"/>
    <n v="190"/>
    <b v="1"/>
    <s v="music/rock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11"/>
    <n v="73.36"/>
    <s v="US"/>
    <s v="USD"/>
    <n v="1395624170"/>
    <d v="2014-03-24T01:22:50"/>
    <n v="1392171770"/>
    <x v="1279"/>
    <b v="1"/>
    <n v="189"/>
    <b v="1"/>
    <s v="music/rock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x v="0"/>
    <n v="111"/>
    <n v="127.98"/>
    <s v="US"/>
    <s v="USD"/>
    <n v="1299003054"/>
    <d v="2011-03-01T18:10:54"/>
    <n v="1291227054"/>
    <x v="1280"/>
    <b v="1"/>
    <n v="130"/>
    <b v="1"/>
    <s v="music/rock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11"/>
    <n v="104.73"/>
    <s v="US"/>
    <s v="USD"/>
    <n v="1375033836"/>
    <d v="2013-07-28T17:50:36"/>
    <n v="1373305836"/>
    <x v="1281"/>
    <b v="1"/>
    <n v="74"/>
    <b v="1"/>
    <s v="music/rock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24"/>
    <n v="67.67"/>
    <s v="US"/>
    <s v="USD"/>
    <n v="1386565140"/>
    <d v="2013-12-09T04:59:00"/>
    <n v="1383909855"/>
    <x v="1282"/>
    <b v="1"/>
    <n v="274"/>
    <b v="1"/>
    <s v="music/rock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n v="211"/>
    <n v="95.93"/>
    <s v="US"/>
    <s v="USD"/>
    <n v="1362974400"/>
    <d v="2013-03-11T04:00:00"/>
    <n v="1360948389"/>
    <x v="1283"/>
    <b v="1"/>
    <n v="22"/>
    <b v="1"/>
    <s v="music/rock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01"/>
    <n v="65.16"/>
    <s v="US"/>
    <s v="USD"/>
    <n v="1483203540"/>
    <d v="2016-12-31T16:59:00"/>
    <n v="1481175482"/>
    <x v="1284"/>
    <b v="0"/>
    <n v="31"/>
    <b v="1"/>
    <s v="theater/plays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n v="102"/>
    <n v="32.270000000000003"/>
    <s v="GB"/>
    <s v="GBP"/>
    <n v="1434808775"/>
    <d v="2015-06-20T13:59:35"/>
    <n v="1433512775"/>
    <x v="1285"/>
    <b v="0"/>
    <n v="63"/>
    <b v="1"/>
    <s v="theater/plays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n v="108"/>
    <n v="81.25"/>
    <s v="GB"/>
    <s v="GBP"/>
    <n v="1424181600"/>
    <d v="2015-02-17T14:00:00"/>
    <n v="1423041227"/>
    <x v="1286"/>
    <b v="0"/>
    <n v="20"/>
    <b v="1"/>
    <s v="theater/plays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2"/>
    <n v="24.2"/>
    <s v="GB"/>
    <s v="GBP"/>
    <n v="1434120856"/>
    <d v="2015-06-12T14:54:16"/>
    <n v="1428936856"/>
    <x v="1287"/>
    <b v="0"/>
    <n v="25"/>
    <b v="1"/>
    <s v="theater/plays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00"/>
    <n v="65.87"/>
    <s v="US"/>
    <s v="USD"/>
    <n v="1470801600"/>
    <d v="2016-08-10T04:00:00"/>
    <n v="1468122163"/>
    <x v="1288"/>
    <b v="0"/>
    <n v="61"/>
    <b v="1"/>
    <s v="theater/plays"/>
    <x v="1"/>
    <s v="plays"/>
    <x v="2"/>
  </r>
  <r>
    <n v="1289"/>
    <s v="No Brains for Dinner"/>
    <s v="A chilling original Edwardian Comedy of errors and foolishness made for the Patrick Henry College stage."/>
    <n v="1500"/>
    <n v="1876"/>
    <x v="0"/>
    <n v="125"/>
    <n v="36.08"/>
    <s v="US"/>
    <s v="USD"/>
    <n v="1483499645"/>
    <d v="2017-01-04T03:14:05"/>
    <n v="1480907645"/>
    <x v="1289"/>
    <b v="0"/>
    <n v="52"/>
    <b v="1"/>
    <s v="theater/plays"/>
    <x v="1"/>
    <s v="plays"/>
    <x v="2"/>
  </r>
  <r>
    <n v="1290"/>
    <s v="I Died... I Came Back, ... Whatever"/>
    <s v="Sometimes your Heart has to STOP for your Life to START."/>
    <n v="3500"/>
    <n v="3800"/>
    <x v="0"/>
    <n v="109"/>
    <n v="44.19"/>
    <s v="US"/>
    <s v="USD"/>
    <n v="1429772340"/>
    <d v="2015-04-23T06:59:00"/>
    <n v="1427121931"/>
    <x v="1290"/>
    <b v="0"/>
    <n v="86"/>
    <b v="1"/>
    <s v="theater/plays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46"/>
    <n v="104.07"/>
    <s v="US"/>
    <s v="USD"/>
    <n v="1428390000"/>
    <d v="2015-04-07T07:00:00"/>
    <n v="1425224391"/>
    <x v="1291"/>
    <b v="0"/>
    <n v="42"/>
    <b v="1"/>
    <s v="theater/plays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n v="110"/>
    <n v="35.96"/>
    <s v="GB"/>
    <s v="GBP"/>
    <n v="1444172340"/>
    <d v="2015-10-06T22:59:00"/>
    <n v="1441822828"/>
    <x v="1292"/>
    <b v="0"/>
    <n v="52"/>
    <b v="1"/>
    <s v="theater/plays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n v="102"/>
    <n v="127.79"/>
    <s v="US"/>
    <s v="USD"/>
    <n v="1447523371"/>
    <d v="2015-11-14T17:49:31"/>
    <n v="1444927771"/>
    <x v="1293"/>
    <b v="0"/>
    <n v="120"/>
    <b v="1"/>
    <s v="theater/plays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n v="122"/>
    <n v="27.73"/>
    <s v="GB"/>
    <s v="GBP"/>
    <n v="1445252400"/>
    <d v="2015-10-19T11:00:00"/>
    <n v="1443696797"/>
    <x v="1294"/>
    <b v="0"/>
    <n v="22"/>
    <b v="1"/>
    <s v="theater/plays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02"/>
    <n v="39.83"/>
    <s v="GB"/>
    <s v="GBP"/>
    <n v="1438189200"/>
    <d v="2015-07-29T17:00:00"/>
    <n v="1435585497"/>
    <x v="1295"/>
    <b v="0"/>
    <n v="64"/>
    <b v="1"/>
    <s v="theater/plays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41"/>
    <n v="52.17"/>
    <s v="GB"/>
    <s v="GBP"/>
    <n v="1457914373"/>
    <d v="2016-03-14T00:12:53"/>
    <n v="1456189973"/>
    <x v="1296"/>
    <b v="0"/>
    <n v="23"/>
    <b v="1"/>
    <s v="theater/plays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10"/>
    <n v="92.04"/>
    <s v="US"/>
    <s v="USD"/>
    <n v="1462125358"/>
    <d v="2016-05-01T17:55:58"/>
    <n v="1459533358"/>
    <x v="1297"/>
    <b v="0"/>
    <n v="238"/>
    <b v="1"/>
    <s v="theater/plays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n v="105"/>
    <n v="63.42"/>
    <s v="GB"/>
    <s v="GBP"/>
    <n v="1461860432"/>
    <d v="2016-04-28T16:20:32"/>
    <n v="1459268432"/>
    <x v="1298"/>
    <b v="0"/>
    <n v="33"/>
    <b v="1"/>
    <s v="theater/plays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n v="124"/>
    <n v="135.63"/>
    <s v="US"/>
    <s v="USD"/>
    <n v="1436902359"/>
    <d v="2015-07-14T19:32:39"/>
    <n v="1434310359"/>
    <x v="1299"/>
    <b v="0"/>
    <n v="32"/>
    <b v="1"/>
    <s v="theater/plays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35"/>
    <n v="168.75"/>
    <s v="US"/>
    <s v="USD"/>
    <n v="1464807420"/>
    <d v="2016-06-01T18:57:00"/>
    <n v="1461427938"/>
    <x v="1300"/>
    <b v="0"/>
    <n v="24"/>
    <b v="1"/>
    <s v="theater/plays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03"/>
    <n v="70.86"/>
    <s v="US"/>
    <s v="USD"/>
    <n v="1437447600"/>
    <d v="2015-07-21T03:00:00"/>
    <n v="1436551178"/>
    <x v="1301"/>
    <b v="0"/>
    <n v="29"/>
    <b v="1"/>
    <s v="theater/plays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n v="100"/>
    <n v="50"/>
    <s v="US"/>
    <s v="USD"/>
    <n v="1480559011"/>
    <d v="2016-12-01T02:23:31"/>
    <n v="1477963411"/>
    <x v="1302"/>
    <b v="0"/>
    <n v="50"/>
    <b v="1"/>
    <s v="theater/plays"/>
    <x v="1"/>
    <s v="plays"/>
    <x v="2"/>
  </r>
  <r>
    <n v="1303"/>
    <s v="Forward Arena Theatre Company: Summer Season"/>
    <s v="Groundbreaking queer theatre."/>
    <n v="3500"/>
    <n v="4559.13"/>
    <x v="0"/>
    <n v="130"/>
    <n v="42.21"/>
    <s v="GB"/>
    <s v="GBP"/>
    <n v="1469962800"/>
    <d v="2016-07-31T11:00:00"/>
    <n v="1468578920"/>
    <x v="1303"/>
    <b v="0"/>
    <n v="108"/>
    <b v="1"/>
    <s v="theater/plays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40"/>
    <n v="152.41"/>
    <s v="GB"/>
    <s v="GBP"/>
    <n v="1489376405"/>
    <d v="2017-03-13T03:40:05"/>
    <n v="1484196005"/>
    <x v="1304"/>
    <b v="0"/>
    <n v="104"/>
    <b v="0"/>
    <s v="technology/wearables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26"/>
    <n v="90.62"/>
    <s v="US"/>
    <s v="USD"/>
    <n v="1469122200"/>
    <d v="2016-07-21T17:30:00"/>
    <n v="1466611108"/>
    <x v="1305"/>
    <b v="0"/>
    <n v="86"/>
    <b v="0"/>
    <s v="technology/wearables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65"/>
    <n v="201.6"/>
    <s v="US"/>
    <s v="USD"/>
    <n v="1417690734"/>
    <d v="2014-12-04T10:58:54"/>
    <n v="1415098734"/>
    <x v="1306"/>
    <b v="0"/>
    <n v="356"/>
    <b v="0"/>
    <s v="technology/wearables"/>
    <x v="2"/>
    <s v="wearables"/>
    <x v="3"/>
  </r>
  <r>
    <n v="1307"/>
    <s v="VR Card - Customized Virtual Reality Viewer (Canceled)"/>
    <s v="Get VR to Everyone with Mailable, Ready to Use Viewers"/>
    <n v="50000"/>
    <n v="5757"/>
    <x v="1"/>
    <n v="12"/>
    <n v="127.93"/>
    <s v="US"/>
    <s v="USD"/>
    <n v="1455710679"/>
    <d v="2016-02-17T12:04:39"/>
    <n v="1453118679"/>
    <x v="1307"/>
    <b v="0"/>
    <n v="45"/>
    <b v="0"/>
    <s v="technology/wearables"/>
    <x v="2"/>
    <s v="wearables"/>
    <x v="2"/>
  </r>
  <r>
    <n v="1308"/>
    <s v="Boost Band: Wristband Phone Charger (Canceled)"/>
    <s v="Boost Band, a wristband that charges any device"/>
    <n v="10000"/>
    <n v="1136"/>
    <x v="1"/>
    <n v="11"/>
    <n v="29.89"/>
    <s v="US"/>
    <s v="USD"/>
    <n v="1475937812"/>
    <d v="2016-10-08T14:43:32"/>
    <n v="1472481812"/>
    <x v="1308"/>
    <b v="0"/>
    <n v="38"/>
    <b v="0"/>
    <s v="technology/wearables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n v="112"/>
    <n v="367.97"/>
    <s v="US"/>
    <s v="USD"/>
    <n v="1444943468"/>
    <d v="2015-10-15T21:11:08"/>
    <n v="1441919468"/>
    <x v="1309"/>
    <b v="0"/>
    <n v="35"/>
    <b v="0"/>
    <s v="technology/wearables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n v="16"/>
    <n v="129.16999999999999"/>
    <s v="US"/>
    <s v="USD"/>
    <n v="1471622450"/>
    <d v="2016-08-19T16:00:50"/>
    <n v="1467734450"/>
    <x v="1310"/>
    <b v="0"/>
    <n v="24"/>
    <b v="0"/>
    <s v="technology/wearables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32"/>
    <n v="800.7"/>
    <s v="US"/>
    <s v="USD"/>
    <n v="1480536919"/>
    <d v="2016-11-30T20:15:19"/>
    <n v="1477509319"/>
    <x v="1311"/>
    <b v="0"/>
    <n v="100"/>
    <b v="0"/>
    <s v="technology/wearables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n v="1"/>
    <n v="28"/>
    <s v="US"/>
    <s v="USD"/>
    <n v="1429375922"/>
    <d v="2015-04-18T16:52:02"/>
    <n v="1426783922"/>
    <x v="1312"/>
    <b v="0"/>
    <n v="1"/>
    <b v="0"/>
    <s v="technology/wearables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31"/>
    <n v="102.02"/>
    <s v="US"/>
    <s v="USD"/>
    <n v="1457024514"/>
    <d v="2016-03-03T17:01:54"/>
    <n v="1454432514"/>
    <x v="1313"/>
    <b v="0"/>
    <n v="122"/>
    <b v="0"/>
    <s v="technology/wearables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"/>
    <n v="184.36"/>
    <s v="US"/>
    <s v="USD"/>
    <n v="1477065860"/>
    <d v="2016-10-21T16:04:20"/>
    <n v="1471881860"/>
    <x v="1314"/>
    <b v="0"/>
    <n v="11"/>
    <b v="0"/>
    <s v="technology/wearables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n v="40"/>
    <n v="162.91999999999999"/>
    <s v="US"/>
    <s v="USD"/>
    <n v="1446771600"/>
    <d v="2015-11-06T01:00:00"/>
    <n v="1443700648"/>
    <x v="1315"/>
    <b v="0"/>
    <n v="248"/>
    <b v="0"/>
    <s v="technology/wearables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n v="0"/>
    <n v="1"/>
    <s v="US"/>
    <s v="USD"/>
    <n v="1456700709"/>
    <d v="2016-02-28T23:05:09"/>
    <n v="1453676709"/>
    <x v="1316"/>
    <b v="0"/>
    <n v="1"/>
    <b v="0"/>
    <s v="technology/wearables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"/>
    <n v="603.53"/>
    <s v="DK"/>
    <s v="DKK"/>
    <n v="1469109600"/>
    <d v="2016-07-21T14:00:00"/>
    <n v="1464586746"/>
    <x v="1317"/>
    <b v="0"/>
    <n v="19"/>
    <b v="0"/>
    <s v="technology/wearables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15"/>
    <n v="45.41"/>
    <s v="US"/>
    <s v="USD"/>
    <n v="1420938172"/>
    <d v="2015-01-11T01:02:52"/>
    <n v="1418346172"/>
    <x v="1318"/>
    <b v="0"/>
    <n v="135"/>
    <b v="0"/>
    <s v="technology/wearables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15"/>
    <n v="97.33"/>
    <s v="GB"/>
    <s v="GBP"/>
    <n v="1405094400"/>
    <d v="2014-07-11T16:00:00"/>
    <n v="1403810965"/>
    <x v="1319"/>
    <b v="0"/>
    <n v="9"/>
    <b v="0"/>
    <s v="technology/wearables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"/>
    <n v="167.67"/>
    <s v="NL"/>
    <s v="EUR"/>
    <n v="1483138800"/>
    <d v="2016-12-30T23:00:00"/>
    <n v="1480610046"/>
    <x v="1320"/>
    <b v="0"/>
    <n v="3"/>
    <b v="0"/>
    <s v="technology/wearables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"/>
    <n v="859.86"/>
    <s v="SE"/>
    <s v="SEK"/>
    <n v="1482515937"/>
    <d v="2016-12-23T17:58:57"/>
    <n v="1479923937"/>
    <x v="1321"/>
    <b v="0"/>
    <n v="7"/>
    <b v="0"/>
    <s v="technology/wearables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0"/>
    <n v="26.5"/>
    <s v="GB"/>
    <s v="GBP"/>
    <n v="1432223125"/>
    <d v="2015-05-21T15:45:25"/>
    <n v="1429631125"/>
    <x v="1322"/>
    <b v="0"/>
    <n v="4"/>
    <b v="0"/>
    <s v="technology/wearables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9"/>
    <n v="30.27"/>
    <s v="US"/>
    <s v="USD"/>
    <n v="1461653700"/>
    <d v="2016-04-26T06:55:00"/>
    <n v="1458665146"/>
    <x v="1323"/>
    <b v="0"/>
    <n v="44"/>
    <b v="0"/>
    <s v="technology/wearables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10"/>
    <n v="54.67"/>
    <s v="US"/>
    <s v="USD"/>
    <n v="1476371552"/>
    <d v="2016-10-13T15:12:32"/>
    <n v="1473779552"/>
    <x v="1324"/>
    <b v="0"/>
    <n v="90"/>
    <b v="0"/>
    <s v="technology/wearables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"/>
    <n v="60.75"/>
    <s v="US"/>
    <s v="USD"/>
    <n v="1483063435"/>
    <d v="2016-12-30T02:03:55"/>
    <n v="1480471435"/>
    <x v="1325"/>
    <b v="0"/>
    <n v="8"/>
    <b v="0"/>
    <s v="technology/wearables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"/>
    <n v="102.73"/>
    <s v="US"/>
    <s v="USD"/>
    <n v="1421348428"/>
    <d v="2015-01-15T19:00:28"/>
    <n v="1417460428"/>
    <x v="1326"/>
    <b v="0"/>
    <n v="11"/>
    <b v="0"/>
    <s v="technology/wearables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"/>
    <n v="41.59"/>
    <s v="US"/>
    <s v="USD"/>
    <n v="1432916235"/>
    <d v="2015-05-29T16:17:15"/>
    <n v="1430324235"/>
    <x v="1327"/>
    <b v="0"/>
    <n v="41"/>
    <b v="0"/>
    <s v="technology/wearables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"/>
    <n v="116.53"/>
    <s v="US"/>
    <s v="USD"/>
    <n v="1476458734"/>
    <d v="2016-10-14T15:25:34"/>
    <n v="1472570734"/>
    <x v="1328"/>
    <b v="0"/>
    <n v="15"/>
    <b v="0"/>
    <s v="technology/wearables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1"/>
    <n v="45.33"/>
    <s v="US"/>
    <s v="USD"/>
    <n v="1417501145"/>
    <d v="2014-12-02T06:19:05"/>
    <n v="1414041545"/>
    <x v="1329"/>
    <b v="0"/>
    <n v="9"/>
    <b v="0"/>
    <s v="technology/wearables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22"/>
    <n v="157.46"/>
    <s v="US"/>
    <s v="USD"/>
    <n v="1467432000"/>
    <d v="2016-07-02T04:00:00"/>
    <n v="1464763109"/>
    <x v="1330"/>
    <b v="0"/>
    <n v="50"/>
    <b v="0"/>
    <s v="technology/wearables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"/>
    <n v="100.5"/>
    <s v="US"/>
    <s v="USD"/>
    <n v="1471435554"/>
    <d v="2016-08-17T12:05:54"/>
    <n v="1468843554"/>
    <x v="1331"/>
    <b v="0"/>
    <n v="34"/>
    <b v="0"/>
    <s v="technology/wearables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e v="#DIV/0!"/>
    <s v="CH"/>
    <s v="CHF"/>
    <n v="1485480408"/>
    <d v="2017-01-27T01:26:48"/>
    <n v="1482888408"/>
    <x v="1332"/>
    <b v="0"/>
    <n v="0"/>
    <b v="0"/>
    <s v="technology/wearables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e v="#DIV/0!"/>
    <s v="AU"/>
    <s v="AUD"/>
    <n v="1405478025"/>
    <d v="2014-07-16T02:33:45"/>
    <n v="1402886025"/>
    <x v="1333"/>
    <b v="0"/>
    <n v="0"/>
    <b v="0"/>
    <s v="technology/wearables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11"/>
    <n v="51.82"/>
    <s v="US"/>
    <s v="USD"/>
    <n v="1457721287"/>
    <d v="2016-03-11T18:34:47"/>
    <n v="1455129287"/>
    <x v="1334"/>
    <b v="0"/>
    <n v="276"/>
    <b v="0"/>
    <s v="technology/wearables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n v="20"/>
    <n v="308.75"/>
    <s v="US"/>
    <s v="USD"/>
    <n v="1449354502"/>
    <d v="2015-12-05T22:28:22"/>
    <n v="1446762502"/>
    <x v="1335"/>
    <b v="0"/>
    <n v="16"/>
    <b v="0"/>
    <s v="technology/wearables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85"/>
    <n v="379.23"/>
    <s v="US"/>
    <s v="USD"/>
    <n v="1418849028"/>
    <d v="2014-12-17T20:43:48"/>
    <n v="1415825028"/>
    <x v="1336"/>
    <b v="0"/>
    <n v="224"/>
    <b v="0"/>
    <s v="technology/wearables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49"/>
    <n v="176.36"/>
    <s v="US"/>
    <s v="USD"/>
    <n v="1488549079"/>
    <d v="2017-03-03T13:51:19"/>
    <n v="1485957079"/>
    <x v="1337"/>
    <b v="0"/>
    <n v="140"/>
    <b v="0"/>
    <s v="technology/wearables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"/>
    <n v="66.069999999999993"/>
    <s v="US"/>
    <s v="USD"/>
    <n v="1438543033"/>
    <d v="2015-08-02T19:17:13"/>
    <n v="1435951033"/>
    <x v="1338"/>
    <b v="0"/>
    <n v="15"/>
    <b v="0"/>
    <s v="technology/wearables"/>
    <x v="2"/>
    <s v="wearables"/>
    <x v="0"/>
  </r>
  <r>
    <n v="1339"/>
    <s v="Linkoo (Canceled)"/>
    <s v="World's Smallest customizable Phone &amp; GPS Watch for kids !"/>
    <n v="50000"/>
    <n v="3317"/>
    <x v="1"/>
    <n v="7"/>
    <n v="89.65"/>
    <s v="US"/>
    <s v="USD"/>
    <n v="1418056315"/>
    <d v="2014-12-08T16:31:55"/>
    <n v="1414164715"/>
    <x v="1339"/>
    <b v="0"/>
    <n v="37"/>
    <b v="0"/>
    <s v="technology/wearables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x v="1"/>
    <n v="0"/>
    <e v="#DIV/0!"/>
    <s v="US"/>
    <s v="USD"/>
    <n v="1408112253"/>
    <d v="2014-08-15T14:17:33"/>
    <n v="1405520253"/>
    <x v="1340"/>
    <b v="0"/>
    <n v="0"/>
    <b v="0"/>
    <s v="technology/wearables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70"/>
    <n v="382.39"/>
    <s v="GB"/>
    <s v="GBP"/>
    <n v="1475333917"/>
    <d v="2016-10-01T14:58:37"/>
    <n v="1472569117"/>
    <x v="1341"/>
    <b v="0"/>
    <n v="46"/>
    <b v="0"/>
    <s v="technology/wearables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0"/>
    <n v="100"/>
    <s v="US"/>
    <s v="USD"/>
    <n v="1437161739"/>
    <d v="2015-07-17T19:35:39"/>
    <n v="1434569739"/>
    <x v="1342"/>
    <b v="0"/>
    <n v="1"/>
    <b v="0"/>
    <s v="technology/wearables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02"/>
    <n v="158.36000000000001"/>
    <s v="US"/>
    <s v="USD"/>
    <n v="1471579140"/>
    <d v="2016-08-19T03:59:00"/>
    <n v="1466512683"/>
    <x v="1343"/>
    <b v="0"/>
    <n v="323"/>
    <b v="0"/>
    <s v="technology/wearables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78"/>
    <n v="40.76"/>
    <s v="CA"/>
    <s v="CAD"/>
    <n v="1467313039"/>
    <d v="2016-06-30T18:57:19"/>
    <n v="1464807439"/>
    <x v="1344"/>
    <b v="0"/>
    <n v="139"/>
    <b v="1"/>
    <s v="publishing/nonfiction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25"/>
    <n v="53.57"/>
    <s v="US"/>
    <s v="USD"/>
    <n v="1405366359"/>
    <d v="2014-07-14T19:32:39"/>
    <n v="1402342359"/>
    <x v="1345"/>
    <b v="0"/>
    <n v="7"/>
    <b v="1"/>
    <s v="publishing/nonfiction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n v="147"/>
    <n v="48.45"/>
    <s v="US"/>
    <s v="USD"/>
    <n v="1372297751"/>
    <d v="2013-06-27T01:49:11"/>
    <n v="1369705751"/>
    <x v="1346"/>
    <b v="0"/>
    <n v="149"/>
    <b v="1"/>
    <s v="publishing/nonfiction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02"/>
    <n v="82.42"/>
    <s v="US"/>
    <s v="USD"/>
    <n v="1425741525"/>
    <d v="2015-03-07T15:18:45"/>
    <n v="1423149525"/>
    <x v="1347"/>
    <b v="0"/>
    <n v="31"/>
    <b v="1"/>
    <s v="publishing/nonfiction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02"/>
    <n v="230.19"/>
    <s v="US"/>
    <s v="USD"/>
    <n v="1418904533"/>
    <d v="2014-12-18T12:08:53"/>
    <n v="1416485333"/>
    <x v="1348"/>
    <b v="0"/>
    <n v="26"/>
    <b v="1"/>
    <s v="publishing/nonfiction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04"/>
    <n v="59.36"/>
    <s v="CA"/>
    <s v="CAD"/>
    <n v="1450249140"/>
    <d v="2015-12-16T06:59:00"/>
    <n v="1447055935"/>
    <x v="1349"/>
    <b v="0"/>
    <n v="172"/>
    <b v="1"/>
    <s v="publishing/nonfiction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04"/>
    <n v="66.7"/>
    <s v="US"/>
    <s v="USD"/>
    <n v="1451089134"/>
    <d v="2015-12-26T00:18:54"/>
    <n v="1448497134"/>
    <x v="1350"/>
    <b v="0"/>
    <n v="78"/>
    <b v="1"/>
    <s v="publishing/nonfiction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n v="101"/>
    <n v="168.78"/>
    <s v="US"/>
    <s v="USD"/>
    <n v="1455299144"/>
    <d v="2016-02-12T17:45:44"/>
    <n v="1452707144"/>
    <x v="1351"/>
    <b v="0"/>
    <n v="120"/>
    <b v="1"/>
    <s v="publishing/nonfiction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36"/>
    <n v="59.97"/>
    <s v="US"/>
    <s v="USD"/>
    <n v="1441425540"/>
    <d v="2015-09-05T03:59:00"/>
    <n v="1436968366"/>
    <x v="1352"/>
    <b v="0"/>
    <n v="227"/>
    <b v="1"/>
    <s v="publishing/nonfiction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34"/>
    <n v="31.81"/>
    <s v="US"/>
    <s v="USD"/>
    <n v="1362960000"/>
    <d v="2013-03-11T00:00:00"/>
    <n v="1359946188"/>
    <x v="1353"/>
    <b v="0"/>
    <n v="42"/>
    <b v="1"/>
    <s v="publishing/nonfiction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30"/>
    <n v="24.42"/>
    <s v="GB"/>
    <s v="GBP"/>
    <n v="1465672979"/>
    <d v="2016-06-11T19:22:59"/>
    <n v="1463080979"/>
    <x v="1354"/>
    <b v="0"/>
    <n v="64"/>
    <b v="1"/>
    <s v="publishing/nonfiction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23"/>
    <n v="25.35"/>
    <s v="GB"/>
    <s v="GBP"/>
    <n v="1354269600"/>
    <d v="2012-11-30T10:00:00"/>
    <n v="1351663605"/>
    <x v="1355"/>
    <b v="0"/>
    <n v="121"/>
    <b v="1"/>
    <s v="publishing/nonfiction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83"/>
    <n v="71.44"/>
    <s v="US"/>
    <s v="USD"/>
    <n v="1372985760"/>
    <d v="2013-07-05T00:56:00"/>
    <n v="1370393760"/>
    <x v="1356"/>
    <b v="0"/>
    <n v="87"/>
    <b v="1"/>
    <s v="publishing/nonfiction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x v="0"/>
    <n v="125"/>
    <n v="38.549999999999997"/>
    <s v="US"/>
    <s v="USD"/>
    <n v="1362117540"/>
    <d v="2013-03-01T05:59:00"/>
    <n v="1359587137"/>
    <x v="1357"/>
    <b v="0"/>
    <n v="65"/>
    <b v="1"/>
    <s v="publishing/nonfiction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x v="0"/>
    <n v="112"/>
    <n v="68.37"/>
    <s v="US"/>
    <s v="USD"/>
    <n v="1309009323"/>
    <d v="2011-06-25T13:42:03"/>
    <n v="1306417323"/>
    <x v="1358"/>
    <b v="0"/>
    <n v="49"/>
    <b v="1"/>
    <s v="publishing/nonfiction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16"/>
    <n v="40.21"/>
    <s v="US"/>
    <s v="USD"/>
    <n v="1309980790"/>
    <d v="2011-07-06T19:33:10"/>
    <n v="1304623990"/>
    <x v="1359"/>
    <b v="0"/>
    <n v="19"/>
    <b v="1"/>
    <s v="publishing/nonfiction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x v="0"/>
    <n v="173"/>
    <n v="32.07"/>
    <s v="US"/>
    <s v="USD"/>
    <n v="1343943420"/>
    <d v="2012-08-02T21:37:00"/>
    <n v="1341524220"/>
    <x v="1360"/>
    <b v="0"/>
    <n v="81"/>
    <b v="1"/>
    <s v="publishing/nonfiction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26"/>
    <n v="28.63"/>
    <s v="GB"/>
    <s v="GBP"/>
    <n v="1403370772"/>
    <d v="2014-06-21T17:12:52"/>
    <n v="1400778772"/>
    <x v="1361"/>
    <b v="0"/>
    <n v="264"/>
    <b v="1"/>
    <s v="publishing/nonfiction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09"/>
    <n v="43.64"/>
    <s v="US"/>
    <s v="USD"/>
    <n v="1378592731"/>
    <d v="2013-09-07T22:25:31"/>
    <n v="1373408731"/>
    <x v="1362"/>
    <b v="0"/>
    <n v="25"/>
    <b v="1"/>
    <s v="publishing/nonfiction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00"/>
    <n v="40"/>
    <s v="US"/>
    <s v="USD"/>
    <n v="1455523140"/>
    <d v="2016-02-15T07:59:00"/>
    <n v="1453925727"/>
    <x v="1363"/>
    <b v="0"/>
    <n v="5"/>
    <b v="1"/>
    <s v="publishing/nonfiction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19"/>
    <n v="346.04"/>
    <s v="DK"/>
    <s v="DKK"/>
    <n v="1420648906"/>
    <d v="2015-01-07T16:41:46"/>
    <n v="1415464906"/>
    <x v="1364"/>
    <b v="0"/>
    <n v="144"/>
    <b v="1"/>
    <s v="music/rock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00"/>
    <n v="81.739999999999995"/>
    <s v="US"/>
    <s v="USD"/>
    <n v="1426523752"/>
    <d v="2015-03-16T16:35:52"/>
    <n v="1423935352"/>
    <x v="1365"/>
    <b v="0"/>
    <n v="92"/>
    <b v="1"/>
    <s v="music/rock"/>
    <x v="4"/>
    <s v="rock"/>
    <x v="0"/>
  </r>
  <r>
    <n v="1366"/>
    <s v="Kick It! A Tribute to the A.K.s"/>
    <s v="A musical memorial for Alexi Petersen."/>
    <n v="7500"/>
    <n v="9486.69"/>
    <x v="0"/>
    <n v="126"/>
    <n v="64.540000000000006"/>
    <s v="US"/>
    <s v="USD"/>
    <n v="1417049663"/>
    <d v="2014-11-27T00:54:23"/>
    <n v="1413158063"/>
    <x v="1366"/>
    <b v="0"/>
    <n v="147"/>
    <b v="1"/>
    <s v="music/rock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14"/>
    <n v="63.48"/>
    <s v="US"/>
    <s v="USD"/>
    <n v="1447463050"/>
    <d v="2015-11-14T01:04:10"/>
    <n v="1444867450"/>
    <x v="1367"/>
    <b v="0"/>
    <n v="90"/>
    <b v="1"/>
    <s v="music/rock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11"/>
    <n v="63.62"/>
    <s v="US"/>
    <s v="USD"/>
    <n v="1434342894"/>
    <d v="2015-06-15T04:34:54"/>
    <n v="1432269294"/>
    <x v="1368"/>
    <b v="0"/>
    <n v="87"/>
    <b v="1"/>
    <s v="music/rock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05"/>
    <n v="83.97"/>
    <s v="US"/>
    <s v="USD"/>
    <n v="1397225746"/>
    <d v="2014-04-11T14:15:46"/>
    <n v="1394633746"/>
    <x v="1369"/>
    <b v="0"/>
    <n v="406"/>
    <b v="1"/>
    <s v="music/rock"/>
    <x v="4"/>
    <s v="rock"/>
    <x v="3"/>
  </r>
  <r>
    <n v="1370"/>
    <s v="Food On You presents Baby's First Parental Advisory"/>
    <s v="Songs about the first year of parenthood, often inappropriate for children"/>
    <n v="1500"/>
    <n v="1555"/>
    <x v="0"/>
    <n v="104"/>
    <n v="77.75"/>
    <s v="US"/>
    <s v="USD"/>
    <n v="1381881890"/>
    <d v="2013-10-16T00:04:50"/>
    <n v="1380585890"/>
    <x v="1370"/>
    <b v="0"/>
    <n v="20"/>
    <b v="1"/>
    <s v="music/rock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"/>
    <n v="107.07"/>
    <s v="US"/>
    <s v="USD"/>
    <n v="1431022342"/>
    <d v="2015-05-07T18:12:22"/>
    <n v="1428430342"/>
    <x v="1371"/>
    <b v="0"/>
    <n v="70"/>
    <b v="1"/>
    <s v="music/rock"/>
    <x v="4"/>
    <s v="rock"/>
    <x v="0"/>
  </r>
  <r>
    <n v="1372"/>
    <s v="Ted Lukas &amp; the Misled new CD - &quot;FEED&quot;"/>
    <s v="Please help us raise funds to press our new CD!"/>
    <n v="500"/>
    <n v="620"/>
    <x v="0"/>
    <n v="124"/>
    <n v="38.75"/>
    <s v="US"/>
    <s v="USD"/>
    <n v="1342115132"/>
    <d v="2012-07-12T17:45:32"/>
    <n v="1339523132"/>
    <x v="1372"/>
    <b v="0"/>
    <n v="16"/>
    <b v="1"/>
    <s v="music/rock"/>
    <x v="4"/>
    <s v="rock"/>
    <x v="5"/>
  </r>
  <r>
    <n v="1373"/>
    <s v="Broccoli Samurai: Tour Van or Bust!"/>
    <s v="Help Broccoli Samurai raise money to get a new van and continue bringing you the jams!"/>
    <n v="10000"/>
    <n v="10501"/>
    <x v="0"/>
    <n v="105"/>
    <n v="201.94"/>
    <s v="US"/>
    <s v="USD"/>
    <n v="1483138233"/>
    <d v="2016-12-30T22:50:33"/>
    <n v="1480546233"/>
    <x v="1373"/>
    <b v="0"/>
    <n v="52"/>
    <b v="1"/>
    <s v="music/rock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89"/>
    <n v="43.06"/>
    <s v="US"/>
    <s v="USD"/>
    <n v="1458874388"/>
    <d v="2016-03-25T02:53:08"/>
    <n v="1456285988"/>
    <x v="1374"/>
    <b v="0"/>
    <n v="66"/>
    <b v="1"/>
    <s v="music/rock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71"/>
    <n v="62.87"/>
    <s v="FR"/>
    <s v="EUR"/>
    <n v="1484444119"/>
    <d v="2017-01-15T01:35:19"/>
    <n v="1481852119"/>
    <x v="1375"/>
    <b v="0"/>
    <n v="109"/>
    <b v="1"/>
    <s v="music/rock"/>
    <x v="4"/>
    <s v="rock"/>
    <x v="2"/>
  </r>
  <r>
    <n v="1376"/>
    <s v="Dead Pirates / HIGHMARE LP 2nd pressing"/>
    <s v="Dead Pirates are planning a second pressing of HIGHMARE LP, who wants one ?"/>
    <n v="3700"/>
    <n v="9342"/>
    <x v="0"/>
    <n v="252"/>
    <n v="55.61"/>
    <s v="GB"/>
    <s v="GBP"/>
    <n v="1480784606"/>
    <d v="2016-12-03T17:03:26"/>
    <n v="1478189006"/>
    <x v="1376"/>
    <b v="0"/>
    <n v="168"/>
    <b v="1"/>
    <s v="music/rock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16"/>
    <n v="48.71"/>
    <s v="US"/>
    <s v="USD"/>
    <n v="1486095060"/>
    <d v="2017-02-03T04:11:00"/>
    <n v="1484198170"/>
    <x v="1377"/>
    <b v="0"/>
    <n v="31"/>
    <b v="1"/>
    <s v="music/rock"/>
    <x v="4"/>
    <s v="rock"/>
    <x v="1"/>
  </r>
  <r>
    <n v="1378"/>
    <s v="SIX BY SEVEN"/>
    <s v="A psychedelic post rock masterpiece!"/>
    <n v="2000"/>
    <n v="4067"/>
    <x v="0"/>
    <n v="203"/>
    <n v="30.58"/>
    <s v="GB"/>
    <s v="GBP"/>
    <n v="1470075210"/>
    <d v="2016-08-01T18:13:30"/>
    <n v="1468779210"/>
    <x v="1378"/>
    <b v="0"/>
    <n v="133"/>
    <b v="1"/>
    <s v="music/rock"/>
    <x v="4"/>
    <s v="rock"/>
    <x v="2"/>
  </r>
  <r>
    <n v="1379"/>
    <s v="J. Walter Makes a Record"/>
    <s v="---------The long-awaited debut full-length from Justin Ruddy--------"/>
    <n v="10000"/>
    <n v="11160"/>
    <x v="0"/>
    <n v="112"/>
    <n v="73.91"/>
    <s v="US"/>
    <s v="USD"/>
    <n v="1433504876"/>
    <d v="2015-06-05T11:47:56"/>
    <n v="1430912876"/>
    <x v="1379"/>
    <b v="0"/>
    <n v="151"/>
    <b v="1"/>
    <s v="music/rock"/>
    <x v="4"/>
    <s v="rock"/>
    <x v="0"/>
  </r>
  <r>
    <n v="1380"/>
    <s v="BARNFEST 2015"/>
    <s v="A DIY MUSIC FESTIVAL FROM ST. LOUIS MO! Bands make their own festival, help make it legit!"/>
    <n v="25"/>
    <n v="106"/>
    <x v="0"/>
    <n v="424"/>
    <n v="21.2"/>
    <s v="US"/>
    <s v="USD"/>
    <n v="1433815200"/>
    <d v="2015-06-09T02:00:00"/>
    <n v="1431886706"/>
    <x v="1380"/>
    <b v="0"/>
    <n v="5"/>
    <b v="1"/>
    <s v="music/rock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07"/>
    <n v="73.36"/>
    <s v="US"/>
    <s v="USD"/>
    <n v="1482988125"/>
    <d v="2016-12-29T05:08:45"/>
    <n v="1480396125"/>
    <x v="1381"/>
    <b v="0"/>
    <n v="73"/>
    <b v="1"/>
    <s v="music/rock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x v="0"/>
    <n v="104"/>
    <n v="56.41"/>
    <s v="US"/>
    <s v="USD"/>
    <n v="1367867536"/>
    <d v="2013-05-06T19:12:16"/>
    <n v="1365275536"/>
    <x v="1382"/>
    <b v="0"/>
    <n v="148"/>
    <b v="1"/>
    <s v="music/rock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12"/>
    <n v="50.25"/>
    <s v="CA"/>
    <s v="CAD"/>
    <n v="1482457678"/>
    <d v="2016-12-23T01:47:58"/>
    <n v="1480729678"/>
    <x v="1383"/>
    <b v="0"/>
    <n v="93"/>
    <b v="1"/>
    <s v="music/rock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24"/>
    <n v="68.94"/>
    <s v="US"/>
    <s v="USD"/>
    <n v="1436117922"/>
    <d v="2015-07-05T17:38:42"/>
    <n v="1433525922"/>
    <x v="1384"/>
    <b v="0"/>
    <n v="63"/>
    <b v="1"/>
    <s v="music/rock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n v="110"/>
    <n v="65.91"/>
    <s v="DE"/>
    <s v="EUR"/>
    <n v="1461931860"/>
    <d v="2016-04-29T12:11:00"/>
    <n v="1457109121"/>
    <x v="1385"/>
    <b v="0"/>
    <n v="134"/>
    <b v="1"/>
    <s v="music/rock"/>
    <x v="4"/>
    <s v="rock"/>
    <x v="2"/>
  </r>
  <r>
    <n v="1386"/>
    <s v="MALTESE CROSS: The First Album"/>
    <s v="We are a classic hard rock/heavy metal band just trying to keep rock alive!"/>
    <n v="400"/>
    <n v="875"/>
    <x v="0"/>
    <n v="219"/>
    <n v="62.5"/>
    <s v="US"/>
    <s v="USD"/>
    <n v="1438183889"/>
    <d v="2015-07-29T15:31:29"/>
    <n v="1435591889"/>
    <x v="1386"/>
    <b v="0"/>
    <n v="14"/>
    <b v="1"/>
    <s v="music/rock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n v="137"/>
    <n v="70.06"/>
    <s v="US"/>
    <s v="USD"/>
    <n v="1433305800"/>
    <d v="2015-06-03T04:30:00"/>
    <n v="1430604395"/>
    <x v="1387"/>
    <b v="0"/>
    <n v="78"/>
    <b v="1"/>
    <s v="music/rock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35"/>
    <n v="60.18"/>
    <s v="US"/>
    <s v="USD"/>
    <n v="1476720840"/>
    <d v="2016-10-17T16:14:00"/>
    <n v="1474469117"/>
    <x v="1388"/>
    <b v="0"/>
    <n v="112"/>
    <b v="1"/>
    <s v="music/rock"/>
    <x v="4"/>
    <s v="rock"/>
    <x v="2"/>
  </r>
  <r>
    <n v="1389"/>
    <s v="Pre-order DANCEHALL's first record!!!"/>
    <s v="Help fund the pressing of DANCEHALL's first record by pre-ordering it in advance!!!"/>
    <n v="500"/>
    <n v="727"/>
    <x v="0"/>
    <n v="145"/>
    <n v="21.38"/>
    <s v="GB"/>
    <s v="GBP"/>
    <n v="1471087957"/>
    <d v="2016-08-13T11:32:37"/>
    <n v="1468495957"/>
    <x v="1389"/>
    <b v="0"/>
    <n v="34"/>
    <b v="1"/>
    <s v="music/rock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x v="0"/>
    <n v="109"/>
    <n v="160.79"/>
    <s v="US"/>
    <s v="USD"/>
    <n v="1430154720"/>
    <d v="2015-04-27T17:12:00"/>
    <n v="1427224606"/>
    <x v="1390"/>
    <b v="0"/>
    <n v="19"/>
    <b v="1"/>
    <s v="music/rock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n v="110"/>
    <n v="42.38"/>
    <s v="US"/>
    <s v="USD"/>
    <n v="1440219540"/>
    <d v="2015-08-22T04:59:00"/>
    <n v="1436369818"/>
    <x v="1391"/>
    <b v="0"/>
    <n v="13"/>
    <b v="1"/>
    <s v="music/rock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n v="114"/>
    <n v="27.32"/>
    <s v="US"/>
    <s v="USD"/>
    <n v="1456976586"/>
    <d v="2016-03-03T03:43:06"/>
    <n v="1454298186"/>
    <x v="1392"/>
    <b v="0"/>
    <n v="104"/>
    <b v="1"/>
    <s v="music/rock"/>
    <x v="4"/>
    <s v="rock"/>
    <x v="2"/>
  </r>
  <r>
    <n v="1393"/>
    <s v="WolfHunt | Social Commentary Rock Project"/>
    <s v="Rock n' Roll tales of our times"/>
    <n v="10000"/>
    <n v="10235"/>
    <x v="0"/>
    <n v="102"/>
    <n v="196.83"/>
    <s v="US"/>
    <s v="USD"/>
    <n v="1470068523"/>
    <d v="2016-08-01T16:22:03"/>
    <n v="1467476523"/>
    <x v="1393"/>
    <b v="0"/>
    <n v="52"/>
    <b v="1"/>
    <s v="music/rock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22"/>
    <n v="53.88"/>
    <s v="US"/>
    <s v="USD"/>
    <n v="1488337200"/>
    <d v="2017-03-01T03:00:00"/>
    <n v="1484623726"/>
    <x v="1394"/>
    <b v="0"/>
    <n v="17"/>
    <b v="1"/>
    <s v="music/rock"/>
    <x v="4"/>
    <s v="rock"/>
    <x v="1"/>
  </r>
  <r>
    <n v="1395"/>
    <s v="Quiet Oaks Full Length Album"/>
    <s v="Help Quiet Oaks record their debut album!!!"/>
    <n v="3500"/>
    <n v="3916"/>
    <x v="0"/>
    <n v="112"/>
    <n v="47.76"/>
    <s v="US"/>
    <s v="USD"/>
    <n v="1484430481"/>
    <d v="2017-01-14T21:48:01"/>
    <n v="1481838481"/>
    <x v="1395"/>
    <b v="0"/>
    <n v="82"/>
    <b v="1"/>
    <s v="music/rock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07"/>
    <n v="88.19"/>
    <s v="US"/>
    <s v="USD"/>
    <n v="1423871882"/>
    <d v="2015-02-13T23:58:02"/>
    <n v="1421279882"/>
    <x v="1396"/>
    <b v="0"/>
    <n v="73"/>
    <b v="1"/>
    <s v="music/rock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14"/>
    <n v="72.06"/>
    <s v="US"/>
    <s v="USD"/>
    <n v="1477603140"/>
    <d v="2016-10-27T21:19:00"/>
    <n v="1475013710"/>
    <x v="1397"/>
    <b v="0"/>
    <n v="158"/>
    <b v="1"/>
    <s v="music/rock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10"/>
    <n v="74.25"/>
    <s v="US"/>
    <s v="USD"/>
    <n v="1467752334"/>
    <d v="2016-07-05T20:58:54"/>
    <n v="1465160334"/>
    <x v="1398"/>
    <b v="0"/>
    <n v="65"/>
    <b v="1"/>
    <s v="music/rock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26"/>
    <n v="61.7"/>
    <s v="US"/>
    <s v="USD"/>
    <n v="1412640373"/>
    <d v="2014-10-07T00:06:13"/>
    <n v="1410048373"/>
    <x v="1399"/>
    <b v="0"/>
    <n v="184"/>
    <b v="1"/>
    <s v="music/rock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67"/>
    <n v="17.239999999999998"/>
    <s v="GB"/>
    <s v="GBP"/>
    <n v="1465709400"/>
    <d v="2016-06-12T05:30:00"/>
    <n v="1462695073"/>
    <x v="1400"/>
    <b v="0"/>
    <n v="34"/>
    <b v="1"/>
    <s v="music/rock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97"/>
    <n v="51.72"/>
    <s v="US"/>
    <s v="USD"/>
    <n v="1369612474"/>
    <d v="2013-05-26T23:54:34"/>
    <n v="1367798074"/>
    <x v="1401"/>
    <b v="0"/>
    <n v="240"/>
    <b v="1"/>
    <s v="music/rock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09"/>
    <n v="24.15"/>
    <s v="GB"/>
    <s v="GBP"/>
    <n v="1430439411"/>
    <d v="2015-05-01T00:16:51"/>
    <n v="1425259011"/>
    <x v="1402"/>
    <b v="0"/>
    <n v="113"/>
    <b v="1"/>
    <s v="music/rock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n v="103"/>
    <n v="62.17"/>
    <s v="US"/>
    <s v="USD"/>
    <n v="1374802235"/>
    <d v="2013-07-26T01:30:35"/>
    <n v="1372210235"/>
    <x v="1403"/>
    <b v="0"/>
    <n v="66"/>
    <b v="1"/>
    <s v="music/rock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n v="2"/>
    <n v="48.2"/>
    <s v="GB"/>
    <s v="GBP"/>
    <n v="1424607285"/>
    <d v="2015-02-22T12:14:45"/>
    <n v="1422447285"/>
    <x v="1404"/>
    <b v="1"/>
    <n v="5"/>
    <b v="0"/>
    <s v="publishing/translations"/>
    <x v="3"/>
    <s v="translations"/>
    <x v="0"/>
  </r>
  <r>
    <n v="1405"/>
    <s v="The Bible translated into Emoticons"/>
    <s v="Will more people read the Bible if it were translated into Emoticons?"/>
    <n v="25000"/>
    <n v="105"/>
    <x v="2"/>
    <n v="0"/>
    <n v="6.18"/>
    <s v="US"/>
    <s v="USD"/>
    <n v="1417195201"/>
    <d v="2014-11-28T17:20:01"/>
    <n v="1414599601"/>
    <x v="1405"/>
    <b v="1"/>
    <n v="17"/>
    <b v="0"/>
    <s v="publishing/translations"/>
    <x v="3"/>
    <s v="translations"/>
    <x v="3"/>
  </r>
  <r>
    <n v="1406"/>
    <s v="Man Down! Translation project"/>
    <s v="The White coat and the battle dress uniform"/>
    <n v="12000"/>
    <n v="15"/>
    <x v="2"/>
    <n v="0"/>
    <n v="5"/>
    <s v="IT"/>
    <s v="EUR"/>
    <n v="1449914400"/>
    <d v="2015-12-12T10:00:00"/>
    <n v="1445336607"/>
    <x v="1406"/>
    <b v="0"/>
    <n v="3"/>
    <b v="0"/>
    <s v="publishing/translations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1"/>
    <n v="7.5"/>
    <s v="US"/>
    <s v="USD"/>
    <n v="1407847978"/>
    <d v="2014-08-12T12:52:58"/>
    <n v="1405687978"/>
    <x v="1407"/>
    <b v="0"/>
    <n v="2"/>
    <b v="0"/>
    <s v="publishing/translations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7"/>
    <n v="12"/>
    <s v="GB"/>
    <s v="GBP"/>
    <n v="1447451756"/>
    <d v="2015-11-13T21:55:56"/>
    <n v="1444856156"/>
    <x v="1408"/>
    <b v="0"/>
    <n v="6"/>
    <b v="0"/>
    <s v="publishing/translations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0"/>
    <e v="#DIV/0!"/>
    <s v="US"/>
    <s v="USD"/>
    <n v="1420085535"/>
    <d v="2015-01-01T04:12:15"/>
    <n v="1414897935"/>
    <x v="1409"/>
    <b v="0"/>
    <n v="0"/>
    <b v="0"/>
    <s v="publishing/translations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0"/>
    <n v="1"/>
    <s v="IT"/>
    <s v="EUR"/>
    <n v="1464939520"/>
    <d v="2016-06-03T07:38:40"/>
    <n v="1461051520"/>
    <x v="1410"/>
    <b v="0"/>
    <n v="1"/>
    <b v="0"/>
    <s v="publishing/translations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0"/>
    <n v="2.33"/>
    <s v="GB"/>
    <s v="GBP"/>
    <n v="1423185900"/>
    <d v="2015-02-06T01:25:00"/>
    <n v="1420766700"/>
    <x v="1411"/>
    <b v="0"/>
    <n v="3"/>
    <b v="0"/>
    <s v="publishing/translations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n v="5"/>
    <n v="24.62"/>
    <s v="US"/>
    <s v="USD"/>
    <n v="1417656699"/>
    <d v="2014-12-04T01:31:39"/>
    <n v="1415064699"/>
    <x v="1412"/>
    <b v="0"/>
    <n v="13"/>
    <b v="0"/>
    <s v="publishing/translations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5"/>
    <n v="100"/>
    <s v="IT"/>
    <s v="EUR"/>
    <n v="1455964170"/>
    <d v="2016-02-20T10:29:30"/>
    <n v="1450780170"/>
    <x v="1413"/>
    <b v="0"/>
    <n v="1"/>
    <b v="0"/>
    <s v="publishing/translations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0"/>
    <n v="1"/>
    <s v="US"/>
    <s v="USD"/>
    <n v="1483423467"/>
    <d v="2017-01-03T06:04:27"/>
    <n v="1480831467"/>
    <x v="1414"/>
    <b v="0"/>
    <n v="1"/>
    <b v="0"/>
    <s v="publishing/translations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18"/>
    <n v="88.89"/>
    <s v="US"/>
    <s v="USD"/>
    <n v="1439741591"/>
    <d v="2015-08-16T16:13:11"/>
    <n v="1436285591"/>
    <x v="1415"/>
    <b v="0"/>
    <n v="9"/>
    <b v="0"/>
    <s v="publishing/translations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0"/>
    <e v="#DIV/0!"/>
    <s v="US"/>
    <s v="USD"/>
    <n v="1448147619"/>
    <d v="2015-11-21T23:13:39"/>
    <n v="1445552019"/>
    <x v="1416"/>
    <b v="0"/>
    <n v="0"/>
    <b v="0"/>
    <s v="publishing/translations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1"/>
    <n v="27.5"/>
    <s v="US"/>
    <s v="USD"/>
    <n v="1442315460"/>
    <d v="2015-09-15T11:11:00"/>
    <n v="1439696174"/>
    <x v="1417"/>
    <b v="0"/>
    <n v="2"/>
    <b v="0"/>
    <s v="publishing/translations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n v="0"/>
    <n v="6"/>
    <s v="ES"/>
    <s v="EUR"/>
    <n v="1456397834"/>
    <d v="2016-02-25T10:57:14"/>
    <n v="1453805834"/>
    <x v="1418"/>
    <b v="0"/>
    <n v="1"/>
    <b v="0"/>
    <s v="publishing/translations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7"/>
    <n v="44.5"/>
    <s v="US"/>
    <s v="USD"/>
    <n v="1476010619"/>
    <d v="2016-10-09T10:56:59"/>
    <n v="1473418619"/>
    <x v="1419"/>
    <b v="0"/>
    <n v="10"/>
    <b v="0"/>
    <s v="publishing/translations"/>
    <x v="3"/>
    <s v="translations"/>
    <x v="2"/>
  </r>
  <r>
    <n v="1420"/>
    <s v="Shakespeare in the Hood - Romeo and Juliet"/>
    <s v="Help me butcher Shakespeare in a satirical fashion."/>
    <n v="110"/>
    <n v="3"/>
    <x v="2"/>
    <n v="3"/>
    <n v="1"/>
    <s v="US"/>
    <s v="USD"/>
    <n v="1467129686"/>
    <d v="2016-06-28T16:01:26"/>
    <n v="1464969686"/>
    <x v="1420"/>
    <b v="0"/>
    <n v="3"/>
    <b v="0"/>
    <s v="publishing/translations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0"/>
    <n v="100"/>
    <s v="SE"/>
    <s v="SEK"/>
    <n v="1423432709"/>
    <d v="2015-02-08T21:58:29"/>
    <n v="1420840709"/>
    <x v="1421"/>
    <b v="0"/>
    <n v="2"/>
    <b v="0"/>
    <s v="publishing/translations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0"/>
    <n v="13"/>
    <s v="NZ"/>
    <s v="NZD"/>
    <n v="1474436704"/>
    <d v="2016-09-21T05:45:04"/>
    <n v="1471844704"/>
    <x v="1422"/>
    <b v="0"/>
    <n v="2"/>
    <b v="0"/>
    <s v="publishing/translations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0"/>
    <n v="100"/>
    <s v="AU"/>
    <s v="AUD"/>
    <n v="1451637531"/>
    <d v="2016-01-01T08:38:51"/>
    <n v="1449045531"/>
    <x v="1423"/>
    <b v="0"/>
    <n v="1"/>
    <b v="0"/>
    <s v="publishing/translations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n v="20"/>
    <n v="109.07"/>
    <s v="US"/>
    <s v="USD"/>
    <n v="1479233602"/>
    <d v="2016-11-15T18:13:22"/>
    <n v="1478106802"/>
    <x v="1424"/>
    <b v="0"/>
    <n v="14"/>
    <b v="0"/>
    <s v="publishing/translations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0"/>
    <e v="#DIV/0!"/>
    <s v="US"/>
    <s v="USD"/>
    <n v="1430276959"/>
    <d v="2015-04-29T03:09:19"/>
    <n v="1427684959"/>
    <x v="1425"/>
    <b v="0"/>
    <n v="0"/>
    <b v="0"/>
    <s v="publishing/translations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0"/>
    <e v="#DIV/0!"/>
    <s v="DE"/>
    <s v="EUR"/>
    <n v="1440408120"/>
    <d v="2015-08-24T09:22:00"/>
    <n v="1435224120"/>
    <x v="1426"/>
    <b v="0"/>
    <n v="0"/>
    <b v="0"/>
    <s v="publishing/translations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n v="8"/>
    <n v="104.75"/>
    <s v="DE"/>
    <s v="EUR"/>
    <n v="1474230385"/>
    <d v="2016-09-18T20:26:25"/>
    <n v="1471638385"/>
    <x v="1427"/>
    <b v="0"/>
    <n v="4"/>
    <b v="0"/>
    <s v="publishing/translations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5"/>
    <n v="15"/>
    <s v="ES"/>
    <s v="EUR"/>
    <n v="1459584417"/>
    <d v="2016-04-02T08:06:57"/>
    <n v="1456996017"/>
    <x v="1428"/>
    <b v="0"/>
    <n v="3"/>
    <b v="0"/>
    <s v="publishing/translations"/>
    <x v="3"/>
    <s v="translations"/>
    <x v="2"/>
  </r>
  <r>
    <n v="1429"/>
    <s v="10 P.M."/>
    <s v="A guy in his 30's tries to live his &quot;American Dream&quot;, but quickly it turns into a nightmare. (A Novel)"/>
    <n v="10000"/>
    <n v="0"/>
    <x v="2"/>
    <n v="0"/>
    <e v="#DIV/0!"/>
    <s v="US"/>
    <s v="USD"/>
    <n v="1428629242"/>
    <d v="2015-04-10T01:27:22"/>
    <n v="1426037242"/>
    <x v="1429"/>
    <b v="0"/>
    <n v="0"/>
    <b v="0"/>
    <s v="publishing/translations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n v="8"/>
    <n v="80.599999999999994"/>
    <s v="US"/>
    <s v="USD"/>
    <n v="1419017488"/>
    <d v="2014-12-19T19:31:28"/>
    <n v="1416339088"/>
    <x v="1430"/>
    <b v="0"/>
    <n v="5"/>
    <b v="0"/>
    <s v="publishing/translations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32"/>
    <n v="115.55"/>
    <s v="US"/>
    <s v="USD"/>
    <n v="1448517816"/>
    <d v="2015-11-26T06:03:36"/>
    <n v="1445922216"/>
    <x v="1431"/>
    <b v="0"/>
    <n v="47"/>
    <b v="0"/>
    <s v="publishing/translations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n v="0"/>
    <e v="#DIV/0!"/>
    <s v="US"/>
    <s v="USD"/>
    <n v="1437417828"/>
    <d v="2015-07-20T18:43:48"/>
    <n v="1434825828"/>
    <x v="1432"/>
    <b v="0"/>
    <n v="0"/>
    <b v="0"/>
    <s v="publishing/translations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7"/>
    <n v="80.5"/>
    <s v="IT"/>
    <s v="EUR"/>
    <n v="1481367600"/>
    <d v="2016-12-10T11:00:00"/>
    <n v="1477839675"/>
    <x v="1433"/>
    <b v="0"/>
    <n v="10"/>
    <b v="0"/>
    <s v="publishing/translations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n v="10"/>
    <n v="744.55"/>
    <s v="DK"/>
    <s v="DKK"/>
    <n v="1433775600"/>
    <d v="2015-06-08T15:00:00"/>
    <n v="1431973478"/>
    <x v="1434"/>
    <b v="0"/>
    <n v="11"/>
    <b v="0"/>
    <s v="publishing/translations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n v="0"/>
    <n v="7.5"/>
    <s v="IT"/>
    <s v="EUR"/>
    <n v="1444589020"/>
    <d v="2015-10-11T18:43:40"/>
    <n v="1441997020"/>
    <x v="1435"/>
    <b v="0"/>
    <n v="2"/>
    <b v="0"/>
    <s v="publishing/translations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1"/>
    <n v="38.5"/>
    <s v="DE"/>
    <s v="EUR"/>
    <n v="1456043057"/>
    <d v="2016-02-21T08:24:17"/>
    <n v="1453451057"/>
    <x v="1436"/>
    <b v="0"/>
    <n v="2"/>
    <b v="0"/>
    <s v="publishing/translations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27"/>
    <n v="36.68"/>
    <s v="US"/>
    <s v="USD"/>
    <n v="1405227540"/>
    <d v="2014-07-13T04:59:00"/>
    <n v="1402058739"/>
    <x v="1437"/>
    <b v="0"/>
    <n v="22"/>
    <b v="0"/>
    <s v="publishing/translations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3"/>
    <n v="75"/>
    <s v="DK"/>
    <s v="DKK"/>
    <n v="1461765300"/>
    <d v="2016-04-27T13:55:00"/>
    <n v="1459198499"/>
    <x v="1438"/>
    <b v="0"/>
    <n v="8"/>
    <b v="0"/>
    <s v="publishing/translations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7"/>
    <n v="30"/>
    <s v="CA"/>
    <s v="CAD"/>
    <n v="1425758101"/>
    <d v="2015-03-07T19:55:01"/>
    <n v="1423166101"/>
    <x v="1439"/>
    <b v="0"/>
    <n v="6"/>
    <b v="0"/>
    <s v="publishing/translations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0"/>
    <n v="1"/>
    <s v="IT"/>
    <s v="EUR"/>
    <n v="1464285463"/>
    <d v="2016-05-26T17:57:43"/>
    <n v="1461693463"/>
    <x v="1440"/>
    <b v="0"/>
    <n v="1"/>
    <b v="0"/>
    <s v="publishing/translations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1"/>
    <n v="673.33"/>
    <s v="GB"/>
    <s v="GBP"/>
    <n v="1441995769"/>
    <d v="2015-09-11T18:22:49"/>
    <n v="1436811769"/>
    <x v="1441"/>
    <b v="0"/>
    <n v="3"/>
    <b v="0"/>
    <s v="publishing/translations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0"/>
    <e v="#DIV/0!"/>
    <s v="US"/>
    <s v="USD"/>
    <n v="1464190158"/>
    <d v="2016-05-25T15:29:18"/>
    <n v="1461598158"/>
    <x v="1442"/>
    <b v="0"/>
    <n v="0"/>
    <b v="0"/>
    <s v="publishing/translations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0"/>
    <e v="#DIV/0!"/>
    <s v="FR"/>
    <s v="EUR"/>
    <n v="1483395209"/>
    <d v="2017-01-02T22:13:29"/>
    <n v="1480803209"/>
    <x v="1443"/>
    <b v="0"/>
    <n v="0"/>
    <b v="0"/>
    <s v="publishing/translations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x v="2"/>
    <n v="0"/>
    <e v="#DIV/0!"/>
    <s v="DE"/>
    <s v="EUR"/>
    <n v="1442091462"/>
    <d v="2015-09-12T20:57:42"/>
    <n v="1436907462"/>
    <x v="1444"/>
    <b v="0"/>
    <n v="0"/>
    <b v="0"/>
    <s v="publishing/translations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0"/>
    <e v="#DIV/0!"/>
    <s v="DE"/>
    <s v="EUR"/>
    <n v="1434286855"/>
    <d v="2015-06-14T13:00:55"/>
    <n v="1431694855"/>
    <x v="1445"/>
    <b v="0"/>
    <n v="0"/>
    <b v="0"/>
    <s v="publishing/translations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0"/>
    <e v="#DIV/0!"/>
    <s v="IT"/>
    <s v="EUR"/>
    <n v="1461235478"/>
    <d v="2016-04-21T10:44:38"/>
    <n v="1459507478"/>
    <x v="1446"/>
    <b v="0"/>
    <n v="0"/>
    <b v="0"/>
    <s v="publishing/translations"/>
    <x v="3"/>
    <s v="translations"/>
    <x v="2"/>
  </r>
  <r>
    <n v="1447"/>
    <s v="Indian Language Dictionary"/>
    <s v="I'm creating a dictionary of multiple Indian languages."/>
    <n v="500000"/>
    <n v="75"/>
    <x v="2"/>
    <n v="0"/>
    <n v="25"/>
    <s v="US"/>
    <s v="USD"/>
    <n v="1467999134"/>
    <d v="2016-07-08T17:32:14"/>
    <n v="1465407134"/>
    <x v="1447"/>
    <b v="0"/>
    <n v="3"/>
    <b v="0"/>
    <s v="publishing/translations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0"/>
    <e v="#DIV/0!"/>
    <s v="AU"/>
    <s v="AUD"/>
    <n v="1432272300"/>
    <d v="2015-05-22T05:25:00"/>
    <n v="1429655318"/>
    <x v="1448"/>
    <b v="0"/>
    <n v="0"/>
    <b v="0"/>
    <s v="publishing/translations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0"/>
    <e v="#DIV/0!"/>
    <s v="US"/>
    <s v="USD"/>
    <n v="1431286105"/>
    <d v="2015-05-10T19:28:25"/>
    <n v="1427138905"/>
    <x v="1449"/>
    <b v="0"/>
    <n v="0"/>
    <b v="0"/>
    <s v="publishing/translations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n v="0"/>
    <n v="1"/>
    <s v="US"/>
    <s v="USD"/>
    <n v="1455941197"/>
    <d v="2016-02-20T04:06:37"/>
    <n v="1453349197"/>
    <x v="1450"/>
    <b v="0"/>
    <n v="1"/>
    <b v="0"/>
    <s v="publishing/translations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x v="1"/>
    <n v="0"/>
    <n v="1"/>
    <s v="US"/>
    <s v="USD"/>
    <n v="1416355259"/>
    <d v="2014-11-19T00:00:59"/>
    <n v="1413759659"/>
    <x v="1451"/>
    <b v="0"/>
    <n v="2"/>
    <b v="0"/>
    <s v="publishing/translations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n v="0"/>
    <e v="#DIV/0!"/>
    <s v="US"/>
    <s v="USD"/>
    <n v="1406566363"/>
    <d v="2014-07-28T16:52:43"/>
    <n v="1403974363"/>
    <x v="1452"/>
    <b v="0"/>
    <n v="0"/>
    <b v="0"/>
    <s v="publishing/translations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e v="#DIV/0!"/>
    <s v="FR"/>
    <s v="EUR"/>
    <n v="1492270947"/>
    <d v="2017-04-15T15:42:27"/>
    <n v="1488386547"/>
    <x v="1453"/>
    <b v="0"/>
    <n v="0"/>
    <b v="0"/>
    <s v="publishing/translations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"/>
    <n v="15"/>
    <s v="ES"/>
    <s v="EUR"/>
    <n v="1461535140"/>
    <d v="2016-04-24T21:59:00"/>
    <n v="1459716480"/>
    <x v="1454"/>
    <b v="0"/>
    <n v="1"/>
    <b v="0"/>
    <s v="publishing/translations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11"/>
    <n v="225"/>
    <s v="US"/>
    <s v="USD"/>
    <n v="1409924340"/>
    <d v="2014-09-05T13:39:00"/>
    <n v="1405181320"/>
    <x v="1455"/>
    <b v="0"/>
    <n v="7"/>
    <b v="0"/>
    <s v="publishing/translations"/>
    <x v="3"/>
    <s v="translations"/>
    <x v="3"/>
  </r>
  <r>
    <n v="1456"/>
    <s v="Sometimes you don't need love (Canceled)"/>
    <s v="English Version of my auto-published novel"/>
    <n v="5000"/>
    <n v="145"/>
    <x v="1"/>
    <n v="3"/>
    <n v="48.33"/>
    <s v="IT"/>
    <s v="EUR"/>
    <n v="1483459365"/>
    <d v="2017-01-03T16:02:45"/>
    <n v="1480867365"/>
    <x v="1456"/>
    <b v="0"/>
    <n v="3"/>
    <b v="0"/>
    <s v="publishing/translations"/>
    <x v="3"/>
    <s v="translations"/>
    <x v="2"/>
  </r>
  <r>
    <n v="1457"/>
    <s v="Hey! I&quot;m not invisable, I am Just Old (Canceled)"/>
    <s v="Age is more than just a number, I hope your younger than you feel."/>
    <n v="6000"/>
    <n v="0"/>
    <x v="1"/>
    <n v="0"/>
    <e v="#DIV/0!"/>
    <s v="US"/>
    <s v="USD"/>
    <n v="1447281044"/>
    <d v="2015-11-11T22:30:44"/>
    <n v="1444685444"/>
    <x v="1457"/>
    <b v="0"/>
    <n v="0"/>
    <b v="0"/>
    <s v="publishing/translations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e v="#DIV/0!"/>
    <s v="US"/>
    <s v="USD"/>
    <n v="1407729600"/>
    <d v="2014-08-11T04:00:00"/>
    <n v="1405097760"/>
    <x v="1458"/>
    <b v="0"/>
    <n v="0"/>
    <b v="0"/>
    <s v="publishing/translations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e v="#DIV/0!"/>
    <s v="DK"/>
    <s v="DKK"/>
    <n v="1449077100"/>
    <d v="2015-12-02T17:25:00"/>
    <n v="1446612896"/>
    <x v="1459"/>
    <b v="0"/>
    <n v="0"/>
    <b v="0"/>
    <s v="publishing/translations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n v="0"/>
    <e v="#DIV/0!"/>
    <s v="US"/>
    <s v="USD"/>
    <n v="1417391100"/>
    <d v="2014-11-30T23:45:00"/>
    <n v="1412371898"/>
    <x v="1460"/>
    <b v="0"/>
    <n v="0"/>
    <b v="0"/>
    <s v="publishing/translations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n v="101"/>
    <n v="44.67"/>
    <s v="US"/>
    <s v="USD"/>
    <n v="1413849600"/>
    <d v="2014-10-21T00:00:00"/>
    <n v="1410967754"/>
    <x v="1461"/>
    <b v="1"/>
    <n v="340"/>
    <b v="1"/>
    <s v="publishing/radio &amp; podcasts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n v="109"/>
    <n v="28.94"/>
    <s v="US"/>
    <s v="USD"/>
    <n v="1365609271"/>
    <d v="2013-04-10T15:54:31"/>
    <n v="1363017271"/>
    <x v="1462"/>
    <b v="1"/>
    <n v="150"/>
    <b v="1"/>
    <s v="publishing/radio &amp; podcasts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48"/>
    <n v="35.44"/>
    <s v="US"/>
    <s v="USD"/>
    <n v="1365367938"/>
    <d v="2013-04-07T20:52:18"/>
    <n v="1361483538"/>
    <x v="1463"/>
    <b v="1"/>
    <n v="25"/>
    <b v="1"/>
    <s v="publishing/radio &amp; podcasts"/>
    <x v="3"/>
    <s v="radio &amp; podcasts"/>
    <x v="4"/>
  </r>
  <r>
    <n v="1464"/>
    <s v="Science Studio"/>
    <s v="The Best Science Media on the Web"/>
    <n v="5000"/>
    <n v="8160"/>
    <x v="0"/>
    <n v="163"/>
    <n v="34.869999999999997"/>
    <s v="US"/>
    <s v="USD"/>
    <n v="1361029958"/>
    <d v="2013-02-16T15:52:38"/>
    <n v="1358437958"/>
    <x v="1464"/>
    <b v="1"/>
    <n v="234"/>
    <b v="1"/>
    <s v="publishing/radio &amp; podcasts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56"/>
    <n v="52.62"/>
    <s v="US"/>
    <s v="USD"/>
    <n v="1332385200"/>
    <d v="2012-03-22T03:00:00"/>
    <n v="1329759452"/>
    <x v="1465"/>
    <b v="1"/>
    <n v="2602"/>
    <b v="1"/>
    <s v="publishing/radio &amp; podcasts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08"/>
    <n v="69.599999999999994"/>
    <s v="US"/>
    <s v="USD"/>
    <n v="1452574800"/>
    <d v="2016-01-12T05:00:00"/>
    <n v="1449029266"/>
    <x v="1466"/>
    <b v="1"/>
    <n v="248"/>
    <b v="1"/>
    <s v="publishing/radio &amp; podcasts"/>
    <x v="3"/>
    <s v="radio &amp; podcasts"/>
    <x v="0"/>
  </r>
  <r>
    <n v="1467"/>
    <s v="Radio Ambulante"/>
    <s v="We are a new Spanish language podcast telling uniquely Latin American stories."/>
    <n v="40000"/>
    <n v="46032"/>
    <x v="0"/>
    <n v="115"/>
    <n v="76.72"/>
    <s v="US"/>
    <s v="USD"/>
    <n v="1332699285"/>
    <d v="2012-03-25T18:14:45"/>
    <n v="1327518885"/>
    <x v="1467"/>
    <b v="1"/>
    <n v="600"/>
    <b v="1"/>
    <s v="publishing/radio &amp; podcasts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02"/>
    <n v="33.19"/>
    <s v="US"/>
    <s v="USD"/>
    <n v="1307838049"/>
    <d v="2011-06-12T00:20:49"/>
    <n v="1302654049"/>
    <x v="1468"/>
    <b v="1"/>
    <n v="293"/>
    <b v="1"/>
    <s v="publishing/radio &amp; podcasts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n v="108"/>
    <n v="149.46"/>
    <s v="US"/>
    <s v="USD"/>
    <n v="1360938109"/>
    <d v="2013-02-15T14:21:49"/>
    <n v="1358346109"/>
    <x v="1469"/>
    <b v="1"/>
    <n v="321"/>
    <b v="1"/>
    <s v="publishing/radio &amp; podcasts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25"/>
    <n v="23.17"/>
    <s v="US"/>
    <s v="USD"/>
    <n v="1356724263"/>
    <d v="2012-12-28T19:51:03"/>
    <n v="1354909863"/>
    <x v="1470"/>
    <b v="1"/>
    <n v="81"/>
    <b v="1"/>
    <s v="publishing/radio &amp; podcasts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n v="104"/>
    <n v="96.88"/>
    <s v="US"/>
    <s v="USD"/>
    <n v="1428620334"/>
    <d v="2015-04-09T22:58:54"/>
    <n v="1426028334"/>
    <x v="1471"/>
    <b v="1"/>
    <n v="343"/>
    <b v="1"/>
    <s v="publishing/radio &amp; podcasts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39"/>
    <n v="103.2"/>
    <s v="US"/>
    <s v="USD"/>
    <n v="1381928503"/>
    <d v="2013-10-16T13:01:43"/>
    <n v="1379336503"/>
    <x v="1472"/>
    <b v="1"/>
    <n v="336"/>
    <b v="1"/>
    <s v="publishing/radio &amp; podcasts"/>
    <x v="3"/>
    <s v="radio &amp; podcasts"/>
    <x v="4"/>
  </r>
  <r>
    <n v="1473"/>
    <s v="ONE LOVES ONLY FORM"/>
    <s v="Public Radio Project"/>
    <n v="1500"/>
    <n v="1807.74"/>
    <x v="0"/>
    <n v="121"/>
    <n v="38.46"/>
    <s v="US"/>
    <s v="USD"/>
    <n v="1330644639"/>
    <d v="2012-03-01T23:30:39"/>
    <n v="1328052639"/>
    <x v="1473"/>
    <b v="1"/>
    <n v="47"/>
    <b v="1"/>
    <s v="publishing/radio &amp; podcasts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12"/>
    <n v="44.32"/>
    <s v="US"/>
    <s v="USD"/>
    <n v="1379093292"/>
    <d v="2013-09-13T17:28:12"/>
    <n v="1376501292"/>
    <x v="1474"/>
    <b v="1"/>
    <n v="76"/>
    <b v="1"/>
    <s v="publishing/radio &amp; podcasts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89"/>
    <n v="64.17"/>
    <s v="US"/>
    <s v="USD"/>
    <n v="1419051540"/>
    <d v="2014-12-20T04:59:00"/>
    <n v="1416244863"/>
    <x v="1475"/>
    <b v="1"/>
    <n v="441"/>
    <b v="1"/>
    <s v="publishing/radio &amp; podcasts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n v="662"/>
    <n v="43.33"/>
    <s v="US"/>
    <s v="USD"/>
    <n v="1315616422"/>
    <d v="2011-09-10T01:00:22"/>
    <n v="1313024422"/>
    <x v="1476"/>
    <b v="1"/>
    <n v="916"/>
    <b v="1"/>
    <s v="publishing/radio &amp; podcasts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11"/>
    <n v="90.5"/>
    <s v="US"/>
    <s v="USD"/>
    <n v="1324609200"/>
    <d v="2011-12-23T03:00:00"/>
    <n v="1319467604"/>
    <x v="1477"/>
    <b v="1"/>
    <n v="369"/>
    <b v="1"/>
    <s v="publishing/radio &amp; podcasts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82"/>
    <n v="29.19"/>
    <s v="US"/>
    <s v="USD"/>
    <n v="1368564913"/>
    <d v="2013-05-14T20:55:13"/>
    <n v="1367355313"/>
    <x v="1478"/>
    <b v="1"/>
    <n v="20242"/>
    <b v="1"/>
    <s v="publishing/radio &amp; podcasts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37"/>
    <n v="30.96"/>
    <s v="US"/>
    <s v="USD"/>
    <n v="1399694340"/>
    <d v="2014-05-10T03:59:00"/>
    <n v="1398448389"/>
    <x v="1479"/>
    <b v="1"/>
    <n v="71"/>
    <b v="1"/>
    <s v="publishing/radio &amp; podcasts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n v="117"/>
    <n v="92.16"/>
    <s v="US"/>
    <s v="USD"/>
    <n v="1374858000"/>
    <d v="2013-07-26T17:00:00"/>
    <n v="1373408699"/>
    <x v="1480"/>
    <b v="1"/>
    <n v="635"/>
    <b v="1"/>
    <s v="publishing/radio &amp; podcasts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2"/>
    <n v="17.5"/>
    <s v="CA"/>
    <s v="CAD"/>
    <n v="1383430145"/>
    <d v="2013-11-02T22:09:05"/>
    <n v="1380838145"/>
    <x v="1481"/>
    <b v="0"/>
    <n v="6"/>
    <b v="0"/>
    <s v="publishing/fiction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0"/>
    <n v="5"/>
    <s v="US"/>
    <s v="USD"/>
    <n v="1347004260"/>
    <d v="2012-09-07T07:51:00"/>
    <n v="1345062936"/>
    <x v="1482"/>
    <b v="0"/>
    <n v="1"/>
    <b v="0"/>
    <s v="publishing/fiction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n v="1"/>
    <n v="25"/>
    <s v="US"/>
    <s v="USD"/>
    <n v="1469162275"/>
    <d v="2016-07-22T04:37:55"/>
    <n v="1467002275"/>
    <x v="1483"/>
    <b v="0"/>
    <n v="2"/>
    <b v="0"/>
    <s v="publishing/fiction"/>
    <x v="3"/>
    <s v="fiction"/>
    <x v="2"/>
  </r>
  <r>
    <n v="1484"/>
    <s v="a book called filtered down thru the stars"/>
    <s v="The mussings of an old wizard"/>
    <n v="2000"/>
    <n v="0"/>
    <x v="2"/>
    <n v="0"/>
    <e v="#DIV/0!"/>
    <s v="US"/>
    <s v="USD"/>
    <n v="1342882260"/>
    <d v="2012-07-21T14:51:00"/>
    <n v="1337834963"/>
    <x v="1484"/>
    <b v="0"/>
    <n v="0"/>
    <b v="0"/>
    <s v="publishing/fiction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2"/>
    <n v="50"/>
    <s v="US"/>
    <s v="USD"/>
    <n v="1434827173"/>
    <d v="2015-06-20T19:06:13"/>
    <n v="1430939173"/>
    <x v="1485"/>
    <b v="0"/>
    <n v="3"/>
    <b v="0"/>
    <s v="publishing/fiction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0"/>
    <n v="16"/>
    <s v="US"/>
    <s v="USD"/>
    <n v="1425009761"/>
    <d v="2015-02-27T04:02:41"/>
    <n v="1422417761"/>
    <x v="1486"/>
    <b v="0"/>
    <n v="3"/>
    <b v="0"/>
    <s v="publishing/fiction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n v="0"/>
    <e v="#DIV/0!"/>
    <s v="US"/>
    <s v="USD"/>
    <n v="1470175271"/>
    <d v="2016-08-02T22:01:11"/>
    <n v="1467583271"/>
    <x v="1487"/>
    <b v="0"/>
    <n v="0"/>
    <b v="0"/>
    <s v="publishing/fiction"/>
    <x v="3"/>
    <s v="fiction"/>
    <x v="2"/>
  </r>
  <r>
    <n v="1488"/>
    <s v="Nanolution"/>
    <s v="A blockbuster sci-fi adventure. What would you do if one day your life changed to beyond the imaginable?"/>
    <n v="15000"/>
    <n v="360"/>
    <x v="2"/>
    <n v="2"/>
    <n v="60"/>
    <s v="AU"/>
    <s v="AUD"/>
    <n v="1388928660"/>
    <d v="2014-01-05T13:31:00"/>
    <n v="1386336660"/>
    <x v="1488"/>
    <b v="0"/>
    <n v="6"/>
    <b v="0"/>
    <s v="publishing/fiction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0"/>
    <e v="#DIV/0!"/>
    <s v="US"/>
    <s v="USD"/>
    <n v="1352994052"/>
    <d v="2012-11-15T15:40:52"/>
    <n v="1350398452"/>
    <x v="1489"/>
    <b v="0"/>
    <n v="0"/>
    <b v="0"/>
    <s v="publishing/fiction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31"/>
    <n v="47.11"/>
    <s v="US"/>
    <s v="USD"/>
    <n v="1380720474"/>
    <d v="2013-10-02T13:27:54"/>
    <n v="1378214874"/>
    <x v="1490"/>
    <b v="0"/>
    <n v="19"/>
    <b v="0"/>
    <s v="publishing/fiction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x v="2"/>
    <n v="8"/>
    <n v="100"/>
    <s v="US"/>
    <s v="USD"/>
    <n v="1424014680"/>
    <d v="2015-02-15T15:38:00"/>
    <n v="1418922443"/>
    <x v="1491"/>
    <b v="0"/>
    <n v="1"/>
    <b v="0"/>
    <s v="publishing/fiction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1"/>
    <n v="15"/>
    <s v="US"/>
    <s v="USD"/>
    <n v="1308431646"/>
    <d v="2011-06-18T21:14:06"/>
    <n v="1305839646"/>
    <x v="1492"/>
    <b v="0"/>
    <n v="2"/>
    <b v="0"/>
    <s v="publishing/fiction"/>
    <x v="3"/>
    <s v="fiction"/>
    <x v="6"/>
  </r>
  <r>
    <n v="1493"/>
    <s v="The Great Grand Zeppelin Chase"/>
    <s v="Help illustrate the sequel to the bestselling _x000a_The Transylvania Flying Squad of Detectives"/>
    <n v="2400"/>
    <n v="0"/>
    <x v="2"/>
    <n v="0"/>
    <e v="#DIV/0!"/>
    <s v="US"/>
    <s v="USD"/>
    <n v="1371415675"/>
    <d v="2013-06-16T20:47:55"/>
    <n v="1368823675"/>
    <x v="1493"/>
    <b v="0"/>
    <n v="0"/>
    <b v="0"/>
    <s v="publishing/fiction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9"/>
    <n v="40.450000000000003"/>
    <s v="US"/>
    <s v="USD"/>
    <n v="1428075480"/>
    <d v="2015-04-03T15:38:00"/>
    <n v="1425489613"/>
    <x v="1494"/>
    <b v="0"/>
    <n v="11"/>
    <b v="0"/>
    <s v="publishing/fiction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n v="0"/>
    <e v="#DIV/0!"/>
    <s v="US"/>
    <s v="USD"/>
    <n v="1314471431"/>
    <d v="2011-08-27T18:57:11"/>
    <n v="1311879431"/>
    <x v="1495"/>
    <b v="0"/>
    <n v="0"/>
    <b v="0"/>
    <s v="publishing/fiction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n v="0"/>
    <e v="#DIV/0!"/>
    <s v="US"/>
    <s v="USD"/>
    <n v="1410866659"/>
    <d v="2014-09-16T11:24:19"/>
    <n v="1405682659"/>
    <x v="1496"/>
    <b v="0"/>
    <n v="0"/>
    <b v="0"/>
    <s v="publishing/fiction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n v="0"/>
    <n v="1"/>
    <s v="US"/>
    <s v="USD"/>
    <n v="1375299780"/>
    <d v="2013-07-31T19:43:00"/>
    <n v="1371655522"/>
    <x v="1497"/>
    <b v="0"/>
    <n v="1"/>
    <b v="0"/>
    <s v="publishing/fiction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2"/>
    <n v="19"/>
    <s v="US"/>
    <s v="USD"/>
    <n v="1409787378"/>
    <d v="2014-09-03T23:36:18"/>
    <n v="1405899378"/>
    <x v="1498"/>
    <b v="0"/>
    <n v="3"/>
    <b v="0"/>
    <s v="publishing/fiction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n v="0"/>
    <n v="5"/>
    <s v="US"/>
    <s v="USD"/>
    <n v="1470355833"/>
    <d v="2016-08-05T00:10:33"/>
    <n v="1465171833"/>
    <x v="1499"/>
    <b v="0"/>
    <n v="1"/>
    <b v="0"/>
    <s v="publishing/fiction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25"/>
    <n v="46.73"/>
    <s v="US"/>
    <s v="USD"/>
    <n v="1367444557"/>
    <d v="2013-05-01T21:42:37"/>
    <n v="1364852557"/>
    <x v="1500"/>
    <b v="0"/>
    <n v="15"/>
    <b v="0"/>
    <s v="publishing/fiction"/>
    <x v="3"/>
    <s v="fiction"/>
    <x v="4"/>
  </r>
  <r>
    <n v="1501"/>
    <s v="This is Nowhere"/>
    <s v="A hardcover book of surf, outdoor and nature photos from the British Columbia coast."/>
    <n v="52000"/>
    <n v="86492"/>
    <x v="0"/>
    <n v="166"/>
    <n v="97.73"/>
    <s v="CA"/>
    <s v="CAD"/>
    <n v="1436364023"/>
    <d v="2015-07-08T14:00:23"/>
    <n v="1433772023"/>
    <x v="1501"/>
    <b v="1"/>
    <n v="885"/>
    <b v="1"/>
    <s v="photography/photobooks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n v="101"/>
    <n v="67.84"/>
    <s v="GB"/>
    <s v="GBP"/>
    <n v="1458943200"/>
    <d v="2016-03-25T22:00:00"/>
    <n v="1456491680"/>
    <x v="1502"/>
    <b v="1"/>
    <n v="329"/>
    <b v="1"/>
    <s v="photography/photobooks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08"/>
    <n v="56.98"/>
    <s v="BE"/>
    <s v="EUR"/>
    <n v="1477210801"/>
    <d v="2016-10-23T08:20:01"/>
    <n v="1472026801"/>
    <x v="1503"/>
    <b v="1"/>
    <n v="71"/>
    <b v="1"/>
    <s v="photography/photobooks"/>
    <x v="8"/>
    <s v="photobooks"/>
    <x v="2"/>
  </r>
  <r>
    <n v="1504"/>
    <s v="RYU X RIO"/>
    <s v="A football photography book like no other about the 2014 World Cup in Brazil, by Ryu Voelkel."/>
    <n v="6500"/>
    <n v="18066"/>
    <x v="0"/>
    <n v="278"/>
    <n v="67.16"/>
    <s v="GB"/>
    <s v="GBP"/>
    <n v="1402389180"/>
    <d v="2014-06-10T08:33:00"/>
    <n v="1399996024"/>
    <x v="1504"/>
    <b v="1"/>
    <n v="269"/>
    <b v="1"/>
    <s v="photography/photobooks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04"/>
    <n v="48.04"/>
    <s v="DE"/>
    <s v="EUR"/>
    <n v="1458676860"/>
    <d v="2016-03-22T20:01:00"/>
    <n v="1455446303"/>
    <x v="1505"/>
    <b v="1"/>
    <n v="345"/>
    <b v="1"/>
    <s v="photography/photobooks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n v="111"/>
    <n v="38.86"/>
    <s v="GB"/>
    <s v="GBP"/>
    <n v="1406227904"/>
    <d v="2014-07-24T18:51:44"/>
    <n v="1403635904"/>
    <x v="1506"/>
    <b v="1"/>
    <n v="43"/>
    <b v="1"/>
    <s v="photography/photobooks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15"/>
    <n v="78.180000000000007"/>
    <s v="US"/>
    <s v="USD"/>
    <n v="1273911000"/>
    <d v="2010-05-15T08:10:00"/>
    <n v="1268822909"/>
    <x v="1507"/>
    <b v="1"/>
    <n v="33"/>
    <b v="1"/>
    <s v="photography/photobooks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11"/>
    <n v="97.11"/>
    <s v="US"/>
    <s v="USD"/>
    <n v="1403880281"/>
    <d v="2014-06-27T14:44:41"/>
    <n v="1401201881"/>
    <x v="1508"/>
    <b v="1"/>
    <n v="211"/>
    <b v="1"/>
    <s v="photography/photobooks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24"/>
    <n v="110.39"/>
    <s v="DE"/>
    <s v="EUR"/>
    <n v="1487113140"/>
    <d v="2017-02-14T22:59:00"/>
    <n v="1484570885"/>
    <x v="1509"/>
    <b v="1"/>
    <n v="196"/>
    <b v="1"/>
    <s v="photography/photobooks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01"/>
    <n v="39.92"/>
    <s v="GB"/>
    <s v="GBP"/>
    <n v="1405761278"/>
    <d v="2014-07-19T09:14:38"/>
    <n v="1403169278"/>
    <x v="1510"/>
    <b v="1"/>
    <n v="405"/>
    <b v="1"/>
    <s v="photography/photobooks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12"/>
    <n v="75.98"/>
    <s v="US"/>
    <s v="USD"/>
    <n v="1447858804"/>
    <d v="2015-11-18T15:00:04"/>
    <n v="1445263204"/>
    <x v="1511"/>
    <b v="1"/>
    <n v="206"/>
    <b v="1"/>
    <s v="photography/photobooks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59"/>
    <n v="58.38"/>
    <s v="US"/>
    <s v="USD"/>
    <n v="1486311939"/>
    <d v="2017-02-05T16:25:39"/>
    <n v="1483719939"/>
    <x v="1512"/>
    <b v="1"/>
    <n v="335"/>
    <b v="1"/>
    <s v="photography/photobooks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n v="150"/>
    <n v="55.82"/>
    <s v="GB"/>
    <s v="GBP"/>
    <n v="1405523866"/>
    <d v="2014-07-16T15:17:46"/>
    <n v="1402931866"/>
    <x v="1513"/>
    <b v="1"/>
    <n v="215"/>
    <b v="1"/>
    <s v="photography/photobooks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x v="0"/>
    <n v="106"/>
    <n v="151.24"/>
    <s v="US"/>
    <s v="USD"/>
    <n v="1443363640"/>
    <d v="2015-09-27T14:20:40"/>
    <n v="1439907640"/>
    <x v="1514"/>
    <b v="1"/>
    <n v="176"/>
    <b v="1"/>
    <s v="photography/photobooks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57"/>
    <n v="849.67"/>
    <s v="NO"/>
    <s v="NOK"/>
    <n v="1458104697"/>
    <d v="2016-03-16T05:04:57"/>
    <n v="1455516297"/>
    <x v="1515"/>
    <b v="1"/>
    <n v="555"/>
    <b v="1"/>
    <s v="photography/photobooks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09"/>
    <n v="159.24"/>
    <s v="US"/>
    <s v="USD"/>
    <n v="1475762400"/>
    <d v="2016-10-06T14:00:00"/>
    <n v="1473160292"/>
    <x v="1516"/>
    <b v="1"/>
    <n v="116"/>
    <b v="1"/>
    <s v="photography/photobooks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62"/>
    <n v="39.51"/>
    <s v="US"/>
    <s v="USD"/>
    <n v="1417845600"/>
    <d v="2014-12-06T06:00:00"/>
    <n v="1415194553"/>
    <x v="1517"/>
    <b v="1"/>
    <n v="615"/>
    <b v="1"/>
    <s v="photography/photobooks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x v="0"/>
    <n v="205"/>
    <n v="130.53"/>
    <s v="US"/>
    <s v="USD"/>
    <n v="1401565252"/>
    <d v="2014-05-31T19:40:52"/>
    <n v="1398973252"/>
    <x v="1518"/>
    <b v="1"/>
    <n v="236"/>
    <b v="1"/>
    <s v="photography/photobooks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03"/>
    <n v="64.16"/>
    <s v="US"/>
    <s v="USD"/>
    <n v="1403301540"/>
    <d v="2014-06-20T21:59:00"/>
    <n v="1400867283"/>
    <x v="1519"/>
    <b v="1"/>
    <n v="145"/>
    <b v="1"/>
    <s v="photography/photobooks"/>
    <x v="8"/>
    <s v="photobooks"/>
    <x v="3"/>
  </r>
  <r>
    <n v="1520"/>
    <s v="TULIPS"/>
    <s v="A self-published photography book by Andrew Miksys from his new series about Belarus"/>
    <n v="18000"/>
    <n v="18625"/>
    <x v="0"/>
    <n v="103"/>
    <n v="111.53"/>
    <s v="US"/>
    <s v="USD"/>
    <n v="1418961600"/>
    <d v="2014-12-19T04:00:00"/>
    <n v="1415824513"/>
    <x v="1520"/>
    <b v="1"/>
    <n v="167"/>
    <b v="1"/>
    <s v="photography/photobooks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07"/>
    <n v="170.45"/>
    <s v="US"/>
    <s v="USD"/>
    <n v="1465272091"/>
    <d v="2016-06-07T04:01:31"/>
    <n v="1462248091"/>
    <x v="1521"/>
    <b v="1"/>
    <n v="235"/>
    <b v="1"/>
    <s v="photography/photobooks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9"/>
    <n v="133.74"/>
    <s v="US"/>
    <s v="USD"/>
    <n v="1413575739"/>
    <d v="2014-10-17T19:55:39"/>
    <n v="1410983739"/>
    <x v="1522"/>
    <b v="1"/>
    <n v="452"/>
    <b v="1"/>
    <s v="photography/photobooks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25"/>
    <n v="95.83"/>
    <s v="US"/>
    <s v="USD"/>
    <n v="1419292800"/>
    <d v="2014-12-23T00:00:00"/>
    <n v="1416592916"/>
    <x v="1523"/>
    <b v="1"/>
    <n v="241"/>
    <b v="1"/>
    <s v="photography/photobooks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x v="0"/>
    <n v="207"/>
    <n v="221.79"/>
    <s v="SE"/>
    <s v="SEK"/>
    <n v="1487592090"/>
    <d v="2017-02-20T12:01:30"/>
    <n v="1485000090"/>
    <x v="1524"/>
    <b v="1"/>
    <n v="28"/>
    <b v="1"/>
    <s v="photography/photobooks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74"/>
    <n v="32.32"/>
    <s v="US"/>
    <s v="USD"/>
    <n v="1471539138"/>
    <d v="2016-08-18T16:52:18"/>
    <n v="1468947138"/>
    <x v="1525"/>
    <b v="1"/>
    <n v="140"/>
    <b v="1"/>
    <s v="photography/photobooks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20"/>
    <n v="98.84"/>
    <s v="US"/>
    <s v="USD"/>
    <n v="1453185447"/>
    <d v="2016-01-19T06:37:27"/>
    <n v="1448951847"/>
    <x v="1526"/>
    <b v="1"/>
    <n v="280"/>
    <b v="1"/>
    <s v="photography/photobooks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n v="110"/>
    <n v="55.22"/>
    <s v="US"/>
    <s v="USD"/>
    <n v="1489497886"/>
    <d v="2017-03-14T13:24:46"/>
    <n v="1487082286"/>
    <x v="1527"/>
    <b v="1"/>
    <n v="70"/>
    <b v="1"/>
    <s v="photography/photobooks"/>
    <x v="8"/>
    <s v="photobooks"/>
    <x v="1"/>
  </r>
  <r>
    <n v="1528"/>
    <s v="Don't Go Outside: Tokyo Street Photos"/>
    <s v="A book of street photos from around Shibuya that I've made between 2011-2016."/>
    <n v="3000"/>
    <n v="8447"/>
    <x v="0"/>
    <n v="282"/>
    <n v="52.79"/>
    <s v="US"/>
    <s v="USD"/>
    <n v="1485907200"/>
    <d v="2017-02-01T00:00:00"/>
    <n v="1483292122"/>
    <x v="1528"/>
    <b v="1"/>
    <n v="160"/>
    <b v="1"/>
    <s v="photography/photobooks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n v="101"/>
    <n v="135.66999999999999"/>
    <s v="US"/>
    <s v="USD"/>
    <n v="1426773920"/>
    <d v="2015-03-19T14:05:20"/>
    <n v="1424185520"/>
    <x v="1529"/>
    <b v="1"/>
    <n v="141"/>
    <b v="1"/>
    <s v="photography/photobooks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35"/>
    <n v="53.99"/>
    <s v="US"/>
    <s v="USD"/>
    <n v="1445624695"/>
    <d v="2015-10-23T18:24:55"/>
    <n v="1443464695"/>
    <x v="1530"/>
    <b v="1"/>
    <n v="874"/>
    <b v="1"/>
    <s v="photography/photobooks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76"/>
    <n v="56.64"/>
    <s v="US"/>
    <s v="USD"/>
    <n v="1417402800"/>
    <d v="2014-12-01T03:00:00"/>
    <n v="1414610126"/>
    <x v="1531"/>
    <b v="1"/>
    <n v="73"/>
    <b v="1"/>
    <s v="photography/photobooks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n v="484"/>
    <n v="82.32"/>
    <s v="AU"/>
    <s v="AUD"/>
    <n v="1455548400"/>
    <d v="2016-02-15T15:00:00"/>
    <n v="1453461865"/>
    <x v="1532"/>
    <b v="1"/>
    <n v="294"/>
    <b v="1"/>
    <s v="photography/photobooks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x v="0"/>
    <n v="145"/>
    <n v="88.26"/>
    <s v="US"/>
    <s v="USD"/>
    <n v="1462161540"/>
    <d v="2016-05-02T03:59:00"/>
    <n v="1457913777"/>
    <x v="1533"/>
    <b v="1"/>
    <n v="740"/>
    <b v="1"/>
    <s v="photography/photobooks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18"/>
    <n v="84.91"/>
    <s v="US"/>
    <s v="USD"/>
    <n v="1441383062"/>
    <d v="2015-09-04T16:11:02"/>
    <n v="1438791062"/>
    <x v="1534"/>
    <b v="1"/>
    <n v="369"/>
    <b v="1"/>
    <s v="photography/photobooks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32"/>
    <n v="48.15"/>
    <s v="US"/>
    <s v="USD"/>
    <n v="1464040800"/>
    <d v="2016-05-23T22:00:00"/>
    <n v="1461527631"/>
    <x v="1535"/>
    <b v="1"/>
    <n v="110"/>
    <b v="1"/>
    <s v="photography/photobooks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50"/>
    <n v="66.02"/>
    <s v="US"/>
    <s v="USD"/>
    <n v="1440702910"/>
    <d v="2015-08-27T19:15:10"/>
    <n v="1438110910"/>
    <x v="1536"/>
    <b v="1"/>
    <n v="455"/>
    <b v="1"/>
    <s v="photography/photobooks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n v="180"/>
    <n v="96.38"/>
    <s v="DE"/>
    <s v="EUR"/>
    <n v="1470506400"/>
    <d v="2016-08-06T18:00:00"/>
    <n v="1467358427"/>
    <x v="1537"/>
    <b v="1"/>
    <n v="224"/>
    <b v="1"/>
    <s v="photography/photobooks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03"/>
    <n v="156.16999999999999"/>
    <s v="US"/>
    <s v="USD"/>
    <n v="1421952370"/>
    <d v="2015-01-22T18:46:10"/>
    <n v="1418064370"/>
    <x v="1538"/>
    <b v="1"/>
    <n v="46"/>
    <b v="1"/>
    <s v="photography/photobooks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36"/>
    <n v="95.76"/>
    <s v="US"/>
    <s v="USD"/>
    <n v="1483481019"/>
    <d v="2017-01-03T22:03:39"/>
    <n v="1480629819"/>
    <x v="1539"/>
    <b v="0"/>
    <n v="284"/>
    <b v="1"/>
    <s v="photography/photobooks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18"/>
    <n v="180.41"/>
    <s v="US"/>
    <s v="USD"/>
    <n v="1416964500"/>
    <d v="2014-11-26T01:15:00"/>
    <n v="1414368616"/>
    <x v="1540"/>
    <b v="1"/>
    <n v="98"/>
    <b v="1"/>
    <s v="photography/photobooks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x v="2"/>
    <n v="0"/>
    <n v="3"/>
    <s v="US"/>
    <s v="USD"/>
    <n v="1420045538"/>
    <d v="2014-12-31T17:05:38"/>
    <n v="1417453538"/>
    <x v="1541"/>
    <b v="0"/>
    <n v="2"/>
    <b v="0"/>
    <s v="photography/nature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n v="4"/>
    <n v="20"/>
    <s v="CA"/>
    <s v="CAD"/>
    <n v="1435708500"/>
    <d v="2015-06-30T23:55:00"/>
    <n v="1434412500"/>
    <x v="1542"/>
    <b v="0"/>
    <n v="1"/>
    <b v="0"/>
    <s v="photography/nature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n v="0"/>
    <n v="10"/>
    <s v="US"/>
    <s v="USD"/>
    <n v="1416662034"/>
    <d v="2014-11-22T13:13:54"/>
    <n v="1414066434"/>
    <x v="1543"/>
    <b v="0"/>
    <n v="1"/>
    <b v="0"/>
    <s v="photography/nature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x v="2"/>
    <n v="0"/>
    <e v="#DIV/0!"/>
    <s v="US"/>
    <s v="USD"/>
    <n v="1427847480"/>
    <d v="2015-04-01T00:18:00"/>
    <n v="1424222024"/>
    <x v="1544"/>
    <b v="0"/>
    <n v="0"/>
    <b v="0"/>
    <s v="photography/nature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n v="0"/>
    <n v="1"/>
    <s v="US"/>
    <s v="USD"/>
    <n v="1425330960"/>
    <d v="2015-03-02T21:16:00"/>
    <n v="1422393234"/>
    <x v="1545"/>
    <b v="0"/>
    <n v="1"/>
    <b v="0"/>
    <s v="photography/nature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9"/>
    <n v="26.27"/>
    <s v="GB"/>
    <s v="GBP"/>
    <n v="1410930399"/>
    <d v="2014-09-17T05:06:39"/>
    <n v="1405746399"/>
    <x v="1546"/>
    <b v="0"/>
    <n v="11"/>
    <b v="0"/>
    <s v="photography/nature"/>
    <x v="8"/>
    <s v="nature"/>
    <x v="3"/>
  </r>
  <r>
    <n v="1547"/>
    <s v="Sound Photography"/>
    <s v="I have produced a limited number (100) of five 8x10 prints of mixed photography I would like to share with you."/>
    <n v="20"/>
    <n v="0"/>
    <x v="2"/>
    <n v="0"/>
    <e v="#DIV/0!"/>
    <s v="US"/>
    <s v="USD"/>
    <n v="1487844882"/>
    <d v="2017-02-23T10:14:42"/>
    <n v="1487240082"/>
    <x v="1547"/>
    <b v="0"/>
    <n v="0"/>
    <b v="0"/>
    <s v="photography/nature"/>
    <x v="8"/>
    <s v="nature"/>
    <x v="1"/>
  </r>
  <r>
    <n v="1548"/>
    <s v="Change the World through Color"/>
    <s v="Beauty is in the eye of the beholder and I want to inspire conservation through color."/>
    <n v="700"/>
    <n v="60"/>
    <x v="2"/>
    <n v="9"/>
    <n v="60"/>
    <s v="US"/>
    <s v="USD"/>
    <n v="1447020620"/>
    <d v="2015-11-08T22:10:20"/>
    <n v="1444425020"/>
    <x v="1548"/>
    <b v="0"/>
    <n v="1"/>
    <b v="0"/>
    <s v="photography/nature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n v="34"/>
    <n v="28.33"/>
    <s v="US"/>
    <s v="USD"/>
    <n v="1446524159"/>
    <d v="2015-11-03T04:15:59"/>
    <n v="1443928559"/>
    <x v="1549"/>
    <b v="0"/>
    <n v="6"/>
    <b v="0"/>
    <s v="photography/nature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3"/>
    <n v="14.43"/>
    <s v="GB"/>
    <s v="GBP"/>
    <n v="1463050034"/>
    <d v="2016-05-12T10:47:14"/>
    <n v="1460458034"/>
    <x v="1550"/>
    <b v="0"/>
    <n v="7"/>
    <b v="0"/>
    <s v="photography/nature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0"/>
    <e v="#DIV/0!"/>
    <s v="US"/>
    <s v="USD"/>
    <n v="1432756039"/>
    <d v="2015-05-27T19:47:19"/>
    <n v="1430164039"/>
    <x v="1551"/>
    <b v="0"/>
    <n v="0"/>
    <b v="0"/>
    <s v="photography/nature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49"/>
    <n v="132.19"/>
    <s v="US"/>
    <s v="USD"/>
    <n v="1412135940"/>
    <d v="2014-10-01T03:59:00"/>
    <n v="1410366708"/>
    <x v="1552"/>
    <b v="0"/>
    <n v="16"/>
    <b v="0"/>
    <s v="photography/nature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0"/>
    <e v="#DIV/0!"/>
    <s v="US"/>
    <s v="USD"/>
    <n v="1441176447"/>
    <d v="2015-09-02T06:47:27"/>
    <n v="1438584447"/>
    <x v="1553"/>
    <b v="0"/>
    <n v="0"/>
    <b v="0"/>
    <s v="photography/nature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0"/>
    <e v="#DIV/0!"/>
    <s v="AU"/>
    <s v="AUD"/>
    <n v="1438495390"/>
    <d v="2015-08-02T06:03:10"/>
    <n v="1435903390"/>
    <x v="1554"/>
    <b v="0"/>
    <n v="0"/>
    <b v="0"/>
    <s v="photography/nature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n v="0"/>
    <e v="#DIV/0!"/>
    <s v="US"/>
    <s v="USD"/>
    <n v="1442509200"/>
    <d v="2015-09-17T17:00:00"/>
    <n v="1440513832"/>
    <x v="1555"/>
    <b v="0"/>
    <n v="0"/>
    <b v="0"/>
    <s v="photography/nature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n v="45"/>
    <n v="56.42"/>
    <s v="CA"/>
    <s v="CAD"/>
    <n v="1467603624"/>
    <d v="2016-07-04T03:40:24"/>
    <n v="1465011624"/>
    <x v="1556"/>
    <b v="0"/>
    <n v="12"/>
    <b v="0"/>
    <s v="photography/nature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x v="2"/>
    <n v="4"/>
    <n v="100"/>
    <s v="US"/>
    <s v="USD"/>
    <n v="1411227633"/>
    <d v="2014-09-20T15:40:33"/>
    <n v="1408549233"/>
    <x v="1557"/>
    <b v="0"/>
    <n v="1"/>
    <b v="0"/>
    <s v="photography/nature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x v="2"/>
    <n v="5"/>
    <n v="11.67"/>
    <s v="GB"/>
    <s v="GBP"/>
    <n v="1440763920"/>
    <d v="2015-08-28T12:12:00"/>
    <n v="1435656759"/>
    <x v="1558"/>
    <b v="0"/>
    <n v="3"/>
    <b v="0"/>
    <s v="photography/nature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n v="0"/>
    <n v="50"/>
    <s v="US"/>
    <s v="USD"/>
    <n v="1430270199"/>
    <d v="2015-04-29T01:16:39"/>
    <n v="1428974199"/>
    <x v="1559"/>
    <b v="0"/>
    <n v="1"/>
    <b v="0"/>
    <s v="photography/nature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n v="4"/>
    <n v="23.5"/>
    <s v="US"/>
    <s v="USD"/>
    <n v="1415842193"/>
    <d v="2014-11-13T01:29:53"/>
    <n v="1414110593"/>
    <x v="1560"/>
    <b v="0"/>
    <n v="4"/>
    <b v="0"/>
    <s v="photography/nature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1"/>
    <n v="67"/>
    <s v="US"/>
    <s v="USD"/>
    <n v="1383789603"/>
    <d v="2013-11-07T02:00:03"/>
    <n v="1381194003"/>
    <x v="1561"/>
    <b v="0"/>
    <n v="1"/>
    <b v="0"/>
    <s v="publishing/art books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e v="#DIV/0!"/>
    <s v="US"/>
    <s v="USD"/>
    <n v="1259715000"/>
    <d v="2009-12-02T00:50:00"/>
    <n v="1253712916"/>
    <x v="1562"/>
    <b v="0"/>
    <n v="0"/>
    <b v="0"/>
    <s v="publishing/art books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"/>
    <n v="42.5"/>
    <s v="GB"/>
    <s v="GBP"/>
    <n v="1394815751"/>
    <d v="2014-03-14T16:49:11"/>
    <n v="1389635351"/>
    <x v="1563"/>
    <b v="0"/>
    <n v="2"/>
    <b v="0"/>
    <s v="publishing/art books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0"/>
    <n v="10"/>
    <s v="US"/>
    <s v="USD"/>
    <n v="1432843500"/>
    <d v="2015-05-28T20:05:00"/>
    <n v="1430124509"/>
    <x v="1564"/>
    <b v="0"/>
    <n v="1"/>
    <b v="0"/>
    <s v="publishing/art books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3"/>
    <n v="100"/>
    <s v="US"/>
    <s v="USD"/>
    <n v="1307554261"/>
    <d v="2011-06-08T17:31:01"/>
    <n v="1304962261"/>
    <x v="1565"/>
    <b v="0"/>
    <n v="1"/>
    <b v="0"/>
    <s v="publishing/art books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n v="21"/>
    <n v="108.05"/>
    <s v="US"/>
    <s v="USD"/>
    <n v="1469656800"/>
    <d v="2016-07-27T22:00:00"/>
    <n v="1467151204"/>
    <x v="1566"/>
    <b v="0"/>
    <n v="59"/>
    <b v="0"/>
    <s v="publishing/art books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"/>
    <n v="26.92"/>
    <s v="US"/>
    <s v="USD"/>
    <n v="1392595200"/>
    <d v="2014-02-17T00:00:00"/>
    <n v="1391293745"/>
    <x v="1567"/>
    <b v="0"/>
    <n v="13"/>
    <b v="0"/>
    <s v="publishing/art books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4"/>
    <n v="155"/>
    <s v="US"/>
    <s v="USD"/>
    <n v="1419384585"/>
    <d v="2014-12-24T01:29:45"/>
    <n v="1416360585"/>
    <x v="1568"/>
    <b v="0"/>
    <n v="22"/>
    <b v="0"/>
    <s v="publishing/art books"/>
    <x v="3"/>
    <s v="art books"/>
    <x v="3"/>
  </r>
  <r>
    <n v="1569"/>
    <s v="to be removed (Canceled)"/>
    <s v="to be removed"/>
    <n v="30000"/>
    <n v="0"/>
    <x v="1"/>
    <n v="0"/>
    <e v="#DIV/0!"/>
    <s v="US"/>
    <s v="USD"/>
    <n v="1369498714"/>
    <d v="2013-05-25T16:18:34"/>
    <n v="1366906714"/>
    <x v="1569"/>
    <b v="0"/>
    <n v="0"/>
    <b v="0"/>
    <s v="publishing/art books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x v="1"/>
    <n v="41"/>
    <n v="47.77"/>
    <s v="US"/>
    <s v="USD"/>
    <n v="1460140282"/>
    <d v="2016-04-08T18:31:22"/>
    <n v="1457551882"/>
    <x v="1570"/>
    <b v="0"/>
    <n v="52"/>
    <b v="0"/>
    <s v="publishing/art books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1"/>
    <n v="20"/>
    <s v="GB"/>
    <s v="GBP"/>
    <n v="1434738483"/>
    <d v="2015-06-19T18:28:03"/>
    <n v="1432146483"/>
    <x v="1571"/>
    <b v="0"/>
    <n v="4"/>
    <b v="0"/>
    <s v="publishing/art books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5"/>
    <n v="41.67"/>
    <s v="GB"/>
    <s v="GBP"/>
    <n v="1456703940"/>
    <d v="2016-02-28T23:59:00"/>
    <n v="1454546859"/>
    <x v="1572"/>
    <b v="0"/>
    <n v="3"/>
    <b v="0"/>
    <s v="publishing/art books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"/>
    <n v="74.33"/>
    <s v="CA"/>
    <s v="CAD"/>
    <n v="1491019140"/>
    <d v="2017-04-01T03:59:00"/>
    <n v="1487548802"/>
    <x v="1573"/>
    <b v="0"/>
    <n v="3"/>
    <b v="0"/>
    <s v="publishing/art books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"/>
    <n v="84.33"/>
    <s v="US"/>
    <s v="USD"/>
    <n v="1424211329"/>
    <d v="2015-02-17T22:15:29"/>
    <n v="1421187329"/>
    <x v="1574"/>
    <b v="0"/>
    <n v="6"/>
    <b v="0"/>
    <s v="publishing/art books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23"/>
    <n v="65.459999999999994"/>
    <s v="US"/>
    <s v="USD"/>
    <n v="1404909296"/>
    <d v="2014-07-09T12:34:56"/>
    <n v="1402317296"/>
    <x v="1575"/>
    <b v="0"/>
    <n v="35"/>
    <b v="0"/>
    <s v="publishing/art books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n v="13"/>
    <n v="65"/>
    <s v="US"/>
    <s v="USD"/>
    <n v="1435698368"/>
    <d v="2015-06-30T21:06:08"/>
    <n v="1431810368"/>
    <x v="1576"/>
    <b v="0"/>
    <n v="10"/>
    <b v="0"/>
    <s v="publishing/art books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1"/>
    <n v="27.5"/>
    <s v="US"/>
    <s v="USD"/>
    <n v="1343161248"/>
    <d v="2012-07-24T20:20:48"/>
    <n v="1337977248"/>
    <x v="1577"/>
    <b v="0"/>
    <n v="2"/>
    <b v="0"/>
    <s v="publishing/art books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11"/>
    <n v="51.25"/>
    <s v="US"/>
    <s v="USD"/>
    <n v="1283392800"/>
    <d v="2010-09-02T02:00:00"/>
    <n v="1281317691"/>
    <x v="1578"/>
    <b v="0"/>
    <n v="4"/>
    <b v="0"/>
    <s v="publishing/art books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"/>
    <n v="14"/>
    <s v="US"/>
    <s v="USD"/>
    <n v="1377734091"/>
    <d v="2013-08-28T23:54:51"/>
    <n v="1374882891"/>
    <x v="1579"/>
    <b v="0"/>
    <n v="2"/>
    <b v="0"/>
    <s v="publishing/art books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e v="#DIV/0!"/>
    <s v="US"/>
    <s v="USD"/>
    <n v="1337562726"/>
    <d v="2012-05-21T01:12:06"/>
    <n v="1332378726"/>
    <x v="1580"/>
    <b v="0"/>
    <n v="0"/>
    <b v="0"/>
    <s v="publishing/art books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x v="2"/>
    <n v="1"/>
    <n v="5"/>
    <s v="GB"/>
    <s v="GBP"/>
    <n v="1450521990"/>
    <d v="2015-12-19T10:46:30"/>
    <n v="1447757190"/>
    <x v="1581"/>
    <b v="0"/>
    <n v="1"/>
    <b v="0"/>
    <s v="photography/places"/>
    <x v="8"/>
    <s v="places"/>
    <x v="0"/>
  </r>
  <r>
    <n v="1582"/>
    <s v="Scenes from New Orleans"/>
    <s v="I create canvas prints of images from in and around New Orleans"/>
    <n v="1000"/>
    <n v="93"/>
    <x v="2"/>
    <n v="9"/>
    <n v="31"/>
    <s v="US"/>
    <s v="USD"/>
    <n v="1445894400"/>
    <d v="2015-10-26T21:20:00"/>
    <n v="1440961053"/>
    <x v="1582"/>
    <b v="0"/>
    <n v="3"/>
    <b v="0"/>
    <s v="photography/places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0"/>
    <n v="15"/>
    <s v="GB"/>
    <s v="GBP"/>
    <n v="1411681391"/>
    <d v="2014-09-25T21:43:11"/>
    <n v="1409089391"/>
    <x v="1583"/>
    <b v="0"/>
    <n v="1"/>
    <b v="0"/>
    <s v="photography/places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n v="0"/>
    <e v="#DIV/0!"/>
    <s v="US"/>
    <s v="USD"/>
    <n v="1401464101"/>
    <d v="2014-05-30T15:35:01"/>
    <n v="1400600101"/>
    <x v="1584"/>
    <b v="0"/>
    <n v="0"/>
    <b v="0"/>
    <s v="photography/places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79"/>
    <n v="131.66999999999999"/>
    <s v="CA"/>
    <s v="CAD"/>
    <n v="1482663600"/>
    <d v="2016-12-25T11:00:00"/>
    <n v="1480800568"/>
    <x v="1585"/>
    <b v="0"/>
    <n v="12"/>
    <b v="0"/>
    <s v="photography/places"/>
    <x v="8"/>
    <s v="places"/>
    <x v="2"/>
  </r>
  <r>
    <n v="1586"/>
    <s v="Missouri In Pictures"/>
    <s v="Show the world the beauty that is in all of our back yards!"/>
    <n v="1500"/>
    <n v="0"/>
    <x v="2"/>
    <n v="0"/>
    <e v="#DIV/0!"/>
    <s v="US"/>
    <s v="USD"/>
    <n v="1428197422"/>
    <d v="2015-04-05T01:30:22"/>
    <n v="1425609022"/>
    <x v="1586"/>
    <b v="0"/>
    <n v="0"/>
    <b v="0"/>
    <s v="photography/places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0"/>
    <n v="1"/>
    <s v="US"/>
    <s v="USD"/>
    <n v="1418510965"/>
    <d v="2014-12-13T22:49:25"/>
    <n v="1415918965"/>
    <x v="1587"/>
    <b v="0"/>
    <n v="1"/>
    <b v="0"/>
    <s v="photography/places"/>
    <x v="8"/>
    <s v="places"/>
    <x v="3"/>
  </r>
  <r>
    <n v="1588"/>
    <s v="The Right Side of Texas"/>
    <s v="Southeast Texas as seen through the lens of a cell phone camera"/>
    <n v="516"/>
    <n v="0"/>
    <x v="2"/>
    <n v="0"/>
    <e v="#DIV/0!"/>
    <s v="US"/>
    <s v="USD"/>
    <n v="1422735120"/>
    <d v="2015-01-31T20:12:00"/>
    <n v="1420091999"/>
    <x v="1588"/>
    <b v="0"/>
    <n v="0"/>
    <b v="0"/>
    <s v="photography/places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n v="0"/>
    <e v="#DIV/0!"/>
    <s v="US"/>
    <s v="USD"/>
    <n v="1444433886"/>
    <d v="2015-10-09T23:38:06"/>
    <n v="1441841886"/>
    <x v="1589"/>
    <b v="0"/>
    <n v="0"/>
    <b v="0"/>
    <s v="photography/places"/>
    <x v="8"/>
    <s v="places"/>
    <x v="0"/>
  </r>
  <r>
    <n v="1590"/>
    <s v="An Italian Adventure"/>
    <s v="Discover Italy through photography."/>
    <n v="60000"/>
    <n v="1020"/>
    <x v="2"/>
    <n v="2"/>
    <n v="510"/>
    <s v="IT"/>
    <s v="EUR"/>
    <n v="1443040464"/>
    <d v="2015-09-23T20:34:24"/>
    <n v="1440448464"/>
    <x v="1590"/>
    <b v="0"/>
    <n v="2"/>
    <b v="0"/>
    <s v="photography/places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29"/>
    <n v="44.48"/>
    <s v="GB"/>
    <s v="GBP"/>
    <n v="1459700741"/>
    <d v="2016-04-03T16:25:41"/>
    <n v="1457112341"/>
    <x v="1591"/>
    <b v="0"/>
    <n v="92"/>
    <b v="0"/>
    <s v="photography/places"/>
    <x v="8"/>
    <s v="places"/>
    <x v="2"/>
  </r>
  <r>
    <n v="1592"/>
    <s v="The Views of Pittsburgh"/>
    <s v="A portfolio collage of beautiful pictures of authentic Pittsburgh locations and scenery."/>
    <n v="25"/>
    <n v="0"/>
    <x v="2"/>
    <n v="0"/>
    <e v="#DIV/0!"/>
    <s v="US"/>
    <s v="USD"/>
    <n v="1427503485"/>
    <d v="2015-03-28T00:44:45"/>
    <n v="1423619085"/>
    <x v="1592"/>
    <b v="0"/>
    <n v="0"/>
    <b v="0"/>
    <s v="photography/places"/>
    <x v="8"/>
    <s v="places"/>
    <x v="0"/>
  </r>
  <r>
    <n v="1593"/>
    <s v="Picturing Italy"/>
    <s v="A trip to fulfill a dream of capturing the wonders and history of ancient Italy in person."/>
    <n v="22000"/>
    <n v="3"/>
    <x v="2"/>
    <n v="0"/>
    <n v="1"/>
    <s v="US"/>
    <s v="USD"/>
    <n v="1425154655"/>
    <d v="2015-02-28T20:17:35"/>
    <n v="1422562655"/>
    <x v="1593"/>
    <b v="0"/>
    <n v="3"/>
    <b v="0"/>
    <s v="photography/places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n v="21"/>
    <n v="20.5"/>
    <s v="US"/>
    <s v="USD"/>
    <n v="1463329260"/>
    <d v="2016-05-15T16:21:00"/>
    <n v="1458147982"/>
    <x v="1594"/>
    <b v="0"/>
    <n v="10"/>
    <b v="0"/>
    <s v="photography/places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0"/>
    <n v="40"/>
    <s v="US"/>
    <s v="USD"/>
    <n v="1403122380"/>
    <d v="2014-06-18T20:13:00"/>
    <n v="1400634728"/>
    <x v="1595"/>
    <b v="0"/>
    <n v="7"/>
    <b v="0"/>
    <s v="photography/places"/>
    <x v="8"/>
    <s v="places"/>
    <x v="3"/>
  </r>
  <r>
    <n v="1596"/>
    <s v="The Town We Live In"/>
    <s v="London is beautiful. I want to create a book of stunning images from in and around our great city"/>
    <n v="3250"/>
    <n v="75"/>
    <x v="2"/>
    <n v="2"/>
    <n v="25"/>
    <s v="GB"/>
    <s v="GBP"/>
    <n v="1418469569"/>
    <d v="2014-12-13T11:19:29"/>
    <n v="1414577969"/>
    <x v="1596"/>
    <b v="0"/>
    <n v="3"/>
    <b v="0"/>
    <s v="photography/places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x v="2"/>
    <n v="0"/>
    <e v="#DIV/0!"/>
    <s v="US"/>
    <s v="USD"/>
    <n v="1474360197"/>
    <d v="2016-09-20T08:29:57"/>
    <n v="1471768197"/>
    <x v="1597"/>
    <b v="0"/>
    <n v="0"/>
    <b v="0"/>
    <s v="photography/places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0"/>
    <n v="1"/>
    <s v="US"/>
    <s v="USD"/>
    <n v="1437926458"/>
    <d v="2015-07-26T16:00:58"/>
    <n v="1432742458"/>
    <x v="1598"/>
    <b v="0"/>
    <n v="1"/>
    <b v="0"/>
    <s v="photography/places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n v="0"/>
    <e v="#DIV/0!"/>
    <s v="GB"/>
    <s v="GBP"/>
    <n v="1460116576"/>
    <d v="2016-04-08T11:56:16"/>
    <n v="1457528176"/>
    <x v="1599"/>
    <b v="0"/>
    <n v="0"/>
    <b v="0"/>
    <s v="photography/places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n v="7"/>
    <n v="40.78"/>
    <s v="US"/>
    <s v="USD"/>
    <n v="1405401060"/>
    <d v="2014-07-15T05:11:00"/>
    <n v="1401585752"/>
    <x v="1600"/>
    <b v="0"/>
    <n v="9"/>
    <b v="0"/>
    <s v="photography/places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x v="0"/>
    <n v="108"/>
    <n v="48.33"/>
    <s v="US"/>
    <s v="USD"/>
    <n v="1304561633"/>
    <d v="2011-05-05T02:13:53"/>
    <n v="1301969633"/>
    <x v="1601"/>
    <b v="0"/>
    <n v="56"/>
    <b v="1"/>
    <s v="music/rock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n v="100"/>
    <n v="46.95"/>
    <s v="US"/>
    <s v="USD"/>
    <n v="1318633200"/>
    <d v="2011-10-14T23:00:00"/>
    <n v="1314947317"/>
    <x v="1602"/>
    <b v="0"/>
    <n v="32"/>
    <b v="1"/>
    <s v="music/rock"/>
    <x v="4"/>
    <s v="rock"/>
    <x v="6"/>
  </r>
  <r>
    <n v="1603"/>
    <s v="Max's First Solo Album!"/>
    <s v="An exercise in the wild and dangerous world of solo musicianship by Maxwell D Feinstein."/>
    <n v="2000"/>
    <n v="2000.66"/>
    <x v="0"/>
    <n v="100"/>
    <n v="66.69"/>
    <s v="US"/>
    <s v="USD"/>
    <n v="1327723459"/>
    <d v="2012-01-28T04:04:19"/>
    <n v="1322539459"/>
    <x v="1603"/>
    <b v="0"/>
    <n v="30"/>
    <b v="1"/>
    <s v="music/rock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22"/>
    <n v="48.84"/>
    <s v="US"/>
    <s v="USD"/>
    <n v="1332011835"/>
    <d v="2012-03-17T19:17:15"/>
    <n v="1328559435"/>
    <x v="1604"/>
    <b v="0"/>
    <n v="70"/>
    <b v="1"/>
    <s v="music/rock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01"/>
    <n v="137.31"/>
    <s v="US"/>
    <s v="USD"/>
    <n v="1312182000"/>
    <d v="2011-08-01T07:00:00"/>
    <n v="1311380313"/>
    <x v="1605"/>
    <b v="0"/>
    <n v="44"/>
    <b v="1"/>
    <s v="music/rock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01"/>
    <n v="87.83"/>
    <s v="US"/>
    <s v="USD"/>
    <n v="1300930838"/>
    <d v="2011-03-24T01:40:38"/>
    <n v="1293158438"/>
    <x v="1606"/>
    <b v="0"/>
    <n v="92"/>
    <b v="1"/>
    <s v="music/rock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x v="0"/>
    <n v="145"/>
    <n v="70.790000000000006"/>
    <s v="US"/>
    <s v="USD"/>
    <n v="1339701851"/>
    <d v="2012-06-14T19:24:11"/>
    <n v="1337887451"/>
    <x v="1607"/>
    <b v="0"/>
    <n v="205"/>
    <b v="1"/>
    <s v="music/rock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01"/>
    <n v="52.83"/>
    <s v="US"/>
    <s v="USD"/>
    <n v="1388553960"/>
    <d v="2014-01-01T05:26:00"/>
    <n v="1385754986"/>
    <x v="1608"/>
    <b v="0"/>
    <n v="23"/>
    <b v="1"/>
    <s v="music/rock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18"/>
    <n v="443.75"/>
    <s v="US"/>
    <s v="USD"/>
    <n v="1320220800"/>
    <d v="2011-11-02T08:00:00"/>
    <n v="1315612909"/>
    <x v="1609"/>
    <b v="0"/>
    <n v="4"/>
    <b v="1"/>
    <s v="music/rock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x v="0"/>
    <n v="272"/>
    <n v="48.54"/>
    <s v="US"/>
    <s v="USD"/>
    <n v="1355609510"/>
    <d v="2012-12-15T22:11:50"/>
    <n v="1353017510"/>
    <x v="1610"/>
    <b v="0"/>
    <n v="112"/>
    <b v="1"/>
    <s v="music/rock"/>
    <x v="4"/>
    <s v="rock"/>
    <x v="5"/>
  </r>
  <r>
    <n v="1611"/>
    <s v="Skelton-Luns CD/7&quot;             No Big Deal."/>
    <s v="Skelton-Luns CD/7&quot; No Big Deal."/>
    <n v="800"/>
    <n v="1001"/>
    <x v="0"/>
    <n v="125"/>
    <n v="37.07"/>
    <s v="US"/>
    <s v="USD"/>
    <n v="1370390432"/>
    <d v="2013-06-05T00:00:32"/>
    <n v="1368576032"/>
    <x v="1611"/>
    <b v="0"/>
    <n v="27"/>
    <b v="1"/>
    <s v="music/rock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10"/>
    <n v="50"/>
    <s v="US"/>
    <s v="USD"/>
    <n v="1357160384"/>
    <d v="2013-01-02T20:59:44"/>
    <n v="1354568384"/>
    <x v="1612"/>
    <b v="0"/>
    <n v="11"/>
    <b v="1"/>
    <s v="music/rock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02"/>
    <n v="39.04"/>
    <s v="US"/>
    <s v="USD"/>
    <n v="1342921202"/>
    <d v="2012-07-22T01:40:02"/>
    <n v="1340329202"/>
    <x v="1613"/>
    <b v="0"/>
    <n v="26"/>
    <b v="1"/>
    <s v="music/rock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03"/>
    <n v="66.69"/>
    <s v="US"/>
    <s v="USD"/>
    <n v="1407085200"/>
    <d v="2014-08-03T17:00:00"/>
    <n v="1401924769"/>
    <x v="1614"/>
    <b v="0"/>
    <n v="77"/>
    <b v="1"/>
    <s v="music/rock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14"/>
    <n v="67.13"/>
    <s v="US"/>
    <s v="USD"/>
    <n v="1323742396"/>
    <d v="2011-12-13T02:13:16"/>
    <n v="1319850796"/>
    <x v="1615"/>
    <b v="0"/>
    <n v="136"/>
    <b v="1"/>
    <s v="music/rock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x v="0"/>
    <n v="104"/>
    <n v="66.37"/>
    <s v="US"/>
    <s v="USD"/>
    <n v="1353621600"/>
    <d v="2012-11-22T22:00:00"/>
    <n v="1350061821"/>
    <x v="1616"/>
    <b v="0"/>
    <n v="157"/>
    <b v="1"/>
    <s v="music/rock"/>
    <x v="4"/>
    <s v="rock"/>
    <x v="5"/>
  </r>
  <r>
    <n v="1617"/>
    <s v="The Coffis Brothers 2nd Album!"/>
    <s v="The Coffis Brothers &amp;The Mountain Men are recording a brand new full length record."/>
    <n v="7000"/>
    <n v="10210"/>
    <x v="0"/>
    <n v="146"/>
    <n v="64.62"/>
    <s v="US"/>
    <s v="USD"/>
    <n v="1383332400"/>
    <d v="2013-11-01T19:00:00"/>
    <n v="1380470188"/>
    <x v="1617"/>
    <b v="0"/>
    <n v="158"/>
    <b v="1"/>
    <s v="music/rock"/>
    <x v="4"/>
    <s v="rock"/>
    <x v="4"/>
  </r>
  <r>
    <n v="1618"/>
    <s v="Janus Word Album"/>
    <s v="Janus Word combines hard rock with melodic acoustic music for a unique and awesome sound."/>
    <n v="1500"/>
    <n v="1576"/>
    <x v="0"/>
    <n v="105"/>
    <n v="58.37"/>
    <s v="US"/>
    <s v="USD"/>
    <n v="1362757335"/>
    <d v="2013-03-08T15:42:15"/>
    <n v="1359301335"/>
    <x v="1618"/>
    <b v="0"/>
    <n v="27"/>
    <b v="1"/>
    <s v="music/rock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33"/>
    <n v="86.96"/>
    <s v="US"/>
    <s v="USD"/>
    <n v="1410755286"/>
    <d v="2014-09-15T04:28:06"/>
    <n v="1408940886"/>
    <x v="1619"/>
    <b v="0"/>
    <n v="23"/>
    <b v="1"/>
    <s v="music/rock"/>
    <x v="4"/>
    <s v="rock"/>
    <x v="3"/>
  </r>
  <r>
    <n v="1620"/>
    <s v="Kickstart my music career with 300 CDs"/>
    <s v="Kickstarting my music career with 300 hard copy CDs of my first release."/>
    <n v="1000"/>
    <n v="1130"/>
    <x v="0"/>
    <n v="113"/>
    <n v="66.47"/>
    <s v="US"/>
    <s v="USD"/>
    <n v="1361606940"/>
    <d v="2013-02-23T08:09:00"/>
    <n v="1361002140"/>
    <x v="1620"/>
    <b v="0"/>
    <n v="17"/>
    <b v="1"/>
    <s v="music/rock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21"/>
    <n v="163.78"/>
    <s v="US"/>
    <s v="USD"/>
    <n v="1338177540"/>
    <d v="2012-05-28T03:59:00"/>
    <n v="1333550015"/>
    <x v="1621"/>
    <b v="0"/>
    <n v="37"/>
    <b v="1"/>
    <s v="music/rock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2"/>
    <n v="107.98"/>
    <s v="US"/>
    <s v="USD"/>
    <n v="1418803140"/>
    <d v="2014-12-17T07:59:00"/>
    <n v="1415343874"/>
    <x v="1622"/>
    <b v="0"/>
    <n v="65"/>
    <b v="1"/>
    <s v="music/rock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01"/>
    <n v="42.11"/>
    <s v="GB"/>
    <s v="GBP"/>
    <n v="1377621089"/>
    <d v="2013-08-27T16:31:29"/>
    <n v="1372437089"/>
    <x v="1623"/>
    <b v="0"/>
    <n v="18"/>
    <b v="1"/>
    <s v="music/rock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n v="118"/>
    <n v="47.2"/>
    <s v="US"/>
    <s v="USD"/>
    <n v="1357721335"/>
    <d v="2013-01-09T08:48:55"/>
    <n v="1354265335"/>
    <x v="1624"/>
    <b v="0"/>
    <n v="25"/>
    <b v="1"/>
    <s v="music/rock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55"/>
    <n v="112.02"/>
    <s v="US"/>
    <s v="USD"/>
    <n v="1347382053"/>
    <d v="2012-09-11T16:47:33"/>
    <n v="1344962853"/>
    <x v="1625"/>
    <b v="0"/>
    <n v="104"/>
    <b v="1"/>
    <s v="music/rock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n v="101"/>
    <n v="74.95"/>
    <s v="US"/>
    <s v="USD"/>
    <n v="1385932867"/>
    <d v="2013-12-01T21:21:07"/>
    <n v="1383337267"/>
    <x v="1626"/>
    <b v="0"/>
    <n v="108"/>
    <b v="1"/>
    <s v="music/rock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17"/>
    <n v="61.58"/>
    <s v="US"/>
    <s v="USD"/>
    <n v="1353905940"/>
    <d v="2012-11-26T04:59:00"/>
    <n v="1351011489"/>
    <x v="1627"/>
    <b v="0"/>
    <n v="38"/>
    <b v="1"/>
    <s v="music/rock"/>
    <x v="4"/>
    <s v="rock"/>
    <x v="5"/>
  </r>
  <r>
    <n v="1628"/>
    <s v="&quot;Songs for Tsippora&quot; Byronâ€™s DEBUT EP"/>
    <s v="Original Jewish rock music on human relationships and identity"/>
    <n v="4000"/>
    <n v="4037"/>
    <x v="0"/>
    <n v="101"/>
    <n v="45.88"/>
    <s v="US"/>
    <s v="USD"/>
    <n v="1403026882"/>
    <d v="2014-06-17T17:41:22"/>
    <n v="1400175682"/>
    <x v="1628"/>
    <b v="0"/>
    <n v="88"/>
    <b v="1"/>
    <s v="music/rock"/>
    <x v="4"/>
    <s v="rock"/>
    <x v="3"/>
  </r>
  <r>
    <n v="1629"/>
    <s v="Off The Turnpike | A Loud New Way to Release Loud New Music"/>
    <s v="Help Off The Turnpike release new music, and set fire to everything!"/>
    <n v="6000"/>
    <n v="6220"/>
    <x v="0"/>
    <n v="104"/>
    <n v="75.849999999999994"/>
    <s v="US"/>
    <s v="USD"/>
    <n v="1392929333"/>
    <d v="2014-02-20T20:48:53"/>
    <n v="1389041333"/>
    <x v="1629"/>
    <b v="0"/>
    <n v="82"/>
    <b v="1"/>
    <s v="music/rock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65"/>
    <n v="84.21"/>
    <s v="US"/>
    <s v="USD"/>
    <n v="1330671540"/>
    <d v="2012-03-02T06:59:00"/>
    <n v="1328040375"/>
    <x v="1630"/>
    <b v="0"/>
    <n v="126"/>
    <b v="1"/>
    <s v="music/rock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56"/>
    <n v="117.23"/>
    <s v="US"/>
    <s v="USD"/>
    <n v="1350074261"/>
    <d v="2012-10-12T20:37:41"/>
    <n v="1347482261"/>
    <x v="1631"/>
    <b v="0"/>
    <n v="133"/>
    <b v="1"/>
    <s v="music/rock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02"/>
    <n v="86.49"/>
    <s v="US"/>
    <s v="USD"/>
    <n v="1316851854"/>
    <d v="2011-09-24T08:10:54"/>
    <n v="1311667854"/>
    <x v="1632"/>
    <b v="0"/>
    <n v="47"/>
    <b v="1"/>
    <s v="music/rock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n v="100"/>
    <n v="172.41"/>
    <s v="US"/>
    <s v="USD"/>
    <n v="1326690000"/>
    <d v="2012-01-16T05:00:00"/>
    <n v="1324329156"/>
    <x v="1633"/>
    <b v="0"/>
    <n v="58"/>
    <b v="1"/>
    <s v="music/rock"/>
    <x v="4"/>
    <s v="rock"/>
    <x v="6"/>
  </r>
  <r>
    <n v="1634"/>
    <s v="RUBEDO: Debut Full Length Album"/>
    <s v="Recording Debut  Album w/ Producer Ikey Owens from Free Moral Agents/ The Mars Volta"/>
    <n v="2000"/>
    <n v="2010"/>
    <x v="0"/>
    <n v="101"/>
    <n v="62.81"/>
    <s v="US"/>
    <s v="USD"/>
    <n v="1306994340"/>
    <d v="2011-06-02T05:59:00"/>
    <n v="1303706001"/>
    <x v="1634"/>
    <b v="0"/>
    <n v="32"/>
    <b v="1"/>
    <s v="music/rock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25"/>
    <n v="67.73"/>
    <s v="US"/>
    <s v="USD"/>
    <n v="1468270261"/>
    <d v="2016-07-11T20:51:01"/>
    <n v="1463086261"/>
    <x v="1635"/>
    <b v="0"/>
    <n v="37"/>
    <b v="1"/>
    <s v="music/rock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04"/>
    <n v="53.56"/>
    <s v="US"/>
    <s v="USD"/>
    <n v="1307851200"/>
    <d v="2011-06-12T04:00:00"/>
    <n v="1304129088"/>
    <x v="1636"/>
    <b v="0"/>
    <n v="87"/>
    <b v="1"/>
    <s v="music/rock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04"/>
    <n v="34.6"/>
    <s v="US"/>
    <s v="USD"/>
    <n v="1262302740"/>
    <d v="2009-12-31T23:39:00"/>
    <n v="1257444140"/>
    <x v="1637"/>
    <b v="0"/>
    <n v="15"/>
    <b v="1"/>
    <s v="music/rock"/>
    <x v="4"/>
    <s v="rock"/>
    <x v="8"/>
  </r>
  <r>
    <n v="1638"/>
    <s v="Avenues EP 2013"/>
    <s v="Avenues will be going in to the studio to record a new EP with Matt Allison!"/>
    <n v="1000"/>
    <n v="1050"/>
    <x v="0"/>
    <n v="105"/>
    <n v="38.89"/>
    <s v="US"/>
    <s v="USD"/>
    <n v="1362086700"/>
    <d v="2013-02-28T21:25:00"/>
    <n v="1358180968"/>
    <x v="1638"/>
    <b v="0"/>
    <n v="27"/>
    <b v="1"/>
    <s v="music/rock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00"/>
    <n v="94.74"/>
    <s v="US"/>
    <s v="USD"/>
    <n v="1330789165"/>
    <d v="2012-03-03T15:39:25"/>
    <n v="1328197165"/>
    <x v="1639"/>
    <b v="0"/>
    <n v="19"/>
    <b v="1"/>
    <s v="music/rock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70"/>
    <n v="39.97"/>
    <s v="US"/>
    <s v="USD"/>
    <n v="1280800740"/>
    <d v="2010-08-03T01:59:00"/>
    <n v="1279603955"/>
    <x v="1640"/>
    <b v="0"/>
    <n v="17"/>
    <b v="1"/>
    <s v="music/rock"/>
    <x v="4"/>
    <s v="rock"/>
    <x v="7"/>
  </r>
  <r>
    <n v="1641"/>
    <s v="Tanya Dartson- Run for Your Life music video"/>
    <s v="Music Video For Upbeat and Inspiring Song - Run For Your Life"/>
    <n v="2500"/>
    <n v="2535"/>
    <x v="0"/>
    <n v="101"/>
    <n v="97.5"/>
    <s v="US"/>
    <s v="USD"/>
    <n v="1418998744"/>
    <d v="2014-12-19T14:19:04"/>
    <n v="1416406744"/>
    <x v="1641"/>
    <b v="0"/>
    <n v="26"/>
    <b v="1"/>
    <s v="music/pop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n v="100"/>
    <n v="42.86"/>
    <s v="US"/>
    <s v="USD"/>
    <n v="1308011727"/>
    <d v="2011-06-14T00:35:27"/>
    <n v="1306283727"/>
    <x v="1642"/>
    <b v="0"/>
    <n v="28"/>
    <b v="1"/>
    <s v="music/pop"/>
    <x v="4"/>
    <s v="pop"/>
    <x v="6"/>
  </r>
  <r>
    <n v="1643"/>
    <s v="This Is All Now's Brand New Album!!"/>
    <s v="This Is All Now is putting out a brand new record, and we need YOUR help to do it!"/>
    <n v="5000"/>
    <n v="6235"/>
    <x v="0"/>
    <n v="125"/>
    <n v="168.51"/>
    <s v="US"/>
    <s v="USD"/>
    <n v="1348516012"/>
    <d v="2012-09-24T19:46:52"/>
    <n v="1345924012"/>
    <x v="1643"/>
    <b v="0"/>
    <n v="37"/>
    <b v="1"/>
    <s v="music/pop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10"/>
    <n v="85.55"/>
    <s v="US"/>
    <s v="USD"/>
    <n v="1353551160"/>
    <d v="2012-11-22T02:26:00"/>
    <n v="1348363560"/>
    <x v="1644"/>
    <b v="0"/>
    <n v="128"/>
    <b v="1"/>
    <s v="music/pop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11"/>
    <n v="554"/>
    <s v="US"/>
    <s v="USD"/>
    <n v="1379515740"/>
    <d v="2013-09-18T14:49:00"/>
    <n v="1378306140"/>
    <x v="1645"/>
    <b v="0"/>
    <n v="10"/>
    <b v="1"/>
    <s v="music/pop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n v="110"/>
    <n v="26.55"/>
    <s v="GB"/>
    <s v="GBP"/>
    <n v="1408039860"/>
    <d v="2014-08-14T18:11:00"/>
    <n v="1405248503"/>
    <x v="1646"/>
    <b v="0"/>
    <n v="83"/>
    <b v="1"/>
    <s v="music/pop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05"/>
    <n v="113.83"/>
    <s v="US"/>
    <s v="USD"/>
    <n v="1339235377"/>
    <d v="2012-06-09T09:49:37"/>
    <n v="1336643377"/>
    <x v="1647"/>
    <b v="0"/>
    <n v="46"/>
    <b v="1"/>
    <s v="music/pop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25"/>
    <n v="32.01"/>
    <s v="US"/>
    <s v="USD"/>
    <n v="1300636482"/>
    <d v="2011-03-20T15:54:42"/>
    <n v="1298048082"/>
    <x v="1648"/>
    <b v="0"/>
    <n v="90"/>
    <b v="1"/>
    <s v="music/pop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01"/>
    <n v="47.19"/>
    <s v="US"/>
    <s v="USD"/>
    <n v="1400862355"/>
    <d v="2014-05-23T16:25:55"/>
    <n v="1396974355"/>
    <x v="1649"/>
    <b v="0"/>
    <n v="81"/>
    <b v="1"/>
    <s v="music/pop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x v="0"/>
    <n v="142"/>
    <n v="88.47"/>
    <s v="US"/>
    <s v="USD"/>
    <n v="1381314437"/>
    <d v="2013-10-09T10:27:17"/>
    <n v="1378722437"/>
    <x v="1650"/>
    <b v="0"/>
    <n v="32"/>
    <b v="1"/>
    <s v="music/pop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1"/>
    <n v="100.75"/>
    <s v="US"/>
    <s v="USD"/>
    <n v="1303801140"/>
    <d v="2011-04-26T06:59:00"/>
    <n v="1300916220"/>
    <x v="1651"/>
    <b v="0"/>
    <n v="20"/>
    <b v="1"/>
    <s v="music/pop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01"/>
    <n v="64.709999999999994"/>
    <s v="US"/>
    <s v="USD"/>
    <n v="1385297393"/>
    <d v="2013-11-24T12:49:53"/>
    <n v="1382701793"/>
    <x v="1652"/>
    <b v="0"/>
    <n v="70"/>
    <b v="1"/>
    <s v="music/pop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74"/>
    <n v="51.85"/>
    <s v="US"/>
    <s v="USD"/>
    <n v="1303675296"/>
    <d v="2011-04-24T20:01:36"/>
    <n v="1300996896"/>
    <x v="1653"/>
    <b v="0"/>
    <n v="168"/>
    <b v="1"/>
    <s v="music/pop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20"/>
    <n v="38.79"/>
    <s v="US"/>
    <s v="USD"/>
    <n v="1334784160"/>
    <d v="2012-04-18T21:22:40"/>
    <n v="1332192160"/>
    <x v="1654"/>
    <b v="0"/>
    <n v="34"/>
    <b v="1"/>
    <s v="music/pop"/>
    <x v="4"/>
    <s v="pop"/>
    <x v="5"/>
  </r>
  <r>
    <n v="1655"/>
    <s v="Meg Porter Debut EP!"/>
    <s v="Berklee College of Music student, Meg Porter needs YOUR help to fund her very first EP!"/>
    <n v="1500"/>
    <n v="2143"/>
    <x v="0"/>
    <n v="143"/>
    <n v="44.65"/>
    <s v="US"/>
    <s v="USD"/>
    <n v="1333648820"/>
    <d v="2012-04-05T18:00:20"/>
    <n v="1331060420"/>
    <x v="1655"/>
    <b v="0"/>
    <n v="48"/>
    <b v="1"/>
    <s v="music/pop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00"/>
    <n v="156.77000000000001"/>
    <s v="US"/>
    <s v="USD"/>
    <n v="1355437052"/>
    <d v="2012-12-13T22:17:32"/>
    <n v="1352845052"/>
    <x v="1656"/>
    <b v="0"/>
    <n v="48"/>
    <b v="1"/>
    <s v="music/pop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05"/>
    <n v="118.7"/>
    <s v="US"/>
    <s v="USD"/>
    <n v="1337885168"/>
    <d v="2012-05-24T18:46:08"/>
    <n v="1335293168"/>
    <x v="1657"/>
    <b v="0"/>
    <n v="221"/>
    <b v="1"/>
    <s v="music/pop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32"/>
    <n v="74.150000000000006"/>
    <s v="US"/>
    <s v="USD"/>
    <n v="1355840400"/>
    <d v="2012-12-18T14:20:00"/>
    <n v="1352524767"/>
    <x v="1658"/>
    <b v="0"/>
    <n v="107"/>
    <b v="1"/>
    <s v="music/pop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13"/>
    <n v="12.53"/>
    <s v="GB"/>
    <s v="GBP"/>
    <n v="1387281600"/>
    <d v="2013-12-17T12:00:00"/>
    <n v="1384811721"/>
    <x v="1659"/>
    <b v="0"/>
    <n v="45"/>
    <b v="1"/>
    <s v="music/pop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54"/>
    <n v="27.86"/>
    <s v="IT"/>
    <s v="EUR"/>
    <n v="1462053540"/>
    <d v="2016-04-30T21:59:00"/>
    <n v="1459355950"/>
    <x v="1660"/>
    <b v="0"/>
    <n v="36"/>
    <b v="1"/>
    <s v="music/pop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n v="103"/>
    <n v="80.180000000000007"/>
    <s v="AT"/>
    <s v="EUR"/>
    <n v="1453064400"/>
    <d v="2016-01-17T21:00:00"/>
    <n v="1449359831"/>
    <x v="1661"/>
    <b v="0"/>
    <n v="101"/>
    <b v="1"/>
    <s v="music/pop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03"/>
    <n v="132.44"/>
    <s v="US"/>
    <s v="USD"/>
    <n v="1325310336"/>
    <d v="2011-12-31T05:45:36"/>
    <n v="1320122736"/>
    <x v="1662"/>
    <b v="0"/>
    <n v="62"/>
    <b v="1"/>
    <s v="music/pop"/>
    <x v="4"/>
    <s v="pop"/>
    <x v="6"/>
  </r>
  <r>
    <n v="1663"/>
    <s v="ghost -- a music video"/>
    <s v="music is as important to the eyes as it is to the ears. help bring ghost to life in front of your eyes."/>
    <n v="1000"/>
    <n v="1080"/>
    <x v="0"/>
    <n v="108"/>
    <n v="33.75"/>
    <s v="US"/>
    <s v="USD"/>
    <n v="1422750707"/>
    <d v="2015-02-01T00:31:47"/>
    <n v="1420158707"/>
    <x v="1663"/>
    <b v="0"/>
    <n v="32"/>
    <b v="1"/>
    <s v="music/pop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n v="122"/>
    <n v="34.380000000000003"/>
    <s v="US"/>
    <s v="USD"/>
    <n v="1331870340"/>
    <d v="2012-03-16T03:59:00"/>
    <n v="1328033818"/>
    <x v="1664"/>
    <b v="0"/>
    <n v="89"/>
    <b v="1"/>
    <s v="music/pop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19"/>
    <n v="44.96"/>
    <s v="US"/>
    <s v="USD"/>
    <n v="1298343600"/>
    <d v="2011-02-22T03:00:00"/>
    <n v="1295624113"/>
    <x v="1665"/>
    <b v="0"/>
    <n v="93"/>
    <b v="1"/>
    <s v="music/pop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61"/>
    <n v="41.04"/>
    <s v="US"/>
    <s v="USD"/>
    <n v="1364447073"/>
    <d v="2013-03-28T05:04:33"/>
    <n v="1361858673"/>
    <x v="1666"/>
    <b v="0"/>
    <n v="98"/>
    <b v="1"/>
    <s v="music/pop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27"/>
    <n v="52.6"/>
    <s v="US"/>
    <s v="USD"/>
    <n v="1394521140"/>
    <d v="2014-03-11T06:59:00"/>
    <n v="1392169298"/>
    <x v="1667"/>
    <b v="0"/>
    <n v="82"/>
    <b v="1"/>
    <s v="music/pop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03"/>
    <n v="70.78"/>
    <s v="US"/>
    <s v="USD"/>
    <n v="1322454939"/>
    <d v="2011-11-28T04:35:39"/>
    <n v="1319859339"/>
    <x v="1668"/>
    <b v="0"/>
    <n v="116"/>
    <b v="1"/>
    <s v="music/pop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40"/>
    <n v="53.75"/>
    <s v="US"/>
    <s v="USD"/>
    <n v="1464729276"/>
    <d v="2016-05-31T21:14:36"/>
    <n v="1459545276"/>
    <x v="1669"/>
    <b v="0"/>
    <n v="52"/>
    <b v="1"/>
    <s v="music/pop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03"/>
    <n v="44.61"/>
    <s v="US"/>
    <s v="USD"/>
    <n v="1278302400"/>
    <d v="2010-07-05T04:00:00"/>
    <n v="1273961999"/>
    <x v="1670"/>
    <b v="0"/>
    <n v="23"/>
    <b v="1"/>
    <s v="music/pop"/>
    <x v="4"/>
    <s v="pop"/>
    <x v="7"/>
  </r>
  <r>
    <n v="1671"/>
    <s v="Luke O'Brien's Kickstarter"/>
    <s v="I am seeking funding in order to help take my music from a hobby to a career."/>
    <n v="2000"/>
    <n v="2013.47"/>
    <x v="0"/>
    <n v="101"/>
    <n v="26.15"/>
    <s v="US"/>
    <s v="USD"/>
    <n v="1470056614"/>
    <d v="2016-08-01T13:03:34"/>
    <n v="1467464614"/>
    <x v="1671"/>
    <b v="0"/>
    <n v="77"/>
    <b v="1"/>
    <s v="music/pop"/>
    <x v="4"/>
    <s v="pop"/>
    <x v="2"/>
  </r>
  <r>
    <n v="1672"/>
    <s v="High Altotude Debut Album"/>
    <s v="Sweet, sweet harmonies from Portland Oregon's premiere high school women's a cappella group."/>
    <n v="1700"/>
    <n v="1920"/>
    <x v="0"/>
    <n v="113"/>
    <n v="39.18"/>
    <s v="US"/>
    <s v="USD"/>
    <n v="1338824730"/>
    <d v="2012-06-04T15:45:30"/>
    <n v="1336232730"/>
    <x v="1672"/>
    <b v="0"/>
    <n v="49"/>
    <b v="1"/>
    <s v="music/pop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28"/>
    <n v="45.59"/>
    <s v="US"/>
    <s v="USD"/>
    <n v="1425675892"/>
    <d v="2015-03-06T21:04:52"/>
    <n v="1423083892"/>
    <x v="1673"/>
    <b v="0"/>
    <n v="59"/>
    <b v="1"/>
    <s v="music/pop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02"/>
    <n v="89.25"/>
    <s v="US"/>
    <s v="USD"/>
    <n v="1471503540"/>
    <d v="2016-08-18T06:59:00"/>
    <n v="1468852306"/>
    <x v="1674"/>
    <b v="0"/>
    <n v="113"/>
    <b v="1"/>
    <s v="music/pop"/>
    <x v="4"/>
    <s v="pop"/>
    <x v="2"/>
  </r>
  <r>
    <n v="1675"/>
    <s v="The Great Party's Debut Album!"/>
    <s v="The Great Party is releasing their debut album. Here's your chance to be a part of it!"/>
    <n v="1000"/>
    <n v="1374.16"/>
    <x v="0"/>
    <n v="137"/>
    <n v="40.42"/>
    <s v="US"/>
    <s v="USD"/>
    <n v="1318802580"/>
    <d v="2011-10-16T22:03:00"/>
    <n v="1316194540"/>
    <x v="1675"/>
    <b v="0"/>
    <n v="34"/>
    <b v="1"/>
    <s v="music/pop"/>
    <x v="4"/>
    <s v="pop"/>
    <x v="6"/>
  </r>
  <r>
    <n v="1676"/>
    <s v="Bridge 19 CD Release Tour"/>
    <s v="Help fund Bridge 19's tour in support of their first duo record, to be released in May 2012."/>
    <n v="3000"/>
    <n v="3460"/>
    <x v="0"/>
    <n v="115"/>
    <n v="82.38"/>
    <s v="US"/>
    <s v="USD"/>
    <n v="1334980740"/>
    <d v="2012-04-21T03:59:00"/>
    <n v="1330968347"/>
    <x v="1676"/>
    <b v="0"/>
    <n v="42"/>
    <b v="1"/>
    <s v="music/pop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12"/>
    <n v="159.52000000000001"/>
    <s v="ES"/>
    <s v="EUR"/>
    <n v="1460786340"/>
    <d v="2016-04-16T05:59:00"/>
    <n v="1455615976"/>
    <x v="1677"/>
    <b v="0"/>
    <n v="42"/>
    <b v="1"/>
    <s v="music/pop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18"/>
    <n v="36.24"/>
    <s v="US"/>
    <s v="USD"/>
    <n v="1391718671"/>
    <d v="2014-02-06T20:31:11"/>
    <n v="1390509071"/>
    <x v="1678"/>
    <b v="0"/>
    <n v="49"/>
    <b v="1"/>
    <s v="music/pop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75"/>
    <n v="62.5"/>
    <s v="US"/>
    <s v="USD"/>
    <n v="1311298745"/>
    <d v="2011-07-22T01:39:05"/>
    <n v="1309311545"/>
    <x v="1679"/>
    <b v="0"/>
    <n v="56"/>
    <b v="1"/>
    <s v="music/pop"/>
    <x v="4"/>
    <s v="pop"/>
    <x v="6"/>
  </r>
  <r>
    <n v="1680"/>
    <s v="Kick Out a Record"/>
    <s v="Working Musician dilemma #164: how the taxman put Kick the Record 2.0 on hold"/>
    <n v="1000"/>
    <n v="1175"/>
    <x v="0"/>
    <n v="118"/>
    <n v="47"/>
    <s v="US"/>
    <s v="USD"/>
    <n v="1405188667"/>
    <d v="2014-07-12T18:11:07"/>
    <n v="1402596667"/>
    <x v="1680"/>
    <b v="0"/>
    <n v="25"/>
    <b v="1"/>
    <s v="music/pop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101"/>
    <n v="74.58"/>
    <s v="US"/>
    <s v="USD"/>
    <n v="1490752800"/>
    <d v="2017-03-29T02:00:00"/>
    <n v="1486522484"/>
    <x v="1681"/>
    <b v="0"/>
    <n v="884"/>
    <b v="0"/>
    <s v="music/faith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n v="0"/>
    <e v="#DIV/0!"/>
    <s v="US"/>
    <s v="USD"/>
    <n v="1492142860"/>
    <d v="2017-04-14T04:07:40"/>
    <n v="1486962460"/>
    <x v="1682"/>
    <b v="0"/>
    <n v="0"/>
    <b v="0"/>
    <s v="music/faith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n v="22"/>
    <n v="76"/>
    <s v="FR"/>
    <s v="EUR"/>
    <n v="1491590738"/>
    <d v="2017-04-07T18:45:38"/>
    <n v="1489517138"/>
    <x v="1683"/>
    <b v="0"/>
    <n v="10"/>
    <b v="0"/>
    <s v="music/faith"/>
    <x v="4"/>
    <s v="faith"/>
    <x v="1"/>
  </r>
  <r>
    <n v="1684"/>
    <s v="Goodness &amp; Mercy EP - Marty Mikles"/>
    <s v="New Music from Marty Mikles!  A new EP all about God's Goodness &amp; Mercy."/>
    <n v="8000"/>
    <n v="8730"/>
    <x v="3"/>
    <n v="109"/>
    <n v="86.44"/>
    <s v="US"/>
    <s v="USD"/>
    <n v="1489775641"/>
    <d v="2017-03-17T18:34:01"/>
    <n v="1487360041"/>
    <x v="1684"/>
    <b v="0"/>
    <n v="101"/>
    <b v="0"/>
    <s v="music/faith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103"/>
    <n v="24"/>
    <s v="US"/>
    <s v="USD"/>
    <n v="1490331623"/>
    <d v="2017-03-24T05:00:23"/>
    <n v="1487743223"/>
    <x v="1685"/>
    <b v="0"/>
    <n v="15"/>
    <b v="0"/>
    <s v="music/faith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0"/>
    <n v="18"/>
    <s v="CA"/>
    <s v="CAD"/>
    <n v="1493320519"/>
    <d v="2017-04-27T19:15:19"/>
    <n v="1488140119"/>
    <x v="1686"/>
    <b v="0"/>
    <n v="1"/>
    <b v="0"/>
    <s v="music/faith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31"/>
    <n v="80.13"/>
    <s v="US"/>
    <s v="USD"/>
    <n v="1491855300"/>
    <d v="2017-04-10T20:15:00"/>
    <n v="1488935245"/>
    <x v="1687"/>
    <b v="0"/>
    <n v="39"/>
    <b v="0"/>
    <s v="music/faith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44"/>
    <n v="253.14"/>
    <s v="US"/>
    <s v="USD"/>
    <n v="1491738594"/>
    <d v="2017-04-09T11:49:54"/>
    <n v="1489150194"/>
    <x v="1688"/>
    <b v="0"/>
    <n v="7"/>
    <b v="0"/>
    <s v="music/faith"/>
    <x v="4"/>
    <s v="faith"/>
    <x v="1"/>
  </r>
  <r>
    <n v="1689"/>
    <s v="Fly Away"/>
    <s v="Praising the Living God in the second half of life."/>
    <n v="2400"/>
    <n v="2400"/>
    <x v="3"/>
    <n v="100"/>
    <n v="171.43"/>
    <s v="US"/>
    <s v="USD"/>
    <n v="1489700230"/>
    <d v="2017-03-16T21:37:10"/>
    <n v="1487111830"/>
    <x v="1689"/>
    <b v="0"/>
    <n v="14"/>
    <b v="0"/>
    <s v="music/faith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25"/>
    <n v="57.73"/>
    <s v="US"/>
    <s v="USD"/>
    <n v="1491470442"/>
    <d v="2017-04-06T09:20:42"/>
    <n v="1488882042"/>
    <x v="1690"/>
    <b v="0"/>
    <n v="11"/>
    <b v="0"/>
    <s v="music/faith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33"/>
    <n v="264.26"/>
    <s v="US"/>
    <s v="USD"/>
    <n v="1491181200"/>
    <d v="2017-04-03T01:00:00"/>
    <n v="1488387008"/>
    <x v="1691"/>
    <b v="0"/>
    <n v="38"/>
    <b v="0"/>
    <s v="music/faith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x v="3"/>
    <n v="48"/>
    <n v="159.33000000000001"/>
    <s v="US"/>
    <s v="USD"/>
    <n v="1490572740"/>
    <d v="2017-03-26T23:59:00"/>
    <n v="1487734667"/>
    <x v="1692"/>
    <b v="0"/>
    <n v="15"/>
    <b v="0"/>
    <s v="music/faith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9"/>
    <n v="35"/>
    <s v="GB"/>
    <s v="GBP"/>
    <n v="1491768000"/>
    <d v="2017-04-09T20:00:00"/>
    <n v="1489097112"/>
    <x v="1693"/>
    <b v="0"/>
    <n v="8"/>
    <b v="0"/>
    <s v="music/faith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n v="0"/>
    <n v="5"/>
    <s v="US"/>
    <s v="USD"/>
    <n v="1490589360"/>
    <d v="2017-03-27T04:36:00"/>
    <n v="1488038674"/>
    <x v="1694"/>
    <b v="0"/>
    <n v="1"/>
    <b v="0"/>
    <s v="music/faith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12"/>
    <n v="61.09"/>
    <s v="US"/>
    <s v="USD"/>
    <n v="1491786000"/>
    <d v="2017-04-10T01:00:00"/>
    <n v="1488847514"/>
    <x v="1695"/>
    <b v="0"/>
    <n v="23"/>
    <b v="0"/>
    <s v="music/faith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0"/>
    <e v="#DIV/0!"/>
    <s v="US"/>
    <s v="USD"/>
    <n v="1491007211"/>
    <d v="2017-04-01T00:40:11"/>
    <n v="1488418811"/>
    <x v="1696"/>
    <b v="0"/>
    <n v="0"/>
    <b v="0"/>
    <s v="music/faith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20"/>
    <n v="114.82"/>
    <s v="US"/>
    <s v="USD"/>
    <n v="1491781648"/>
    <d v="2017-04-09T23:47:28"/>
    <n v="1489193248"/>
    <x v="1697"/>
    <b v="0"/>
    <n v="22"/>
    <b v="0"/>
    <s v="music/faith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0"/>
    <e v="#DIV/0!"/>
    <s v="US"/>
    <s v="USD"/>
    <n v="1490499180"/>
    <d v="2017-03-26T03:33:00"/>
    <n v="1488430760"/>
    <x v="1698"/>
    <b v="0"/>
    <n v="0"/>
    <b v="0"/>
    <s v="music/faith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n v="4"/>
    <n v="54"/>
    <s v="US"/>
    <s v="USD"/>
    <n v="1491943445"/>
    <d v="2017-04-11T20:44:05"/>
    <n v="1489351445"/>
    <x v="1699"/>
    <b v="0"/>
    <n v="4"/>
    <b v="0"/>
    <s v="music/faith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26"/>
    <n v="65.97"/>
    <s v="US"/>
    <s v="USD"/>
    <n v="1491019200"/>
    <d v="2017-04-01T04:00:00"/>
    <n v="1488418990"/>
    <x v="1700"/>
    <b v="0"/>
    <n v="79"/>
    <b v="0"/>
    <s v="music/faith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0"/>
    <n v="5"/>
    <s v="US"/>
    <s v="USD"/>
    <n v="1421337405"/>
    <d v="2015-01-15T15:56:45"/>
    <n v="1418745405"/>
    <x v="1701"/>
    <b v="0"/>
    <n v="2"/>
    <b v="0"/>
    <s v="music/faith"/>
    <x v="4"/>
    <s v="faith"/>
    <x v="3"/>
  </r>
  <r>
    <n v="1702"/>
    <s v="lyndale lewis and new vision prosper cd release"/>
    <s v="I can do all things through christ jesus"/>
    <n v="16500"/>
    <n v="1"/>
    <x v="2"/>
    <n v="0"/>
    <n v="1"/>
    <s v="US"/>
    <s v="USD"/>
    <n v="1427745150"/>
    <d v="2015-03-30T19:52:30"/>
    <n v="1425156750"/>
    <x v="1702"/>
    <b v="0"/>
    <n v="1"/>
    <b v="0"/>
    <s v="music/faith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n v="1"/>
    <n v="25.5"/>
    <s v="US"/>
    <s v="USD"/>
    <n v="1441003537"/>
    <d v="2015-08-31T06:45:37"/>
    <n v="1435819537"/>
    <x v="1703"/>
    <b v="0"/>
    <n v="2"/>
    <b v="0"/>
    <s v="music/faith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n v="65"/>
    <n v="118.36"/>
    <s v="US"/>
    <s v="USD"/>
    <n v="1424056873"/>
    <d v="2015-02-16T03:21:13"/>
    <n v="1421464873"/>
    <x v="1704"/>
    <b v="0"/>
    <n v="11"/>
    <b v="0"/>
    <s v="music/faith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n v="0"/>
    <e v="#DIV/0!"/>
    <s v="US"/>
    <s v="USD"/>
    <n v="1441814400"/>
    <d v="2015-09-09T16:00:00"/>
    <n v="1440807846"/>
    <x v="1705"/>
    <b v="0"/>
    <n v="0"/>
    <b v="0"/>
    <s v="music/faith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n v="0"/>
    <e v="#DIV/0!"/>
    <s v="DE"/>
    <s v="EUR"/>
    <n v="1440314472"/>
    <d v="2015-08-23T07:21:12"/>
    <n v="1435130472"/>
    <x v="1706"/>
    <b v="0"/>
    <n v="0"/>
    <b v="0"/>
    <s v="music/faith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10"/>
    <n v="54.11"/>
    <s v="US"/>
    <s v="USD"/>
    <n v="1459181895"/>
    <d v="2016-03-28T16:18:15"/>
    <n v="1456593495"/>
    <x v="1707"/>
    <b v="0"/>
    <n v="9"/>
    <b v="0"/>
    <s v="music/faith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n v="0"/>
    <e v="#DIV/0!"/>
    <s v="US"/>
    <s v="USD"/>
    <n v="1462135706"/>
    <d v="2016-05-01T20:48:26"/>
    <n v="1458679706"/>
    <x v="1708"/>
    <b v="0"/>
    <n v="0"/>
    <b v="0"/>
    <s v="music/faith"/>
    <x v="4"/>
    <s v="faith"/>
    <x v="2"/>
  </r>
  <r>
    <n v="1709"/>
    <s v="Psalms"/>
    <s v="A project to set psalms to music. The psalms are taken from the English Standard Version (ESV) of the Bible."/>
    <n v="1750"/>
    <n v="85"/>
    <x v="2"/>
    <n v="5"/>
    <n v="21.25"/>
    <s v="US"/>
    <s v="USD"/>
    <n v="1409513940"/>
    <d v="2014-08-31T19:39:00"/>
    <n v="1405949514"/>
    <x v="1709"/>
    <b v="0"/>
    <n v="4"/>
    <b v="0"/>
    <s v="music/faith"/>
    <x v="4"/>
    <s v="faith"/>
    <x v="3"/>
  </r>
  <r>
    <n v="1710"/>
    <s v="Producing a live album of our upcoming Europe tour"/>
    <s v="We want to create a gospel live album which has never been produced before."/>
    <n v="5000"/>
    <n v="34"/>
    <x v="2"/>
    <n v="1"/>
    <n v="34"/>
    <s v="DE"/>
    <s v="EUR"/>
    <n v="1453122000"/>
    <d v="2016-01-18T13:00:00"/>
    <n v="1449151888"/>
    <x v="1710"/>
    <b v="0"/>
    <n v="1"/>
    <b v="0"/>
    <s v="music/faith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11"/>
    <n v="525"/>
    <s v="US"/>
    <s v="USD"/>
    <n v="1409585434"/>
    <d v="2014-09-01T15:30:34"/>
    <n v="1406907034"/>
    <x v="1711"/>
    <b v="0"/>
    <n v="2"/>
    <b v="0"/>
    <s v="music/faith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n v="0"/>
    <e v="#DIV/0!"/>
    <s v="US"/>
    <s v="USD"/>
    <n v="1435701353"/>
    <d v="2015-06-30T21:55:53"/>
    <n v="1430517353"/>
    <x v="1712"/>
    <b v="0"/>
    <n v="0"/>
    <b v="0"/>
    <s v="music/faith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n v="2"/>
    <n v="50"/>
    <s v="US"/>
    <s v="USD"/>
    <n v="1412536412"/>
    <d v="2014-10-05T19:13:32"/>
    <n v="1409944412"/>
    <x v="1713"/>
    <b v="0"/>
    <n v="1"/>
    <b v="0"/>
    <s v="music/faith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8"/>
    <n v="115.71"/>
    <s v="US"/>
    <s v="USD"/>
    <n v="1430517761"/>
    <d v="2015-05-01T22:02:41"/>
    <n v="1427925761"/>
    <x v="1714"/>
    <b v="0"/>
    <n v="17"/>
    <b v="0"/>
    <s v="music/faith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n v="0"/>
    <n v="5.5"/>
    <s v="US"/>
    <s v="USD"/>
    <n v="1427772120"/>
    <d v="2015-03-31T03:22:00"/>
    <n v="1425186785"/>
    <x v="1715"/>
    <b v="0"/>
    <n v="2"/>
    <b v="0"/>
    <s v="music/faith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8"/>
    <n v="50"/>
    <s v="US"/>
    <s v="USD"/>
    <n v="1481295099"/>
    <d v="2016-12-09T14:51:39"/>
    <n v="1477835499"/>
    <x v="1716"/>
    <b v="0"/>
    <n v="3"/>
    <b v="0"/>
    <s v="music/faith"/>
    <x v="4"/>
    <s v="faith"/>
    <x v="2"/>
  </r>
  <r>
    <n v="1717"/>
    <s v="Shift Records A New EP!"/>
    <s v="Our first record created to reach, inspire, and ultimately express the love of Jesus to our generation."/>
    <n v="3265"/>
    <n v="1395"/>
    <x v="2"/>
    <n v="43"/>
    <n v="34.020000000000003"/>
    <s v="US"/>
    <s v="USD"/>
    <n v="1461211200"/>
    <d v="2016-04-21T04:00:00"/>
    <n v="1459467238"/>
    <x v="1717"/>
    <b v="0"/>
    <n v="41"/>
    <b v="0"/>
    <s v="music/faith"/>
    <x v="4"/>
    <s v="faith"/>
    <x v="2"/>
  </r>
  <r>
    <n v="1718"/>
    <s v="The Prodigal Son"/>
    <s v="A melody for the galaxy."/>
    <n v="35000"/>
    <n v="75"/>
    <x v="2"/>
    <n v="0"/>
    <n v="37.5"/>
    <s v="US"/>
    <s v="USD"/>
    <n v="1463201940"/>
    <d v="2016-05-14T04:59:00"/>
    <n v="1459435149"/>
    <x v="1718"/>
    <b v="0"/>
    <n v="2"/>
    <b v="0"/>
    <s v="music/faith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1"/>
    <n v="11.67"/>
    <s v="US"/>
    <s v="USD"/>
    <n v="1410958191"/>
    <d v="2014-09-17T12:49:51"/>
    <n v="1408366191"/>
    <x v="1719"/>
    <b v="0"/>
    <n v="3"/>
    <b v="0"/>
    <s v="music/faith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6"/>
    <n v="28.13"/>
    <s v="US"/>
    <s v="USD"/>
    <n v="1415562471"/>
    <d v="2014-11-09T19:47:51"/>
    <n v="1412966871"/>
    <x v="1720"/>
    <b v="0"/>
    <n v="8"/>
    <b v="0"/>
    <s v="music/faith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n v="0"/>
    <e v="#DIV/0!"/>
    <s v="US"/>
    <s v="USD"/>
    <n v="1449831863"/>
    <d v="2015-12-11T11:04:23"/>
    <n v="1447239863"/>
    <x v="1721"/>
    <b v="0"/>
    <n v="0"/>
    <b v="0"/>
    <s v="music/faith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n v="0"/>
    <n v="1"/>
    <s v="US"/>
    <s v="USD"/>
    <n v="1459642200"/>
    <d v="2016-04-03T00:10:00"/>
    <n v="1456441429"/>
    <x v="1722"/>
    <b v="0"/>
    <n v="1"/>
    <b v="0"/>
    <s v="music/faith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7"/>
    <n v="216.67"/>
    <s v="US"/>
    <s v="USD"/>
    <n v="1435730400"/>
    <d v="2015-07-01T06:00:00"/>
    <n v="1430855315"/>
    <x v="1723"/>
    <b v="0"/>
    <n v="3"/>
    <b v="0"/>
    <s v="music/faith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1"/>
    <n v="8.75"/>
    <s v="US"/>
    <s v="USD"/>
    <n v="1414707762"/>
    <d v="2014-10-30T22:22:42"/>
    <n v="1412115762"/>
    <x v="1724"/>
    <b v="0"/>
    <n v="4"/>
    <b v="0"/>
    <s v="music/faith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n v="10"/>
    <n v="62.22"/>
    <s v="US"/>
    <s v="USD"/>
    <n v="1408922049"/>
    <d v="2014-08-24T23:14:09"/>
    <n v="1406330049"/>
    <x v="1725"/>
    <b v="0"/>
    <n v="9"/>
    <b v="0"/>
    <s v="music/faith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n v="34"/>
    <n v="137.25"/>
    <s v="US"/>
    <s v="USD"/>
    <n v="1403906664"/>
    <d v="2014-06-27T22:04:24"/>
    <n v="1401401064"/>
    <x v="1726"/>
    <b v="0"/>
    <n v="16"/>
    <b v="0"/>
    <s v="music/faith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0"/>
    <n v="1"/>
    <s v="GB"/>
    <s v="GBP"/>
    <n v="1428231600"/>
    <d v="2015-04-05T11:00:00"/>
    <n v="1423520177"/>
    <x v="1727"/>
    <b v="0"/>
    <n v="1"/>
    <b v="0"/>
    <s v="music/faith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n v="68"/>
    <n v="122.14"/>
    <s v="US"/>
    <s v="USD"/>
    <n v="1445439674"/>
    <d v="2015-10-21T15:01:14"/>
    <n v="1442847674"/>
    <x v="1728"/>
    <b v="0"/>
    <n v="7"/>
    <b v="0"/>
    <s v="music/faith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0"/>
    <e v="#DIV/0!"/>
    <s v="US"/>
    <s v="USD"/>
    <n v="1465521306"/>
    <d v="2016-06-10T01:15:06"/>
    <n v="1460337306"/>
    <x v="1729"/>
    <b v="0"/>
    <n v="0"/>
    <b v="0"/>
    <s v="music/faith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0"/>
    <e v="#DIV/0!"/>
    <s v="US"/>
    <s v="USD"/>
    <n v="1445738783"/>
    <d v="2015-10-25T02:06:23"/>
    <n v="1443146783"/>
    <x v="1730"/>
    <b v="0"/>
    <n v="0"/>
    <b v="0"/>
    <s v="music/faith"/>
    <x v="4"/>
    <s v="faith"/>
    <x v="0"/>
  </r>
  <r>
    <n v="1731"/>
    <s v="Sam Cox Band First Christian Tour"/>
    <s v="We are a Christin Worship band looking to midwest tour. God Bless!"/>
    <n v="1000"/>
    <n v="0"/>
    <x v="2"/>
    <n v="0"/>
    <e v="#DIV/0!"/>
    <s v="US"/>
    <s v="USD"/>
    <n v="1434034800"/>
    <d v="2015-06-11T15:00:00"/>
    <n v="1432849552"/>
    <x v="1731"/>
    <b v="0"/>
    <n v="0"/>
    <b v="0"/>
    <s v="music/faith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0"/>
    <e v="#DIV/0!"/>
    <s v="US"/>
    <s v="USD"/>
    <n v="1452920400"/>
    <d v="2016-01-16T05:00:00"/>
    <n v="1447777481"/>
    <x v="1732"/>
    <b v="0"/>
    <n v="0"/>
    <b v="0"/>
    <s v="music/faith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n v="0"/>
    <e v="#DIV/0!"/>
    <s v="US"/>
    <s v="USD"/>
    <n v="1473802200"/>
    <d v="2016-09-13T21:30:00"/>
    <n v="1472746374"/>
    <x v="1733"/>
    <b v="0"/>
    <n v="0"/>
    <b v="0"/>
    <s v="music/faith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n v="0"/>
    <n v="1"/>
    <s v="US"/>
    <s v="USD"/>
    <n v="1431046356"/>
    <d v="2015-05-08T00:52:36"/>
    <n v="1428454356"/>
    <x v="1734"/>
    <b v="0"/>
    <n v="1"/>
    <b v="0"/>
    <s v="music/faith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n v="11"/>
    <n v="55"/>
    <s v="US"/>
    <s v="USD"/>
    <n v="1470598345"/>
    <d v="2016-08-07T19:32:25"/>
    <n v="1468006345"/>
    <x v="1735"/>
    <b v="0"/>
    <n v="2"/>
    <b v="0"/>
    <s v="music/faith"/>
    <x v="4"/>
    <s v="faith"/>
    <x v="2"/>
  </r>
  <r>
    <n v="1736"/>
    <s v="In His Presence"/>
    <s v="A unique meditative album reflecting on the life of Christ, inviting Him into your presence"/>
    <n v="3000"/>
    <n v="22"/>
    <x v="2"/>
    <n v="1"/>
    <n v="22"/>
    <s v="US"/>
    <s v="USD"/>
    <n v="1447018833"/>
    <d v="2015-11-08T21:40:33"/>
    <n v="1444423233"/>
    <x v="1736"/>
    <b v="0"/>
    <n v="1"/>
    <b v="0"/>
    <s v="music/faith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n v="21"/>
    <n v="56.67"/>
    <s v="US"/>
    <s v="USD"/>
    <n v="1437432392"/>
    <d v="2015-07-20T22:46:32"/>
    <n v="1434840392"/>
    <x v="1737"/>
    <b v="0"/>
    <n v="15"/>
    <b v="0"/>
    <s v="music/faith"/>
    <x v="4"/>
    <s v="faith"/>
    <x v="0"/>
  </r>
  <r>
    <n v="1738"/>
    <s v="The Flashing Lights"/>
    <s v="Music that inspires and gives hope for overcoming and change. And it is good music."/>
    <n v="5000"/>
    <n v="20"/>
    <x v="2"/>
    <n v="0"/>
    <n v="20"/>
    <s v="US"/>
    <s v="USD"/>
    <n v="1412283542"/>
    <d v="2014-10-02T20:59:02"/>
    <n v="1409691542"/>
    <x v="1738"/>
    <b v="0"/>
    <n v="1"/>
    <b v="0"/>
    <s v="music/faith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0"/>
    <n v="1"/>
    <s v="US"/>
    <s v="USD"/>
    <n v="1462391932"/>
    <d v="2016-05-04T19:58:52"/>
    <n v="1457297932"/>
    <x v="1739"/>
    <b v="0"/>
    <n v="1"/>
    <b v="0"/>
    <s v="music/faith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n v="0"/>
    <e v="#DIV/0!"/>
    <s v="US"/>
    <s v="USD"/>
    <n v="1437075422"/>
    <d v="2015-07-16T19:37:02"/>
    <n v="1434483422"/>
    <x v="1740"/>
    <b v="0"/>
    <n v="0"/>
    <b v="0"/>
    <s v="music/faith"/>
    <x v="4"/>
    <s v="faith"/>
    <x v="0"/>
  </r>
  <r>
    <n v="1741"/>
    <s v="Caught off Guard"/>
    <s v="A photo journal documenting my experiences and travels across New Zealand"/>
    <n v="1200"/>
    <n v="1330"/>
    <x v="0"/>
    <n v="111"/>
    <n v="25.58"/>
    <s v="GB"/>
    <s v="GBP"/>
    <n v="1433948671"/>
    <d v="2015-06-10T15:04:31"/>
    <n v="1430060671"/>
    <x v="1741"/>
    <b v="0"/>
    <n v="52"/>
    <b v="1"/>
    <s v="photography/photobooks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09"/>
    <n v="63.97"/>
    <s v="US"/>
    <s v="USD"/>
    <n v="1483822800"/>
    <d v="2017-01-07T21:00:00"/>
    <n v="1481058170"/>
    <x v="1742"/>
    <b v="0"/>
    <n v="34"/>
    <b v="1"/>
    <s v="photography/photobooks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00"/>
    <n v="89.93"/>
    <s v="US"/>
    <s v="USD"/>
    <n v="1472270340"/>
    <d v="2016-08-27T03:59:00"/>
    <n v="1470348775"/>
    <x v="1743"/>
    <b v="0"/>
    <n v="67"/>
    <b v="1"/>
    <s v="photography/photobooks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n v="118"/>
    <n v="93.07"/>
    <s v="GB"/>
    <s v="GBP"/>
    <n v="1425821477"/>
    <d v="2015-03-08T13:31:17"/>
    <n v="1421937077"/>
    <x v="1744"/>
    <b v="0"/>
    <n v="70"/>
    <b v="1"/>
    <s v="photography/photobooks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14"/>
    <n v="89.67"/>
    <s v="US"/>
    <s v="USD"/>
    <n v="1482372000"/>
    <d v="2016-12-22T02:00:00"/>
    <n v="1479276838"/>
    <x v="1745"/>
    <b v="0"/>
    <n v="89"/>
    <b v="1"/>
    <s v="photography/photobooks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48"/>
    <n v="207.62"/>
    <s v="US"/>
    <s v="USD"/>
    <n v="1479952800"/>
    <d v="2016-11-24T02:00:00"/>
    <n v="1477368867"/>
    <x v="1746"/>
    <b v="0"/>
    <n v="107"/>
    <b v="1"/>
    <s v="photography/photobooks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05"/>
    <n v="59.41"/>
    <s v="GB"/>
    <s v="GBP"/>
    <n v="1447426800"/>
    <d v="2015-11-13T15:00:00"/>
    <n v="1444904830"/>
    <x v="1747"/>
    <b v="0"/>
    <n v="159"/>
    <b v="1"/>
    <s v="photography/photobooks"/>
    <x v="8"/>
    <s v="photobooks"/>
    <x v="0"/>
  </r>
  <r>
    <n v="1748"/>
    <s v="So It Is: Vancouver"/>
    <s v="Telling the story of the city through remarkable people who live in Vancouver today."/>
    <n v="50000"/>
    <n v="64974"/>
    <x v="0"/>
    <n v="130"/>
    <n v="358.97"/>
    <s v="CA"/>
    <s v="CAD"/>
    <n v="1441234143"/>
    <d v="2015-09-02T22:49:03"/>
    <n v="1438642143"/>
    <x v="1748"/>
    <b v="0"/>
    <n v="181"/>
    <b v="1"/>
    <s v="photography/photobooks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n v="123"/>
    <n v="94.74"/>
    <s v="LU"/>
    <s v="EUR"/>
    <n v="1488394800"/>
    <d v="2017-03-01T19:00:00"/>
    <n v="1485213921"/>
    <x v="1749"/>
    <b v="0"/>
    <n v="131"/>
    <b v="1"/>
    <s v="photography/photobooks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02"/>
    <n v="80.650000000000006"/>
    <s v="US"/>
    <s v="USD"/>
    <n v="1461096304"/>
    <d v="2016-04-19T20:05:04"/>
    <n v="1458936304"/>
    <x v="1750"/>
    <b v="0"/>
    <n v="125"/>
    <b v="1"/>
    <s v="photography/photobooks"/>
    <x v="8"/>
    <s v="photobooks"/>
    <x v="2"/>
  </r>
  <r>
    <n v="1751"/>
    <s v="Daily Bread: Stories from Rural Greece"/>
    <s v="Photographs and stories culled from 10 years of road trips through rural Greece"/>
    <n v="10000"/>
    <n v="10290"/>
    <x v="0"/>
    <n v="103"/>
    <n v="168.69"/>
    <s v="US"/>
    <s v="USD"/>
    <n v="1426787123"/>
    <d v="2015-03-19T17:45:23"/>
    <n v="1424198723"/>
    <x v="1751"/>
    <b v="0"/>
    <n v="61"/>
    <b v="1"/>
    <s v="photography/photobooks"/>
    <x v="8"/>
    <s v="photobooks"/>
    <x v="0"/>
  </r>
  <r>
    <n v="1752"/>
    <s v="Adfectus Book"/>
    <s v="A little book of calm, in picture form, that will soothe the soul and un-furrow the brow."/>
    <n v="1200"/>
    <n v="3122"/>
    <x v="0"/>
    <n v="260"/>
    <n v="34.69"/>
    <s v="GB"/>
    <s v="GBP"/>
    <n v="1476425082"/>
    <d v="2016-10-14T06:04:42"/>
    <n v="1473833082"/>
    <x v="1752"/>
    <b v="0"/>
    <n v="90"/>
    <b v="1"/>
    <s v="photography/photobooks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08"/>
    <n v="462.86"/>
    <s v="DK"/>
    <s v="DKK"/>
    <n v="1458579568"/>
    <d v="2016-03-21T16:59:28"/>
    <n v="1455991168"/>
    <x v="1753"/>
    <b v="0"/>
    <n v="35"/>
    <b v="1"/>
    <s v="photography/photobooks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11"/>
    <n v="104.39"/>
    <s v="CA"/>
    <s v="CAD"/>
    <n v="1428091353"/>
    <d v="2015-04-03T20:02:33"/>
    <n v="1425502953"/>
    <x v="1754"/>
    <b v="0"/>
    <n v="90"/>
    <b v="1"/>
    <s v="photography/photobooks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20"/>
    <n v="7.5"/>
    <s v="US"/>
    <s v="USD"/>
    <n v="1444071361"/>
    <d v="2015-10-05T18:56:01"/>
    <n v="1441479361"/>
    <x v="1755"/>
    <b v="0"/>
    <n v="4"/>
    <b v="1"/>
    <s v="photography/photobooks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03"/>
    <n v="47.13"/>
    <s v="US"/>
    <s v="USD"/>
    <n v="1472443269"/>
    <d v="2016-08-29T04:01:09"/>
    <n v="1468987269"/>
    <x v="1756"/>
    <b v="0"/>
    <n v="120"/>
    <b v="1"/>
    <s v="photography/photobooks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x v="0"/>
    <n v="116"/>
    <n v="414.29"/>
    <s v="US"/>
    <s v="USD"/>
    <n v="1485631740"/>
    <d v="2017-01-28T19:29:00"/>
    <n v="1483041083"/>
    <x v="1757"/>
    <b v="0"/>
    <n v="14"/>
    <b v="1"/>
    <s v="photography/photobooks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15"/>
    <n v="42.48"/>
    <s v="US"/>
    <s v="USD"/>
    <n v="1468536992"/>
    <d v="2016-07-14T22:56:32"/>
    <n v="1463352992"/>
    <x v="1758"/>
    <b v="0"/>
    <n v="27"/>
    <b v="1"/>
    <s v="photography/photobooks"/>
    <x v="8"/>
    <s v="photobooks"/>
    <x v="2"/>
  </r>
  <r>
    <n v="1759"/>
    <s v="Death Valley"/>
    <s v="Death Valley will be the first photo book of Andi State"/>
    <n v="5000"/>
    <n v="5330"/>
    <x v="0"/>
    <n v="107"/>
    <n v="108.78"/>
    <s v="US"/>
    <s v="USD"/>
    <n v="1427309629"/>
    <d v="2015-03-25T18:53:49"/>
    <n v="1425585229"/>
    <x v="1759"/>
    <b v="0"/>
    <n v="49"/>
    <b v="1"/>
    <s v="photography/photobooks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65"/>
    <n v="81.099999999999994"/>
    <s v="US"/>
    <s v="USD"/>
    <n v="1456416513"/>
    <d v="2016-02-25T16:08:33"/>
    <n v="1454688513"/>
    <x v="1760"/>
    <b v="0"/>
    <n v="102"/>
    <b v="1"/>
    <s v="photography/photobooks"/>
    <x v="8"/>
    <s v="photobooks"/>
    <x v="2"/>
  </r>
  <r>
    <n v="1761"/>
    <s v="I Wanted To See Boobs"/>
    <s v="A hardcover photobook telling the naked truth of a young photographers journey."/>
    <n v="100"/>
    <n v="155"/>
    <x v="0"/>
    <n v="155"/>
    <n v="51.67"/>
    <s v="GB"/>
    <s v="GBP"/>
    <n v="1442065060"/>
    <d v="2015-09-12T13:37:40"/>
    <n v="1437745060"/>
    <x v="1761"/>
    <b v="0"/>
    <n v="3"/>
    <b v="1"/>
    <s v="photography/photobooks"/>
    <x v="8"/>
    <s v="photobooks"/>
    <x v="0"/>
  </r>
  <r>
    <n v="1762"/>
    <s v="&quot;The Naked Pixel&quot; Ali Pakele"/>
    <s v="Project rewards $25 gets you 190+ digital images"/>
    <n v="100"/>
    <n v="885"/>
    <x v="0"/>
    <n v="885"/>
    <n v="35.4"/>
    <s v="US"/>
    <s v="USD"/>
    <n v="1457739245"/>
    <d v="2016-03-11T23:34:05"/>
    <n v="1455147245"/>
    <x v="1762"/>
    <b v="0"/>
    <n v="25"/>
    <b v="1"/>
    <s v="photography/photobooks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2"/>
    <n v="103.64"/>
    <s v="US"/>
    <s v="USD"/>
    <n v="1477255840"/>
    <d v="2016-10-23T20:50:40"/>
    <n v="1474663840"/>
    <x v="1763"/>
    <b v="0"/>
    <n v="118"/>
    <b v="1"/>
    <s v="photography/photobooks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20"/>
    <n v="55.28"/>
    <s v="GB"/>
    <s v="GBP"/>
    <n v="1407065979"/>
    <d v="2014-08-03T11:39:39"/>
    <n v="1404560379"/>
    <x v="1764"/>
    <b v="1"/>
    <n v="39"/>
    <b v="0"/>
    <s v="photography/photobooks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59"/>
    <n v="72.17"/>
    <s v="US"/>
    <s v="USD"/>
    <n v="1407972712"/>
    <d v="2014-08-13T23:31:52"/>
    <n v="1405380712"/>
    <x v="1765"/>
    <b v="1"/>
    <n v="103"/>
    <b v="0"/>
    <s v="photography/photobooks"/>
    <x v="8"/>
    <s v="photobooks"/>
    <x v="3"/>
  </r>
  <r>
    <n v="1766"/>
    <s v="Photographic book on Melbourne's music scene"/>
    <s v="I want to create a beautiful book which documents the Melbourne music scene."/>
    <n v="1500"/>
    <n v="0"/>
    <x v="2"/>
    <n v="0"/>
    <e v="#DIV/0!"/>
    <s v="AU"/>
    <s v="AUD"/>
    <n v="1408999088"/>
    <d v="2014-08-25T20:38:08"/>
    <n v="1407184688"/>
    <x v="1766"/>
    <b v="1"/>
    <n v="0"/>
    <b v="0"/>
    <s v="photography/photobooks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x v="2"/>
    <n v="46"/>
    <n v="58.62"/>
    <s v="US"/>
    <s v="USD"/>
    <n v="1407080884"/>
    <d v="2014-08-03T15:48:04"/>
    <n v="1404488884"/>
    <x v="1767"/>
    <b v="1"/>
    <n v="39"/>
    <b v="0"/>
    <s v="photography/photobooks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4"/>
    <n v="12.47"/>
    <s v="US"/>
    <s v="USD"/>
    <n v="1411824444"/>
    <d v="2014-09-27T13:27:24"/>
    <n v="1406640444"/>
    <x v="1768"/>
    <b v="1"/>
    <n v="15"/>
    <b v="0"/>
    <s v="photography/photobooks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n v="3"/>
    <n v="49.14"/>
    <s v="US"/>
    <s v="USD"/>
    <n v="1421177959"/>
    <d v="2015-01-13T19:39:19"/>
    <n v="1418585959"/>
    <x v="1769"/>
    <b v="1"/>
    <n v="22"/>
    <b v="0"/>
    <s v="photography/photobooks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57"/>
    <n v="150.5"/>
    <s v="US"/>
    <s v="USD"/>
    <n v="1413312194"/>
    <d v="2014-10-14T18:43:14"/>
    <n v="1410288194"/>
    <x v="1770"/>
    <b v="1"/>
    <n v="92"/>
    <b v="0"/>
    <s v="photography/photobooks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21"/>
    <n v="35.799999999999997"/>
    <s v="GB"/>
    <s v="GBP"/>
    <n v="1414107040"/>
    <d v="2014-10-23T23:30:40"/>
    <n v="1411515040"/>
    <x v="1771"/>
    <b v="1"/>
    <n v="25"/>
    <b v="0"/>
    <s v="photography/photobooks"/>
    <x v="8"/>
    <s v="photobooks"/>
    <x v="3"/>
  </r>
  <r>
    <n v="1772"/>
    <s v="White Mountain"/>
    <s v="A photobook and a short documentary film telling the story of Holocaust in Northwestern Lithuania"/>
    <n v="5500"/>
    <n v="858"/>
    <x v="2"/>
    <n v="16"/>
    <n v="45.16"/>
    <s v="GB"/>
    <s v="GBP"/>
    <n v="1404666836"/>
    <d v="2014-07-06T17:13:56"/>
    <n v="1399482836"/>
    <x v="1772"/>
    <b v="1"/>
    <n v="19"/>
    <b v="0"/>
    <s v="photography/photobooks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6"/>
    <n v="98.79"/>
    <s v="US"/>
    <s v="USD"/>
    <n v="1421691298"/>
    <d v="2015-01-19T18:14:58"/>
    <n v="1417803298"/>
    <x v="1773"/>
    <b v="1"/>
    <n v="19"/>
    <b v="0"/>
    <s v="photography/photobooks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46"/>
    <n v="88.31"/>
    <s v="US"/>
    <s v="USD"/>
    <n v="1417273140"/>
    <d v="2014-11-29T14:59:00"/>
    <n v="1413609292"/>
    <x v="1774"/>
    <b v="1"/>
    <n v="13"/>
    <b v="0"/>
    <s v="photography/photobooks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n v="65"/>
    <n v="170.63"/>
    <s v="US"/>
    <s v="USD"/>
    <n v="1414193160"/>
    <d v="2014-10-24T23:26:00"/>
    <n v="1410305160"/>
    <x v="1775"/>
    <b v="1"/>
    <n v="124"/>
    <b v="0"/>
    <s v="photography/photobooks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7"/>
    <n v="83.75"/>
    <s v="GB"/>
    <s v="GBP"/>
    <n v="1414623471"/>
    <d v="2014-10-29T22:57:51"/>
    <n v="1411513071"/>
    <x v="1776"/>
    <b v="1"/>
    <n v="4"/>
    <b v="0"/>
    <s v="photography/photobooks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14"/>
    <n v="65.099999999999994"/>
    <s v="NL"/>
    <s v="EUR"/>
    <n v="1424421253"/>
    <d v="2015-02-20T08:34:13"/>
    <n v="1421829253"/>
    <x v="1777"/>
    <b v="1"/>
    <n v="10"/>
    <b v="0"/>
    <s v="photography/photobooks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2"/>
    <n v="66.33"/>
    <s v="US"/>
    <s v="USD"/>
    <n v="1427485395"/>
    <d v="2015-03-27T19:43:15"/>
    <n v="1423600995"/>
    <x v="1778"/>
    <b v="1"/>
    <n v="15"/>
    <b v="0"/>
    <s v="photography/photobooks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36"/>
    <n v="104.89"/>
    <s v="US"/>
    <s v="USD"/>
    <n v="1472834180"/>
    <d v="2016-09-02T16:36:20"/>
    <n v="1470242180"/>
    <x v="1779"/>
    <b v="1"/>
    <n v="38"/>
    <b v="0"/>
    <s v="photography/photobooks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x v="2"/>
    <n v="40"/>
    <n v="78.44"/>
    <s v="US"/>
    <s v="USD"/>
    <n v="1467469510"/>
    <d v="2016-07-02T14:25:10"/>
    <n v="1462285510"/>
    <x v="1780"/>
    <b v="1"/>
    <n v="152"/>
    <b v="0"/>
    <s v="photography/photobooks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26"/>
    <n v="59.04"/>
    <s v="US"/>
    <s v="USD"/>
    <n v="1473950945"/>
    <d v="2016-09-15T14:49:05"/>
    <n v="1471272545"/>
    <x v="1781"/>
    <b v="1"/>
    <n v="24"/>
    <b v="0"/>
    <s v="photography/photobooks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15"/>
    <n v="71.34"/>
    <s v="US"/>
    <s v="USD"/>
    <n v="1456062489"/>
    <d v="2016-02-21T13:48:09"/>
    <n v="1453211289"/>
    <x v="1782"/>
    <b v="1"/>
    <n v="76"/>
    <b v="0"/>
    <s v="photography/photobooks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n v="24"/>
    <n v="51.23"/>
    <s v="US"/>
    <s v="USD"/>
    <n v="1432248478"/>
    <d v="2015-05-21T22:47:58"/>
    <n v="1429656478"/>
    <x v="1783"/>
    <b v="1"/>
    <n v="185"/>
    <b v="0"/>
    <s v="photography/photobooks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40"/>
    <n v="60.24"/>
    <s v="US"/>
    <s v="USD"/>
    <n v="1422674700"/>
    <d v="2015-01-31T03:25:00"/>
    <n v="1419954240"/>
    <x v="1784"/>
    <b v="1"/>
    <n v="33"/>
    <b v="0"/>
    <s v="photography/photobooks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20"/>
    <n v="44.94"/>
    <s v="US"/>
    <s v="USD"/>
    <n v="1413417600"/>
    <d v="2014-10-16T00:00:00"/>
    <n v="1410750855"/>
    <x v="1785"/>
    <b v="1"/>
    <n v="108"/>
    <b v="0"/>
    <s v="photography/photobooks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n v="48"/>
    <n v="31.21"/>
    <s v="NL"/>
    <s v="EUR"/>
    <n v="1418649177"/>
    <d v="2014-12-15T13:12:57"/>
    <n v="1416057177"/>
    <x v="1786"/>
    <b v="1"/>
    <n v="29"/>
    <b v="0"/>
    <s v="photography/photobooks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x v="2"/>
    <n v="15"/>
    <n v="63.88"/>
    <s v="US"/>
    <s v="USD"/>
    <n v="1428158637"/>
    <d v="2015-04-04T14:43:57"/>
    <n v="1425570237"/>
    <x v="1787"/>
    <b v="1"/>
    <n v="24"/>
    <b v="0"/>
    <s v="photography/photobooks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n v="1"/>
    <n v="19"/>
    <s v="GB"/>
    <s v="GBP"/>
    <n v="1414795542"/>
    <d v="2014-10-31T22:45:42"/>
    <n v="1412203542"/>
    <x v="1788"/>
    <b v="1"/>
    <n v="4"/>
    <b v="0"/>
    <s v="photography/photobooks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n v="1"/>
    <n v="10"/>
    <s v="US"/>
    <s v="USD"/>
    <n v="1421042403"/>
    <d v="2015-01-12T06:00:03"/>
    <n v="1415858403"/>
    <x v="1789"/>
    <b v="1"/>
    <n v="4"/>
    <b v="0"/>
    <s v="photography/photobooks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n v="5"/>
    <n v="109.07"/>
    <s v="US"/>
    <s v="USD"/>
    <n v="1423152678"/>
    <d v="2015-02-05T16:11:18"/>
    <n v="1420560678"/>
    <x v="1790"/>
    <b v="1"/>
    <n v="15"/>
    <b v="0"/>
    <s v="photography/photobooks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n v="4"/>
    <n v="26.75"/>
    <s v="GB"/>
    <s v="GBP"/>
    <n v="1422553565"/>
    <d v="2015-01-29T17:46:05"/>
    <n v="1417369565"/>
    <x v="1791"/>
    <b v="1"/>
    <n v="4"/>
    <b v="0"/>
    <s v="photography/photobooks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x v="2"/>
    <n v="61"/>
    <n v="109.94"/>
    <s v="US"/>
    <s v="USD"/>
    <n v="1439189940"/>
    <d v="2015-08-10T06:59:00"/>
    <n v="1435970682"/>
    <x v="1792"/>
    <b v="1"/>
    <n v="139"/>
    <b v="0"/>
    <s v="photography/photobooks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1"/>
    <n v="20"/>
    <s v="AU"/>
    <s v="AUD"/>
    <n v="1417127040"/>
    <d v="2014-11-27T22:24:00"/>
    <n v="1414531440"/>
    <x v="1793"/>
    <b v="1"/>
    <n v="2"/>
    <b v="0"/>
    <s v="photography/photobooks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11"/>
    <n v="55.39"/>
    <s v="US"/>
    <s v="USD"/>
    <n v="1423660422"/>
    <d v="2015-02-11T13:13:42"/>
    <n v="1420636422"/>
    <x v="1794"/>
    <b v="1"/>
    <n v="18"/>
    <b v="0"/>
    <s v="photography/photobooks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n v="39"/>
    <n v="133.9"/>
    <s v="DE"/>
    <s v="EUR"/>
    <n v="1476460800"/>
    <d v="2016-10-14T16:00:00"/>
    <n v="1473922541"/>
    <x v="1795"/>
    <b v="1"/>
    <n v="81"/>
    <b v="0"/>
    <s v="photography/photobooks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x v="2"/>
    <n v="22"/>
    <n v="48.72"/>
    <s v="GB"/>
    <s v="GBP"/>
    <n v="1469356366"/>
    <d v="2016-07-24T10:32:46"/>
    <n v="1464172366"/>
    <x v="1796"/>
    <b v="1"/>
    <n v="86"/>
    <b v="0"/>
    <s v="photography/photobooks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68"/>
    <n v="48.25"/>
    <s v="US"/>
    <s v="USD"/>
    <n v="1481809189"/>
    <d v="2016-12-15T13:39:49"/>
    <n v="1479217189"/>
    <x v="1797"/>
    <b v="1"/>
    <n v="140"/>
    <b v="0"/>
    <s v="photography/photobooks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14"/>
    <n v="58.97"/>
    <s v="US"/>
    <s v="USD"/>
    <n v="1454572233"/>
    <d v="2016-02-04T07:50:33"/>
    <n v="1449388233"/>
    <x v="1798"/>
    <b v="1"/>
    <n v="37"/>
    <b v="0"/>
    <s v="photography/photobooks"/>
    <x v="8"/>
    <s v="photobooks"/>
    <x v="0"/>
  </r>
  <r>
    <n v="1799"/>
    <s v="The UnDiscovered Image"/>
    <s v="The UnDiscovered Image, a monthly publication dedicated to photographers."/>
    <n v="4000"/>
    <n v="69.83"/>
    <x v="2"/>
    <n v="2"/>
    <n v="11.64"/>
    <s v="GB"/>
    <s v="GBP"/>
    <n v="1415740408"/>
    <d v="2014-11-11T21:13:28"/>
    <n v="1414008808"/>
    <x v="1799"/>
    <b v="1"/>
    <n v="6"/>
    <b v="0"/>
    <s v="photography/photobooks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20"/>
    <n v="83.72"/>
    <s v="GB"/>
    <s v="GBP"/>
    <n v="1476109970"/>
    <d v="2016-10-10T14:32:50"/>
    <n v="1473517970"/>
    <x v="1800"/>
    <b v="1"/>
    <n v="113"/>
    <b v="0"/>
    <s v="photography/photobooks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n v="14"/>
    <n v="63.65"/>
    <s v="GB"/>
    <s v="GBP"/>
    <n v="1450181400"/>
    <d v="2015-12-15T12:10:00"/>
    <n v="1447429868"/>
    <x v="1801"/>
    <b v="1"/>
    <n v="37"/>
    <b v="0"/>
    <s v="photography/photobooks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n v="48"/>
    <n v="94.28"/>
    <s v="DE"/>
    <s v="EUR"/>
    <n v="1435442340"/>
    <d v="2015-06-27T21:59:00"/>
    <n v="1433416830"/>
    <x v="1802"/>
    <b v="1"/>
    <n v="18"/>
    <b v="0"/>
    <s v="photography/photobooks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n v="31"/>
    <n v="71.87"/>
    <s v="US"/>
    <s v="USD"/>
    <n v="1423878182"/>
    <d v="2015-02-14T01:43:02"/>
    <n v="1421199782"/>
    <x v="1803"/>
    <b v="1"/>
    <n v="75"/>
    <b v="0"/>
    <s v="photography/photobooks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35"/>
    <n v="104.85"/>
    <s v="US"/>
    <s v="USD"/>
    <n v="1447521404"/>
    <d v="2015-11-14T17:16:44"/>
    <n v="1444061804"/>
    <x v="1804"/>
    <b v="1"/>
    <n v="52"/>
    <b v="0"/>
    <s v="photography/photobooks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36"/>
    <n v="67.14"/>
    <s v="DE"/>
    <s v="EUR"/>
    <n v="1443808800"/>
    <d v="2015-10-02T18:00:00"/>
    <n v="1441048658"/>
    <x v="1805"/>
    <b v="1"/>
    <n v="122"/>
    <b v="0"/>
    <s v="photography/photobooks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n v="3"/>
    <n v="73.88"/>
    <s v="GB"/>
    <s v="GBP"/>
    <n v="1412090349"/>
    <d v="2014-09-30T15:19:09"/>
    <n v="1409066349"/>
    <x v="1806"/>
    <b v="1"/>
    <n v="8"/>
    <b v="0"/>
    <s v="photography/photobooks"/>
    <x v="8"/>
    <s v="photobooks"/>
    <x v="3"/>
  </r>
  <r>
    <n v="1807"/>
    <s v="Anywhere but Here"/>
    <s v="I want to explore alternative cultures and lifestyles in America."/>
    <n v="5000"/>
    <n v="553"/>
    <x v="2"/>
    <n v="11"/>
    <n v="69.13"/>
    <s v="US"/>
    <s v="USD"/>
    <n v="1411868313"/>
    <d v="2014-09-28T01:38:33"/>
    <n v="1409276313"/>
    <x v="1807"/>
    <b v="1"/>
    <n v="8"/>
    <b v="0"/>
    <s v="photography/photobooks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n v="41"/>
    <n v="120.77"/>
    <s v="US"/>
    <s v="USD"/>
    <n v="1486830030"/>
    <d v="2017-02-11T16:20:30"/>
    <n v="1483806030"/>
    <x v="1808"/>
    <b v="1"/>
    <n v="96"/>
    <b v="0"/>
    <s v="photography/photobooks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n v="11"/>
    <n v="42.22"/>
    <s v="CA"/>
    <s v="CAD"/>
    <n v="1425246439"/>
    <d v="2015-03-01T21:47:19"/>
    <n v="1422222439"/>
    <x v="1809"/>
    <b v="1"/>
    <n v="9"/>
    <b v="0"/>
    <s v="photography/photobooks"/>
    <x v="8"/>
    <s v="photobooks"/>
    <x v="0"/>
  </r>
  <r>
    <n v="1810"/>
    <s v="Film Speed"/>
    <s v="Film Speed is a series of Zines focusing on architecture shot completely on 35 and 120mm film."/>
    <n v="450"/>
    <n v="15"/>
    <x v="2"/>
    <n v="3"/>
    <n v="7.5"/>
    <s v="US"/>
    <s v="USD"/>
    <n v="1408657826"/>
    <d v="2014-08-21T21:50:26"/>
    <n v="1407621026"/>
    <x v="1810"/>
    <b v="0"/>
    <n v="2"/>
    <b v="0"/>
    <s v="photography/photobooks"/>
    <x v="8"/>
    <s v="photobooks"/>
    <x v="3"/>
  </r>
  <r>
    <n v="1811"/>
    <s v="The Year of Sunsets"/>
    <s v="A collection of 365 color photographs of sunsets in 2014, beautifully presented in a hardcover book."/>
    <n v="54000"/>
    <n v="40"/>
    <x v="2"/>
    <n v="0"/>
    <n v="1.54"/>
    <s v="US"/>
    <s v="USD"/>
    <n v="1414123200"/>
    <d v="2014-10-24T04:00:00"/>
    <n v="1408962270"/>
    <x v="1811"/>
    <b v="0"/>
    <n v="26"/>
    <b v="0"/>
    <s v="photography/photobooks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13"/>
    <n v="37.61"/>
    <s v="GB"/>
    <s v="GBP"/>
    <n v="1467531536"/>
    <d v="2016-07-03T07:38:56"/>
    <n v="1464939536"/>
    <x v="1812"/>
    <b v="0"/>
    <n v="23"/>
    <b v="0"/>
    <s v="photography/photobooks"/>
    <x v="8"/>
    <s v="photobooks"/>
    <x v="2"/>
  </r>
  <r>
    <n v="1813"/>
    <s v="Libya : The Lost Days"/>
    <s v="This project aims to document, Libyan photographic history; through both print and artisan mediums ."/>
    <n v="8750"/>
    <n v="0"/>
    <x v="2"/>
    <n v="0"/>
    <e v="#DIV/0!"/>
    <s v="GB"/>
    <s v="GBP"/>
    <n v="1407532812"/>
    <d v="2014-08-08T21:20:12"/>
    <n v="1404940812"/>
    <x v="1813"/>
    <b v="0"/>
    <n v="0"/>
    <b v="0"/>
    <s v="photography/photobooks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n v="49"/>
    <n v="42.16"/>
    <s v="GB"/>
    <s v="GBP"/>
    <n v="1425108736"/>
    <d v="2015-02-28T07:32:16"/>
    <n v="1422516736"/>
    <x v="1814"/>
    <b v="0"/>
    <n v="140"/>
    <b v="0"/>
    <s v="photography/photobooks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n v="0"/>
    <e v="#DIV/0!"/>
    <s v="US"/>
    <s v="USD"/>
    <n v="1435787137"/>
    <d v="2015-07-01T21:45:37"/>
    <n v="1434577537"/>
    <x v="1815"/>
    <b v="0"/>
    <n v="0"/>
    <b v="0"/>
    <s v="photography/photobooks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n v="2"/>
    <n v="84.83"/>
    <s v="CH"/>
    <s v="CHF"/>
    <n v="1469473200"/>
    <d v="2016-07-25T19:00:00"/>
    <n v="1467061303"/>
    <x v="1816"/>
    <b v="0"/>
    <n v="6"/>
    <b v="0"/>
    <s v="photography/photobooks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x v="2"/>
    <n v="52"/>
    <n v="94.19"/>
    <s v="US"/>
    <s v="USD"/>
    <n v="1485759540"/>
    <d v="2017-01-30T06:59:00"/>
    <n v="1480607607"/>
    <x v="1817"/>
    <b v="0"/>
    <n v="100"/>
    <b v="0"/>
    <s v="photography/photobooks"/>
    <x v="8"/>
    <s v="photobooks"/>
    <x v="2"/>
  </r>
  <r>
    <n v="1818"/>
    <s v="Give Me Your Goofy-ist"/>
    <s v="We are all different, this is a way to honor and celebrate the authenticity in being different."/>
    <n v="15000"/>
    <n v="0"/>
    <x v="2"/>
    <n v="0"/>
    <e v="#DIV/0!"/>
    <s v="US"/>
    <s v="USD"/>
    <n v="1428035850"/>
    <d v="2015-04-03T04:37:30"/>
    <n v="1425447450"/>
    <x v="1818"/>
    <b v="0"/>
    <n v="0"/>
    <b v="0"/>
    <s v="photography/photobooks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2"/>
    <n v="6.25"/>
    <s v="US"/>
    <s v="USD"/>
    <n v="1406743396"/>
    <d v="2014-07-30T18:03:16"/>
    <n v="1404151396"/>
    <x v="1819"/>
    <b v="0"/>
    <n v="4"/>
    <b v="0"/>
    <s v="photography/photobooks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7"/>
    <n v="213.38"/>
    <s v="US"/>
    <s v="USD"/>
    <n v="1427850090"/>
    <d v="2015-04-01T01:01:30"/>
    <n v="1425261690"/>
    <x v="1820"/>
    <b v="0"/>
    <n v="8"/>
    <b v="0"/>
    <s v="photography/photobooks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n v="135"/>
    <n v="59.16"/>
    <s v="US"/>
    <s v="USD"/>
    <n v="1330760367"/>
    <d v="2012-03-03T07:39:27"/>
    <n v="1326872367"/>
    <x v="1821"/>
    <b v="0"/>
    <n v="57"/>
    <b v="1"/>
    <s v="music/rock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x v="0"/>
    <n v="100"/>
    <n v="27.27"/>
    <s v="CA"/>
    <s v="CAD"/>
    <n v="1391194860"/>
    <d v="2014-01-31T19:01:00"/>
    <n v="1388084862"/>
    <x v="1822"/>
    <b v="0"/>
    <n v="11"/>
    <b v="1"/>
    <s v="music/rock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16"/>
    <n v="24.58"/>
    <s v="US"/>
    <s v="USD"/>
    <n v="1351095976"/>
    <d v="2012-10-24T16:26:16"/>
    <n v="1348503976"/>
    <x v="1823"/>
    <b v="0"/>
    <n v="33"/>
    <b v="1"/>
    <s v="music/rock"/>
    <x v="4"/>
    <s v="rock"/>
    <x v="5"/>
  </r>
  <r>
    <n v="1824"/>
    <s v="Tin Man's Broken Wisdom Fund"/>
    <s v="cd fund raiser"/>
    <n v="3000"/>
    <n v="3002"/>
    <x v="0"/>
    <n v="100"/>
    <n v="75.05"/>
    <s v="US"/>
    <s v="USD"/>
    <n v="1389146880"/>
    <d v="2014-01-08T02:08:00"/>
    <n v="1387403967"/>
    <x v="1824"/>
    <b v="0"/>
    <n v="40"/>
    <b v="1"/>
    <s v="music/rock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05"/>
    <n v="42.02"/>
    <s v="US"/>
    <s v="USD"/>
    <n v="1373572903"/>
    <d v="2013-07-11T20:01:43"/>
    <n v="1371585703"/>
    <x v="1825"/>
    <b v="0"/>
    <n v="50"/>
    <b v="1"/>
    <s v="music/rock"/>
    <x v="4"/>
    <s v="rock"/>
    <x v="4"/>
  </r>
  <r>
    <n v="1826"/>
    <s v="BEAR GHOST! Professional Recording! Yay!"/>
    <s v="Hear your favorite Bear Ghost in eargasmic quality!"/>
    <n v="2000"/>
    <n v="2020"/>
    <x v="0"/>
    <n v="101"/>
    <n v="53.16"/>
    <s v="US"/>
    <s v="USD"/>
    <n v="1392675017"/>
    <d v="2014-02-17T22:10:17"/>
    <n v="1390083017"/>
    <x v="1826"/>
    <b v="0"/>
    <n v="38"/>
    <b v="1"/>
    <s v="music/rock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01"/>
    <n v="83.89"/>
    <s v="US"/>
    <s v="USD"/>
    <n v="1299138561"/>
    <d v="2011-03-03T07:49:21"/>
    <n v="1294818561"/>
    <x v="1827"/>
    <b v="0"/>
    <n v="96"/>
    <b v="1"/>
    <s v="music/rock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00"/>
    <n v="417.33"/>
    <s v="US"/>
    <s v="USD"/>
    <n v="1399672800"/>
    <d v="2014-05-09T22:00:00"/>
    <n v="1396906530"/>
    <x v="1828"/>
    <b v="0"/>
    <n v="48"/>
    <b v="1"/>
    <s v="music/rock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67"/>
    <n v="75.77"/>
    <s v="US"/>
    <s v="USD"/>
    <n v="1295647200"/>
    <d v="2011-01-21T22:00:00"/>
    <n v="1291428371"/>
    <x v="1829"/>
    <b v="0"/>
    <n v="33"/>
    <b v="1"/>
    <s v="music/rock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02"/>
    <n v="67.39"/>
    <s v="US"/>
    <s v="USD"/>
    <n v="1393259107"/>
    <d v="2014-02-24T16:25:07"/>
    <n v="1390667107"/>
    <x v="1830"/>
    <b v="0"/>
    <n v="226"/>
    <b v="1"/>
    <s v="music/rock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n v="103"/>
    <n v="73.569999999999993"/>
    <s v="US"/>
    <s v="USD"/>
    <n v="1336866863"/>
    <d v="2012-05-12T23:54:23"/>
    <n v="1335570863"/>
    <x v="1831"/>
    <b v="0"/>
    <n v="14"/>
    <b v="1"/>
    <s v="music/rock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n v="143"/>
    <n v="25"/>
    <s v="US"/>
    <s v="USD"/>
    <n v="1299243427"/>
    <d v="2011-03-04T12:57:07"/>
    <n v="1296651427"/>
    <x v="1832"/>
    <b v="0"/>
    <n v="20"/>
    <b v="1"/>
    <s v="music/rock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63"/>
    <n v="42"/>
    <s v="US"/>
    <s v="USD"/>
    <n v="1362211140"/>
    <d v="2013-03-02T07:59:00"/>
    <n v="1359421403"/>
    <x v="1833"/>
    <b v="0"/>
    <n v="25"/>
    <b v="1"/>
    <s v="music/rock"/>
    <x v="4"/>
    <s v="rock"/>
    <x v="4"/>
  </r>
  <r>
    <n v="1834"/>
    <s v="TDJ - All Part of the Plan EP/Tour"/>
    <s v="Help us fund our first tour and promote our new EP!"/>
    <n v="10000"/>
    <n v="11805"/>
    <x v="0"/>
    <n v="118"/>
    <n v="131.16999999999999"/>
    <s v="US"/>
    <s v="USD"/>
    <n v="1422140895"/>
    <d v="2015-01-24T23:08:15"/>
    <n v="1418684895"/>
    <x v="1834"/>
    <b v="0"/>
    <n v="90"/>
    <b v="1"/>
    <s v="music/rock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x v="0"/>
    <n v="104"/>
    <n v="47.27"/>
    <s v="GB"/>
    <s v="GBP"/>
    <n v="1459439471"/>
    <d v="2016-03-31T15:51:11"/>
    <n v="1456851071"/>
    <x v="1835"/>
    <b v="0"/>
    <n v="11"/>
    <b v="1"/>
    <s v="music/rock"/>
    <x v="4"/>
    <s v="rock"/>
    <x v="2"/>
  </r>
  <r>
    <n v="1836"/>
    <s v="KICKSTART OUR &lt;+3"/>
    <s v="Help fund our 2013 Sound &amp; Lighting Touring rig!"/>
    <n v="5000"/>
    <n v="10017"/>
    <x v="0"/>
    <n v="200"/>
    <n v="182.13"/>
    <s v="US"/>
    <s v="USD"/>
    <n v="1361129129"/>
    <d v="2013-02-17T19:25:29"/>
    <n v="1359660329"/>
    <x v="1836"/>
    <b v="0"/>
    <n v="55"/>
    <b v="1"/>
    <s v="music/rock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07"/>
    <n v="61.37"/>
    <s v="US"/>
    <s v="USD"/>
    <n v="1332029335"/>
    <d v="2012-03-18T00:08:55"/>
    <n v="1326848935"/>
    <x v="1837"/>
    <b v="0"/>
    <n v="30"/>
    <b v="1"/>
    <s v="music/rock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00"/>
    <n v="35.770000000000003"/>
    <s v="US"/>
    <s v="USD"/>
    <n v="1317438000"/>
    <d v="2011-10-01T03:00:00"/>
    <n v="1314989557"/>
    <x v="1838"/>
    <b v="0"/>
    <n v="28"/>
    <b v="1"/>
    <s v="music/rock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05"/>
    <n v="45.62"/>
    <s v="US"/>
    <s v="USD"/>
    <n v="1475342382"/>
    <d v="2016-10-01T17:19:42"/>
    <n v="1472750382"/>
    <x v="1839"/>
    <b v="0"/>
    <n v="45"/>
    <b v="1"/>
    <s v="music/rock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n v="109"/>
    <n v="75.38"/>
    <s v="US"/>
    <s v="USD"/>
    <n v="1367902740"/>
    <d v="2013-05-07T04:59:00"/>
    <n v="1366251510"/>
    <x v="1840"/>
    <b v="0"/>
    <n v="13"/>
    <b v="1"/>
    <s v="music/rock"/>
    <x v="4"/>
    <s v="rock"/>
    <x v="4"/>
  </r>
  <r>
    <n v="1841"/>
    <s v="Hydra Effect Debut EP"/>
    <s v="Hard Rock with a Positive Message. Help us fund, release and promote our debut EP!"/>
    <n v="2000"/>
    <n v="2035"/>
    <x v="0"/>
    <n v="102"/>
    <n v="50.88"/>
    <s v="US"/>
    <s v="USD"/>
    <n v="1400561940"/>
    <d v="2014-05-20T04:59:00"/>
    <n v="1397679445"/>
    <x v="1841"/>
    <b v="0"/>
    <n v="40"/>
    <b v="1"/>
    <s v="music/rock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25"/>
    <n v="119.29"/>
    <s v="US"/>
    <s v="USD"/>
    <n v="1425275940"/>
    <d v="2015-03-02T05:59:00"/>
    <n v="1422371381"/>
    <x v="1842"/>
    <b v="0"/>
    <n v="21"/>
    <b v="1"/>
    <s v="music/rock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24"/>
    <n v="92.54"/>
    <s v="US"/>
    <s v="USD"/>
    <n v="1298245954"/>
    <d v="2011-02-20T23:52:34"/>
    <n v="1295653954"/>
    <x v="1843"/>
    <b v="0"/>
    <n v="134"/>
    <b v="1"/>
    <s v="music/rock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01"/>
    <n v="76.05"/>
    <s v="US"/>
    <s v="USD"/>
    <n v="1307761200"/>
    <d v="2011-06-11T03:00:00"/>
    <n v="1304464914"/>
    <x v="1844"/>
    <b v="0"/>
    <n v="20"/>
    <b v="1"/>
    <s v="music/rock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00"/>
    <n v="52.63"/>
    <s v="US"/>
    <s v="USD"/>
    <n v="1466139300"/>
    <d v="2016-06-17T04:55:00"/>
    <n v="1464854398"/>
    <x v="1845"/>
    <b v="0"/>
    <n v="19"/>
    <b v="1"/>
    <s v="music/rock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38"/>
    <n v="98.99"/>
    <s v="US"/>
    <s v="USD"/>
    <n v="1355585777"/>
    <d v="2012-12-15T15:36:17"/>
    <n v="1352993777"/>
    <x v="1846"/>
    <b v="0"/>
    <n v="209"/>
    <b v="1"/>
    <s v="music/rock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21"/>
    <n v="79.53"/>
    <s v="US"/>
    <s v="USD"/>
    <n v="1429594832"/>
    <d v="2015-04-21T05:40:32"/>
    <n v="1427780432"/>
    <x v="1847"/>
    <b v="0"/>
    <n v="38"/>
    <b v="1"/>
    <s v="music/rock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07"/>
    <n v="134.21"/>
    <s v="US"/>
    <s v="USD"/>
    <n v="1312095540"/>
    <d v="2011-07-31T06:59:00"/>
    <n v="1306608888"/>
    <x v="1848"/>
    <b v="0"/>
    <n v="24"/>
    <b v="1"/>
    <s v="music/rock"/>
    <x v="4"/>
    <s v="rock"/>
    <x v="6"/>
  </r>
  <r>
    <n v="1849"/>
    <s v="Release the Skyline Album"/>
    <s v="Release the Skylines is a small, local Cleveland metal band looking to record an album."/>
    <n v="300"/>
    <n v="301"/>
    <x v="0"/>
    <n v="100"/>
    <n v="37.630000000000003"/>
    <s v="US"/>
    <s v="USD"/>
    <n v="1350505059"/>
    <d v="2012-10-17T20:17:39"/>
    <n v="1347913059"/>
    <x v="1849"/>
    <b v="0"/>
    <n v="8"/>
    <b v="1"/>
    <s v="music/rock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x v="0"/>
    <n v="102"/>
    <n v="51.04"/>
    <s v="US"/>
    <s v="USD"/>
    <n v="1405033300"/>
    <d v="2014-07-10T23:01:40"/>
    <n v="1402441300"/>
    <x v="1850"/>
    <b v="0"/>
    <n v="179"/>
    <b v="1"/>
    <s v="music/rock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00"/>
    <n v="50.04"/>
    <s v="US"/>
    <s v="USD"/>
    <n v="1406509200"/>
    <d v="2014-07-28T01:00:00"/>
    <n v="1404769538"/>
    <x v="1851"/>
    <b v="0"/>
    <n v="26"/>
    <b v="1"/>
    <s v="music/rock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17"/>
    <n v="133.93"/>
    <s v="US"/>
    <s v="USD"/>
    <n v="1429920000"/>
    <d v="2015-04-25T00:00:00"/>
    <n v="1426703452"/>
    <x v="1852"/>
    <b v="0"/>
    <n v="131"/>
    <b v="1"/>
    <s v="music/rock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02"/>
    <n v="58.21"/>
    <s v="US"/>
    <s v="USD"/>
    <n v="1352860017"/>
    <d v="2012-11-14T02:26:57"/>
    <n v="1348536417"/>
    <x v="1853"/>
    <b v="0"/>
    <n v="14"/>
    <b v="1"/>
    <s v="music/rock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02"/>
    <n v="88.04"/>
    <s v="US"/>
    <s v="USD"/>
    <n v="1369355437"/>
    <d v="2013-05-24T00:30:37"/>
    <n v="1366763437"/>
    <x v="1854"/>
    <b v="0"/>
    <n v="174"/>
    <b v="1"/>
    <s v="music/rock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n v="154"/>
    <n v="70.58"/>
    <s v="CA"/>
    <s v="CAD"/>
    <n v="1389012940"/>
    <d v="2014-01-06T12:55:40"/>
    <n v="1385124940"/>
    <x v="1855"/>
    <b v="0"/>
    <n v="191"/>
    <b v="1"/>
    <s v="music/rock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n v="101"/>
    <n v="53.29"/>
    <s v="US"/>
    <s v="USD"/>
    <n v="1405715472"/>
    <d v="2014-07-18T20:31:12"/>
    <n v="1403901072"/>
    <x v="1856"/>
    <b v="0"/>
    <n v="38"/>
    <b v="1"/>
    <s v="music/rock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00"/>
    <n v="136.36000000000001"/>
    <s v="US"/>
    <s v="USD"/>
    <n v="1410546413"/>
    <d v="2014-09-12T18:26:53"/>
    <n v="1407954413"/>
    <x v="1857"/>
    <b v="0"/>
    <n v="22"/>
    <b v="1"/>
    <s v="music/rock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09"/>
    <n v="40.549999999999997"/>
    <s v="US"/>
    <s v="USD"/>
    <n v="1324014521"/>
    <d v="2011-12-16T05:48:41"/>
    <n v="1318826921"/>
    <x v="1858"/>
    <b v="0"/>
    <n v="149"/>
    <b v="1"/>
    <s v="music/rock"/>
    <x v="4"/>
    <s v="rock"/>
    <x v="6"/>
  </r>
  <r>
    <n v="1859"/>
    <s v="Queen Kwong Tour to London and Paris"/>
    <s v="Queen Kwong is going ON TOUR to London and Paris!"/>
    <n v="3000"/>
    <n v="3955"/>
    <x v="0"/>
    <n v="132"/>
    <n v="70.63"/>
    <s v="US"/>
    <s v="USD"/>
    <n v="1316716129"/>
    <d v="2011-09-22T18:28:49"/>
    <n v="1314124129"/>
    <x v="1859"/>
    <b v="0"/>
    <n v="56"/>
    <b v="1"/>
    <s v="music/rock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n v="133"/>
    <n v="52.68"/>
    <s v="US"/>
    <s v="USD"/>
    <n v="1391706084"/>
    <d v="2014-02-06T17:01:24"/>
    <n v="1389891684"/>
    <x v="1860"/>
    <b v="0"/>
    <n v="19"/>
    <b v="1"/>
    <s v="music/rock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0"/>
    <e v="#DIV/0!"/>
    <s v="GB"/>
    <s v="GBP"/>
    <n v="1422256341"/>
    <d v="2015-01-26T07:12:21"/>
    <n v="1419664341"/>
    <x v="1861"/>
    <b v="0"/>
    <n v="0"/>
    <b v="0"/>
    <s v="games/mobile games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8"/>
    <n v="90.94"/>
    <s v="US"/>
    <s v="USD"/>
    <n v="1488958200"/>
    <d v="2017-03-08T07:30:00"/>
    <n v="1484912974"/>
    <x v="1862"/>
    <b v="0"/>
    <n v="16"/>
    <b v="0"/>
    <s v="games/mobile games"/>
    <x v="6"/>
    <s v="mobile games"/>
    <x v="1"/>
  </r>
  <r>
    <n v="1863"/>
    <s v="Project: 20M813"/>
    <s v="This is an Android game where you take control of the zombies and try to eat your way to world domination!"/>
    <n v="2500"/>
    <n v="10"/>
    <x v="2"/>
    <n v="0"/>
    <n v="5"/>
    <s v="US"/>
    <s v="USD"/>
    <n v="1402600085"/>
    <d v="2014-06-12T19:08:05"/>
    <n v="1400008085"/>
    <x v="1863"/>
    <b v="0"/>
    <n v="2"/>
    <b v="0"/>
    <s v="games/mobile games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43"/>
    <n v="58.08"/>
    <s v="US"/>
    <s v="USD"/>
    <n v="1399223500"/>
    <d v="2014-05-04T17:11:40"/>
    <n v="1396631500"/>
    <x v="1864"/>
    <b v="0"/>
    <n v="48"/>
    <b v="0"/>
    <s v="games/mobile games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n v="0"/>
    <n v="2"/>
    <s v="GB"/>
    <s v="GBP"/>
    <n v="1478425747"/>
    <d v="2016-11-06T09:49:07"/>
    <n v="1475398147"/>
    <x v="1865"/>
    <b v="0"/>
    <n v="2"/>
    <b v="0"/>
    <s v="games/mobile games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1"/>
    <n v="62.5"/>
    <s v="US"/>
    <s v="USD"/>
    <n v="1488340800"/>
    <d v="2017-03-01T04:00:00"/>
    <n v="1483768497"/>
    <x v="1866"/>
    <b v="0"/>
    <n v="2"/>
    <b v="0"/>
    <s v="games/mobile games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0"/>
    <n v="10"/>
    <s v="US"/>
    <s v="USD"/>
    <n v="1478383912"/>
    <d v="2016-11-05T22:11:52"/>
    <n v="1475791912"/>
    <x v="1867"/>
    <b v="0"/>
    <n v="1"/>
    <b v="0"/>
    <s v="games/mobile games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5"/>
    <n v="71.59"/>
    <s v="US"/>
    <s v="USD"/>
    <n v="1450166340"/>
    <d v="2015-12-15T07:59:00"/>
    <n v="1448044925"/>
    <x v="1868"/>
    <b v="0"/>
    <n v="17"/>
    <b v="0"/>
    <s v="games/mobile games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0"/>
    <e v="#DIV/0!"/>
    <s v="US"/>
    <s v="USD"/>
    <n v="1483488249"/>
    <d v="2017-01-04T00:04:09"/>
    <n v="1480896249"/>
    <x v="1869"/>
    <b v="0"/>
    <n v="0"/>
    <b v="0"/>
    <s v="games/mobile games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10"/>
    <n v="32.82"/>
    <s v="US"/>
    <s v="USD"/>
    <n v="1454213820"/>
    <d v="2016-01-31T04:17:00"/>
    <n v="1451723535"/>
    <x v="1870"/>
    <b v="0"/>
    <n v="11"/>
    <b v="0"/>
    <s v="games/mobile games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72"/>
    <n v="49.12"/>
    <s v="US"/>
    <s v="USD"/>
    <n v="1416512901"/>
    <d v="2014-11-20T19:48:21"/>
    <n v="1413053301"/>
    <x v="1871"/>
    <b v="0"/>
    <n v="95"/>
    <b v="0"/>
    <s v="games/mobile games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x v="2"/>
    <n v="1"/>
    <n v="16.309999999999999"/>
    <s v="US"/>
    <s v="USD"/>
    <n v="1435633602"/>
    <d v="2015-06-30T03:06:42"/>
    <n v="1433041602"/>
    <x v="1872"/>
    <b v="0"/>
    <n v="13"/>
    <b v="0"/>
    <s v="games/mobile games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n v="0"/>
    <n v="18"/>
    <s v="CA"/>
    <s v="CAD"/>
    <n v="1436373900"/>
    <d v="2015-07-08T16:45:00"/>
    <n v="1433861210"/>
    <x v="1873"/>
    <b v="0"/>
    <n v="2"/>
    <b v="0"/>
    <s v="games/mobile games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0"/>
    <n v="13"/>
    <s v="US"/>
    <s v="USD"/>
    <n v="1467155733"/>
    <d v="2016-06-28T23:15:33"/>
    <n v="1465427733"/>
    <x v="1874"/>
    <b v="0"/>
    <n v="2"/>
    <b v="0"/>
    <s v="games/mobile games"/>
    <x v="6"/>
    <s v="mobile games"/>
    <x v="2"/>
  </r>
  <r>
    <n v="1875"/>
    <s v="Claws &amp; Fins"/>
    <s v="Sea opposition of Crab's family and angry fishes. Who is going to win, and who is going to loose ?!"/>
    <n v="10000"/>
    <n v="51"/>
    <x v="2"/>
    <n v="1"/>
    <n v="17"/>
    <s v="US"/>
    <s v="USD"/>
    <n v="1470519308"/>
    <d v="2016-08-06T21:35:08"/>
    <n v="1465335308"/>
    <x v="1875"/>
    <b v="0"/>
    <n v="3"/>
    <b v="0"/>
    <s v="games/mobile games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n v="0"/>
    <e v="#DIV/0!"/>
    <s v="AU"/>
    <s v="AUD"/>
    <n v="1402901405"/>
    <d v="2014-06-16T06:50:05"/>
    <n v="1400309405"/>
    <x v="1876"/>
    <b v="0"/>
    <n v="0"/>
    <b v="0"/>
    <s v="games/mobile games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n v="0"/>
    <e v="#DIV/0!"/>
    <s v="US"/>
    <s v="USD"/>
    <n v="1425170525"/>
    <d v="2015-03-01T00:42:05"/>
    <n v="1422664925"/>
    <x v="1877"/>
    <b v="0"/>
    <n v="0"/>
    <b v="0"/>
    <s v="games/mobile games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n v="0"/>
    <e v="#DIV/0!"/>
    <s v="AU"/>
    <s v="AUD"/>
    <n v="1402618355"/>
    <d v="2014-06-13T00:12:35"/>
    <n v="1400026355"/>
    <x v="1878"/>
    <b v="0"/>
    <n v="0"/>
    <b v="0"/>
    <s v="games/mobile games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x v="2"/>
    <n v="0"/>
    <n v="3"/>
    <s v="ES"/>
    <s v="EUR"/>
    <n v="1457966129"/>
    <d v="2016-03-14T14:35:29"/>
    <n v="1455377729"/>
    <x v="1879"/>
    <b v="0"/>
    <n v="2"/>
    <b v="0"/>
    <s v="games/mobile games"/>
    <x v="6"/>
    <s v="mobile games"/>
    <x v="2"/>
  </r>
  <r>
    <n v="1880"/>
    <s v="Sim Betting Football"/>
    <s v="Sim Betting Football is the only football (soccer) betting simulation  game."/>
    <n v="5000"/>
    <n v="1004"/>
    <x v="2"/>
    <n v="20"/>
    <n v="41.83"/>
    <s v="GB"/>
    <s v="GBP"/>
    <n v="1459341380"/>
    <d v="2016-03-30T12:36:20"/>
    <n v="1456839380"/>
    <x v="1880"/>
    <b v="0"/>
    <n v="24"/>
    <b v="0"/>
    <s v="games/mobile games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n v="173"/>
    <n v="49.34"/>
    <s v="US"/>
    <s v="USD"/>
    <n v="1425955189"/>
    <d v="2015-03-10T02:39:49"/>
    <n v="1423366789"/>
    <x v="1881"/>
    <b v="0"/>
    <n v="70"/>
    <b v="1"/>
    <s v="music/indie rock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01"/>
    <n v="41.73"/>
    <s v="US"/>
    <s v="USD"/>
    <n v="1341964080"/>
    <d v="2012-07-10T23:48:00"/>
    <n v="1339109212"/>
    <x v="1882"/>
    <b v="0"/>
    <n v="81"/>
    <b v="1"/>
    <s v="music/indie rock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05"/>
    <n v="32.72"/>
    <s v="US"/>
    <s v="USD"/>
    <n v="1333921508"/>
    <d v="2012-04-08T21:45:08"/>
    <n v="1331333108"/>
    <x v="1883"/>
    <b v="0"/>
    <n v="32"/>
    <b v="1"/>
    <s v="music/indie rock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35"/>
    <n v="51.96"/>
    <s v="US"/>
    <s v="USD"/>
    <n v="1354017600"/>
    <d v="2012-11-27T12:00:00"/>
    <n v="1350967535"/>
    <x v="1884"/>
    <b v="0"/>
    <n v="26"/>
    <b v="1"/>
    <s v="music/indie rock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16"/>
    <n v="50.69"/>
    <s v="US"/>
    <s v="USD"/>
    <n v="1344636000"/>
    <d v="2012-08-10T22:00:00"/>
    <n v="1341800110"/>
    <x v="1885"/>
    <b v="0"/>
    <n v="105"/>
    <b v="1"/>
    <s v="music/indie rock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02"/>
    <n v="42.24"/>
    <s v="US"/>
    <s v="USD"/>
    <n v="1415832338"/>
    <d v="2014-11-12T22:45:38"/>
    <n v="1413236738"/>
    <x v="1886"/>
    <b v="0"/>
    <n v="29"/>
    <b v="1"/>
    <s v="music/indie rock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11"/>
    <n v="416.88"/>
    <s v="ES"/>
    <s v="EUR"/>
    <n v="1449178200"/>
    <d v="2015-12-03T21:30:00"/>
    <n v="1447614732"/>
    <x v="1887"/>
    <b v="0"/>
    <n v="8"/>
    <b v="1"/>
    <s v="music/indie rock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66"/>
    <n v="46.65"/>
    <s v="US"/>
    <s v="USD"/>
    <n v="1275368340"/>
    <d v="2010-06-01T04:59:00"/>
    <n v="1272692732"/>
    <x v="1888"/>
    <b v="0"/>
    <n v="89"/>
    <b v="1"/>
    <s v="music/indie rock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x v="0"/>
    <n v="107"/>
    <n v="48.45"/>
    <s v="US"/>
    <s v="USD"/>
    <n v="1363024946"/>
    <d v="2013-03-11T18:02:26"/>
    <n v="1359140546"/>
    <x v="1889"/>
    <b v="0"/>
    <n v="44"/>
    <b v="1"/>
    <s v="music/indie rock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45"/>
    <n v="70.53"/>
    <s v="US"/>
    <s v="USD"/>
    <n v="1355597528"/>
    <d v="2012-12-15T18:52:08"/>
    <n v="1353005528"/>
    <x v="1890"/>
    <b v="0"/>
    <n v="246"/>
    <b v="1"/>
    <s v="music/indie rock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06"/>
    <n v="87.96"/>
    <s v="US"/>
    <s v="USD"/>
    <n v="1279778400"/>
    <d v="2010-07-22T06:00:00"/>
    <n v="1275851354"/>
    <x v="1891"/>
    <b v="0"/>
    <n v="120"/>
    <b v="1"/>
    <s v="music/indie rock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n v="137"/>
    <n v="26.27"/>
    <s v="US"/>
    <s v="USD"/>
    <n v="1307459881"/>
    <d v="2011-06-07T15:18:01"/>
    <n v="1304867881"/>
    <x v="1892"/>
    <b v="0"/>
    <n v="26"/>
    <b v="1"/>
    <s v="music/indie rock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04"/>
    <n v="57.78"/>
    <s v="US"/>
    <s v="USD"/>
    <n v="1302926340"/>
    <d v="2011-04-16T03:59:00"/>
    <n v="1301524585"/>
    <x v="1893"/>
    <b v="0"/>
    <n v="45"/>
    <b v="1"/>
    <s v="music/indie rock"/>
    <x v="4"/>
    <s v="indie rock"/>
    <x v="6"/>
  </r>
  <r>
    <n v="1894"/>
    <s v="Help me release my first 3 song EP!!"/>
    <s v="Im trying to raise $1000 for a 3 song EP in a studio!"/>
    <n v="1000"/>
    <n v="1145"/>
    <x v="0"/>
    <n v="115"/>
    <n v="57.25"/>
    <s v="US"/>
    <s v="USD"/>
    <n v="1329082983"/>
    <d v="2012-02-12T21:43:03"/>
    <n v="1326404583"/>
    <x v="1894"/>
    <b v="0"/>
    <n v="20"/>
    <b v="1"/>
    <s v="music/indie rock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02"/>
    <n v="196.34"/>
    <s v="US"/>
    <s v="USD"/>
    <n v="1445363722"/>
    <d v="2015-10-20T17:55:22"/>
    <n v="1442771722"/>
    <x v="1895"/>
    <b v="0"/>
    <n v="47"/>
    <b v="1"/>
    <s v="music/indie rock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n v="124"/>
    <n v="43"/>
    <s v="US"/>
    <s v="USD"/>
    <n v="1334250165"/>
    <d v="2012-04-12T17:02:45"/>
    <n v="1331658165"/>
    <x v="1896"/>
    <b v="0"/>
    <n v="13"/>
    <b v="1"/>
    <s v="music/indie rock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02"/>
    <n v="35.549999999999997"/>
    <s v="US"/>
    <s v="USD"/>
    <n v="1393966800"/>
    <d v="2014-03-04T21:00:00"/>
    <n v="1392040806"/>
    <x v="1897"/>
    <b v="0"/>
    <n v="183"/>
    <b v="1"/>
    <s v="music/indie rock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45"/>
    <n v="68.81"/>
    <s v="US"/>
    <s v="USD"/>
    <n v="1454349600"/>
    <d v="2016-02-01T18:00:00"/>
    <n v="1451277473"/>
    <x v="1898"/>
    <b v="0"/>
    <n v="21"/>
    <b v="1"/>
    <s v="music/indie rock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33"/>
    <n v="28.57"/>
    <s v="US"/>
    <s v="USD"/>
    <n v="1427319366"/>
    <d v="2015-03-25T21:36:06"/>
    <n v="1424730966"/>
    <x v="1899"/>
    <b v="0"/>
    <n v="42"/>
    <b v="1"/>
    <s v="music/indie rock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09"/>
    <n v="50.63"/>
    <s v="US"/>
    <s v="USD"/>
    <n v="1349517540"/>
    <d v="2012-10-06T09:59:00"/>
    <n v="1347137731"/>
    <x v="1900"/>
    <b v="0"/>
    <n v="54"/>
    <b v="1"/>
    <s v="music/indie rock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3"/>
    <n v="106.8"/>
    <s v="GB"/>
    <s v="GBP"/>
    <n v="1432299600"/>
    <d v="2015-05-22T13:00:00"/>
    <n v="1429707729"/>
    <x v="1901"/>
    <b v="0"/>
    <n v="25"/>
    <b v="0"/>
    <s v="technology/gadgets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n v="1"/>
    <n v="4"/>
    <s v="NL"/>
    <s v="EUR"/>
    <n v="1425495447"/>
    <d v="2015-03-04T18:57:27"/>
    <n v="1422903447"/>
    <x v="1902"/>
    <b v="0"/>
    <n v="3"/>
    <b v="0"/>
    <s v="technology/gadgets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n v="47"/>
    <n v="34.1"/>
    <s v="US"/>
    <s v="USD"/>
    <n v="1485541791"/>
    <d v="2017-01-27T18:29:51"/>
    <n v="1480357791"/>
    <x v="1903"/>
    <b v="0"/>
    <n v="41"/>
    <b v="0"/>
    <s v="technology/gadgets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0"/>
    <n v="25"/>
    <s v="US"/>
    <s v="USD"/>
    <n v="1451752021"/>
    <d v="2016-01-02T16:27:01"/>
    <n v="1447864021"/>
    <x v="1904"/>
    <b v="0"/>
    <n v="2"/>
    <b v="0"/>
    <s v="technology/gadgets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0"/>
    <n v="10.5"/>
    <s v="US"/>
    <s v="USD"/>
    <n v="1410127994"/>
    <d v="2014-09-07T22:13:14"/>
    <n v="1407535994"/>
    <x v="1905"/>
    <b v="0"/>
    <n v="4"/>
    <b v="0"/>
    <s v="technology/gadgets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43"/>
    <n v="215.96"/>
    <s v="US"/>
    <s v="USD"/>
    <n v="1466697983"/>
    <d v="2016-06-23T16:06:23"/>
    <n v="1464105983"/>
    <x v="1906"/>
    <b v="0"/>
    <n v="99"/>
    <b v="0"/>
    <s v="technology/gadgets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n v="0"/>
    <n v="21.25"/>
    <s v="US"/>
    <s v="USD"/>
    <n v="1400853925"/>
    <d v="2014-05-23T14:05:25"/>
    <n v="1399557925"/>
    <x v="1907"/>
    <b v="0"/>
    <n v="4"/>
    <b v="0"/>
    <s v="technology/gadgets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2"/>
    <n v="108.25"/>
    <s v="US"/>
    <s v="USD"/>
    <n v="1483048900"/>
    <d v="2016-12-29T22:01:40"/>
    <n v="1480456900"/>
    <x v="1908"/>
    <b v="0"/>
    <n v="4"/>
    <b v="0"/>
    <s v="technology/gadgets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4"/>
    <n v="129.97"/>
    <s v="US"/>
    <s v="USD"/>
    <n v="1414059479"/>
    <d v="2014-10-23T10:17:59"/>
    <n v="1411467479"/>
    <x v="1909"/>
    <b v="0"/>
    <n v="38"/>
    <b v="0"/>
    <s v="technology/gadgets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39"/>
    <n v="117.49"/>
    <s v="NL"/>
    <s v="EUR"/>
    <n v="1446331500"/>
    <d v="2015-10-31T22:45:00"/>
    <n v="1442531217"/>
    <x v="1910"/>
    <b v="0"/>
    <n v="285"/>
    <b v="0"/>
    <s v="technology/gadgets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n v="0"/>
    <n v="10"/>
    <s v="NZ"/>
    <s v="NZD"/>
    <n v="1407545334"/>
    <d v="2014-08-09T00:48:54"/>
    <n v="1404953334"/>
    <x v="1911"/>
    <b v="0"/>
    <n v="1"/>
    <b v="0"/>
    <s v="technology/gadgets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59"/>
    <n v="70.599999999999994"/>
    <s v="US"/>
    <s v="USD"/>
    <n v="1433395560"/>
    <d v="2015-06-04T05:26:00"/>
    <n v="1430803560"/>
    <x v="1912"/>
    <b v="0"/>
    <n v="42"/>
    <b v="0"/>
    <s v="technology/gadgets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n v="1"/>
    <n v="24.5"/>
    <s v="GB"/>
    <s v="GBP"/>
    <n v="1412770578"/>
    <d v="2014-10-08T12:16:18"/>
    <n v="1410178578"/>
    <x v="1913"/>
    <b v="0"/>
    <n v="26"/>
    <b v="0"/>
    <s v="technology/gadgets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9"/>
    <n v="30"/>
    <s v="US"/>
    <s v="USD"/>
    <n v="1414814340"/>
    <d v="2014-11-01T03:59:00"/>
    <n v="1413519073"/>
    <x v="1914"/>
    <b v="0"/>
    <n v="2"/>
    <b v="0"/>
    <s v="technology/gadgets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n v="2"/>
    <n v="2"/>
    <s v="US"/>
    <s v="USD"/>
    <n v="1409620222"/>
    <d v="2014-09-02T01:10:22"/>
    <n v="1407892222"/>
    <x v="1915"/>
    <b v="0"/>
    <n v="4"/>
    <b v="0"/>
    <s v="technology/gadgets"/>
    <x v="2"/>
    <s v="gadgets"/>
    <x v="3"/>
  </r>
  <r>
    <n v="1916"/>
    <s v="The Paint Can Holder by U.S. Green Products"/>
    <s v="The Paint Can Holder Makes Painting Easier and Safer on Extension Ladders."/>
    <n v="20000"/>
    <n v="102"/>
    <x v="2"/>
    <n v="1"/>
    <n v="17"/>
    <s v="US"/>
    <s v="USD"/>
    <n v="1478542375"/>
    <d v="2016-11-07T18:12:55"/>
    <n v="1476378775"/>
    <x v="1916"/>
    <b v="0"/>
    <n v="6"/>
    <b v="0"/>
    <s v="technology/gadgets"/>
    <x v="2"/>
    <s v="gadgets"/>
    <x v="2"/>
  </r>
  <r>
    <n v="1917"/>
    <s v="Chronovisor:The MOST innovative watch for night time reading"/>
    <s v="Let's build a legendary brand altogether"/>
    <n v="390000"/>
    <n v="205025"/>
    <x v="2"/>
    <n v="53"/>
    <n v="2928.93"/>
    <s v="HK"/>
    <s v="HKD"/>
    <n v="1486708133"/>
    <d v="2017-02-10T06:28:53"/>
    <n v="1484116133"/>
    <x v="1917"/>
    <b v="0"/>
    <n v="70"/>
    <b v="0"/>
    <s v="technology/gadgets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1"/>
    <n v="28.89"/>
    <s v="US"/>
    <s v="USD"/>
    <n v="1407869851"/>
    <d v="2014-08-12T18:57:31"/>
    <n v="1404845851"/>
    <x v="1918"/>
    <b v="0"/>
    <n v="9"/>
    <b v="0"/>
    <s v="technology/gadgets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47"/>
    <n v="29.63"/>
    <s v="US"/>
    <s v="USD"/>
    <n v="1432069249"/>
    <d v="2015-05-19T21:00:49"/>
    <n v="1429477249"/>
    <x v="1919"/>
    <b v="0"/>
    <n v="8"/>
    <b v="0"/>
    <s v="technology/gadgets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n v="43"/>
    <n v="40.98"/>
    <s v="GB"/>
    <s v="GBP"/>
    <n v="1445468400"/>
    <d v="2015-10-21T23:00:00"/>
    <n v="1443042061"/>
    <x v="1920"/>
    <b v="0"/>
    <n v="105"/>
    <b v="0"/>
    <s v="technology/gadgets"/>
    <x v="2"/>
    <s v="gadgets"/>
    <x v="0"/>
  </r>
  <r>
    <n v="1921"/>
    <s v="The Fine Spirits are making an album!"/>
    <s v="The Fine Spirits are making an album, but we need your help!"/>
    <n v="1500"/>
    <n v="2052"/>
    <x v="0"/>
    <n v="137"/>
    <n v="54"/>
    <s v="US"/>
    <s v="USD"/>
    <n v="1342243143"/>
    <d v="2012-07-14T05:19:03"/>
    <n v="1339651143"/>
    <x v="1921"/>
    <b v="0"/>
    <n v="38"/>
    <b v="1"/>
    <s v="music/indie rock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x v="0"/>
    <n v="116"/>
    <n v="36.11"/>
    <s v="US"/>
    <s v="USD"/>
    <n v="1386828507"/>
    <d v="2013-12-12T06:08:27"/>
    <n v="1384236507"/>
    <x v="1922"/>
    <b v="0"/>
    <n v="64"/>
    <b v="1"/>
    <s v="music/indie rock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n v="241"/>
    <n v="23.15"/>
    <s v="US"/>
    <s v="USD"/>
    <n v="1317099540"/>
    <d v="2011-09-27T04:59:00"/>
    <n v="1313612532"/>
    <x v="1923"/>
    <b v="0"/>
    <n v="13"/>
    <b v="1"/>
    <s v="music/indie rock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14"/>
    <n v="104"/>
    <s v="US"/>
    <s v="USD"/>
    <n v="1389814380"/>
    <d v="2014-01-15T19:33:00"/>
    <n v="1387390555"/>
    <x v="1924"/>
    <b v="0"/>
    <n v="33"/>
    <b v="1"/>
    <s v="music/indie rock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n v="110"/>
    <n v="31.83"/>
    <s v="US"/>
    <s v="USD"/>
    <n v="1381449600"/>
    <d v="2013-10-11T00:00:00"/>
    <n v="1379540288"/>
    <x v="1925"/>
    <b v="0"/>
    <n v="52"/>
    <b v="1"/>
    <s v="music/indie rock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95"/>
    <n v="27.39"/>
    <s v="US"/>
    <s v="USD"/>
    <n v="1288657560"/>
    <d v="2010-11-02T00:26:00"/>
    <n v="1286319256"/>
    <x v="1926"/>
    <b v="0"/>
    <n v="107"/>
    <b v="1"/>
    <s v="music/indie rock"/>
    <x v="4"/>
    <s v="indie rock"/>
    <x v="7"/>
  </r>
  <r>
    <n v="1927"/>
    <s v="GBS Detroit Presents Hampshire"/>
    <s v="Hampshire is headed to GBS Detroit."/>
    <n v="600"/>
    <n v="620"/>
    <x v="0"/>
    <n v="103"/>
    <n v="56.36"/>
    <s v="US"/>
    <s v="USD"/>
    <n v="1331182740"/>
    <d v="2012-03-08T04:59:00"/>
    <n v="1329856839"/>
    <x v="1927"/>
    <b v="0"/>
    <n v="11"/>
    <b v="1"/>
    <s v="music/indie rock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x v="0"/>
    <n v="103"/>
    <n v="77.349999999999994"/>
    <s v="US"/>
    <s v="USD"/>
    <n v="1367940794"/>
    <d v="2013-05-07T15:33:14"/>
    <n v="1365348794"/>
    <x v="1928"/>
    <b v="0"/>
    <n v="34"/>
    <b v="1"/>
    <s v="music/indie rock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00"/>
    <n v="42.8"/>
    <s v="US"/>
    <s v="USD"/>
    <n v="1309825866"/>
    <d v="2011-07-05T00:31:06"/>
    <n v="1306197066"/>
    <x v="1929"/>
    <b v="0"/>
    <n v="75"/>
    <b v="1"/>
    <s v="music/indie rock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x v="0"/>
    <n v="127"/>
    <n v="48.85"/>
    <s v="US"/>
    <s v="USD"/>
    <n v="1373203482"/>
    <d v="2013-07-07T13:24:42"/>
    <n v="1368019482"/>
    <x v="1930"/>
    <b v="0"/>
    <n v="26"/>
    <b v="1"/>
    <s v="music/indie rock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n v="121"/>
    <n v="48.24"/>
    <s v="US"/>
    <s v="USD"/>
    <n v="1337657400"/>
    <d v="2012-05-22T03:30:00"/>
    <n v="1336512309"/>
    <x v="1931"/>
    <b v="0"/>
    <n v="50"/>
    <b v="1"/>
    <s v="music/indie rock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07"/>
    <n v="70.209999999999994"/>
    <s v="US"/>
    <s v="USD"/>
    <n v="1327433173"/>
    <d v="2012-01-24T19:26:13"/>
    <n v="1325618773"/>
    <x v="1932"/>
    <b v="0"/>
    <n v="80"/>
    <b v="1"/>
    <s v="music/indie rock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72"/>
    <n v="94.05"/>
    <s v="US"/>
    <s v="USD"/>
    <n v="1411787307"/>
    <d v="2014-09-27T03:08:27"/>
    <n v="1409195307"/>
    <x v="1933"/>
    <b v="0"/>
    <n v="110"/>
    <b v="1"/>
    <s v="music/indie rock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24"/>
    <n v="80.27"/>
    <s v="US"/>
    <s v="USD"/>
    <n v="1324789200"/>
    <d v="2011-12-25T05:00:00"/>
    <n v="1321649321"/>
    <x v="1934"/>
    <b v="0"/>
    <n v="77"/>
    <b v="1"/>
    <s v="music/indie rock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08"/>
    <n v="54.2"/>
    <s v="US"/>
    <s v="USD"/>
    <n v="1403326740"/>
    <d v="2014-06-21T04:59:00"/>
    <n v="1400106171"/>
    <x v="1935"/>
    <b v="0"/>
    <n v="50"/>
    <b v="1"/>
    <s v="music/indie rock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17"/>
    <n v="60.27"/>
    <s v="US"/>
    <s v="USD"/>
    <n v="1323151140"/>
    <d v="2011-12-06T05:59:00"/>
    <n v="1320528070"/>
    <x v="1936"/>
    <b v="0"/>
    <n v="145"/>
    <b v="1"/>
    <s v="music/indie rock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n v="187"/>
    <n v="38.74"/>
    <s v="US"/>
    <s v="USD"/>
    <n v="1339732740"/>
    <d v="2012-06-15T03:59:00"/>
    <n v="1338346281"/>
    <x v="1937"/>
    <b v="0"/>
    <n v="29"/>
    <b v="1"/>
    <s v="music/indie rock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16"/>
    <n v="152.54"/>
    <s v="US"/>
    <s v="USD"/>
    <n v="1372741200"/>
    <d v="2013-07-02T05:00:00"/>
    <n v="1370067231"/>
    <x v="1938"/>
    <b v="0"/>
    <n v="114"/>
    <b v="1"/>
    <s v="music/indie rock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1"/>
    <n v="115.31"/>
    <s v="US"/>
    <s v="USD"/>
    <n v="1362955108"/>
    <d v="2013-03-10T22:38:28"/>
    <n v="1360366708"/>
    <x v="1939"/>
    <b v="0"/>
    <n v="96"/>
    <b v="1"/>
    <s v="music/indie rock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n v="171"/>
    <n v="35.840000000000003"/>
    <s v="US"/>
    <s v="USD"/>
    <n v="1308110340"/>
    <d v="2011-06-15T03:59:00"/>
    <n v="1304770233"/>
    <x v="1940"/>
    <b v="0"/>
    <n v="31"/>
    <b v="1"/>
    <s v="music/indie rock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26"/>
    <n v="64.569999999999993"/>
    <s v="US"/>
    <s v="USD"/>
    <n v="1400137131"/>
    <d v="2014-05-15T06:58:51"/>
    <n v="1397545131"/>
    <x v="1941"/>
    <b v="1"/>
    <n v="4883"/>
    <b v="1"/>
    <s v="technology/hardware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38"/>
    <n v="87.44"/>
    <s v="US"/>
    <s v="USD"/>
    <n v="1309809140"/>
    <d v="2011-07-04T19:52:20"/>
    <n v="1302033140"/>
    <x v="1942"/>
    <b v="1"/>
    <n v="95"/>
    <b v="1"/>
    <s v="technology/hardware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05"/>
    <n v="68.819999999999993"/>
    <s v="US"/>
    <s v="USD"/>
    <n v="1470896916"/>
    <d v="2016-08-11T06:28:36"/>
    <n v="1467008916"/>
    <x v="1943"/>
    <b v="1"/>
    <n v="2478"/>
    <b v="1"/>
    <s v="technology/hardware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88"/>
    <n v="176.2"/>
    <s v="US"/>
    <s v="USD"/>
    <n v="1398952890"/>
    <d v="2014-05-01T14:01:30"/>
    <n v="1396360890"/>
    <x v="1944"/>
    <b v="1"/>
    <n v="1789"/>
    <b v="1"/>
    <s v="technology/hardware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n v="348"/>
    <n v="511.79"/>
    <s v="ES"/>
    <s v="EUR"/>
    <n v="1436680958"/>
    <d v="2015-07-12T06:02:38"/>
    <n v="1433224958"/>
    <x v="1945"/>
    <b v="1"/>
    <n v="680"/>
    <b v="1"/>
    <s v="technology/hardware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50"/>
    <n v="160.44"/>
    <s v="US"/>
    <s v="USD"/>
    <n v="1397961361"/>
    <d v="2014-04-20T02:36:01"/>
    <n v="1392780961"/>
    <x v="1946"/>
    <b v="1"/>
    <n v="70"/>
    <b v="1"/>
    <s v="technology/hardware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01"/>
    <n v="35"/>
    <s v="US"/>
    <s v="USD"/>
    <n v="1258955940"/>
    <d v="2009-11-23T05:59:00"/>
    <n v="1255730520"/>
    <x v="1947"/>
    <b v="1"/>
    <n v="23"/>
    <b v="1"/>
    <s v="technology/hardware"/>
    <x v="2"/>
    <s v="hardware"/>
    <x v="8"/>
  </r>
  <r>
    <n v="1948"/>
    <s v="UDOO X86: The Most Powerful Maker Board Ever"/>
    <s v="10 times more powerful than Raspberry Pi 3, x86 64-bit architecture"/>
    <n v="100000"/>
    <n v="800211"/>
    <x v="0"/>
    <n v="800"/>
    <n v="188.51"/>
    <s v="US"/>
    <s v="USD"/>
    <n v="1465232520"/>
    <d v="2016-06-06T17:02:00"/>
    <n v="1460557809"/>
    <x v="1948"/>
    <b v="1"/>
    <n v="4245"/>
    <b v="1"/>
    <s v="technology/hardware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n v="106"/>
    <n v="56.2"/>
    <s v="GB"/>
    <s v="GBP"/>
    <n v="1404986951"/>
    <d v="2014-07-10T10:09:11"/>
    <n v="1402394951"/>
    <x v="1949"/>
    <b v="1"/>
    <n v="943"/>
    <b v="1"/>
    <s v="technology/hardware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01"/>
    <n v="51.31"/>
    <s v="US"/>
    <s v="USD"/>
    <n v="1303446073"/>
    <d v="2011-04-22T04:21:13"/>
    <n v="1300767673"/>
    <x v="1950"/>
    <b v="1"/>
    <n v="1876"/>
    <b v="1"/>
    <s v="technology/hardware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12"/>
    <n v="127.36"/>
    <s v="US"/>
    <s v="USD"/>
    <n v="1478516737"/>
    <d v="2016-11-07T11:05:37"/>
    <n v="1475921137"/>
    <x v="1951"/>
    <b v="1"/>
    <n v="834"/>
    <b v="1"/>
    <s v="technology/hardware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n v="198"/>
    <n v="101.86"/>
    <s v="CA"/>
    <s v="CAD"/>
    <n v="1381934015"/>
    <d v="2013-10-16T14:33:35"/>
    <n v="1378737215"/>
    <x v="1952"/>
    <b v="1"/>
    <n v="682"/>
    <b v="1"/>
    <s v="technology/hardware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x v="0"/>
    <n v="226"/>
    <n v="230.56"/>
    <s v="US"/>
    <s v="USD"/>
    <n v="1330657200"/>
    <d v="2012-03-02T03:00:00"/>
    <n v="1328158065"/>
    <x v="1953"/>
    <b v="1"/>
    <n v="147"/>
    <b v="1"/>
    <s v="technology/hardware"/>
    <x v="2"/>
    <s v="hardware"/>
    <x v="5"/>
  </r>
  <r>
    <n v="1954"/>
    <s v="Orison â€“ Rethink the Power of Energy"/>
    <s v="The First Home Battery System You Simply Plug in to Install"/>
    <n v="50000"/>
    <n v="349474"/>
    <x v="0"/>
    <n v="699"/>
    <n v="842.11"/>
    <s v="US"/>
    <s v="USD"/>
    <n v="1457758800"/>
    <d v="2016-03-12T05:00:00"/>
    <n v="1453730176"/>
    <x v="1954"/>
    <b v="1"/>
    <n v="415"/>
    <b v="1"/>
    <s v="technology/hardware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99"/>
    <n v="577.28"/>
    <s v="US"/>
    <s v="USD"/>
    <n v="1337799600"/>
    <d v="2012-05-23T19:00:00"/>
    <n v="1334989881"/>
    <x v="1955"/>
    <b v="1"/>
    <n v="290"/>
    <b v="1"/>
    <s v="technology/hardware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94"/>
    <n v="483.34"/>
    <s v="US"/>
    <s v="USD"/>
    <n v="1429391405"/>
    <d v="2015-04-18T21:10:05"/>
    <n v="1425507005"/>
    <x v="1956"/>
    <b v="1"/>
    <n v="365"/>
    <b v="1"/>
    <s v="technology/hardware"/>
    <x v="2"/>
    <s v="hardware"/>
    <x v="0"/>
  </r>
  <r>
    <n v="1957"/>
    <s v="freeSoC and freeSoC Mini"/>
    <s v="An open hardware platform for the best microcontroller in the world."/>
    <n v="30000"/>
    <n v="50251.41"/>
    <x v="0"/>
    <n v="168"/>
    <n v="76.14"/>
    <s v="US"/>
    <s v="USD"/>
    <n v="1351304513"/>
    <d v="2012-10-27T02:21:53"/>
    <n v="1348712513"/>
    <x v="1957"/>
    <b v="1"/>
    <n v="660"/>
    <b v="1"/>
    <s v="technology/hardware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36"/>
    <n v="74.11"/>
    <s v="US"/>
    <s v="USD"/>
    <n v="1364078561"/>
    <d v="2013-03-23T22:42:41"/>
    <n v="1361490161"/>
    <x v="1958"/>
    <b v="1"/>
    <n v="1356"/>
    <b v="1"/>
    <s v="technology/hardware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n v="157"/>
    <n v="36.97"/>
    <s v="US"/>
    <s v="USD"/>
    <n v="1412121600"/>
    <d v="2014-10-01T00:00:00"/>
    <n v="1408565860"/>
    <x v="1959"/>
    <b v="1"/>
    <n v="424"/>
    <b v="1"/>
    <s v="technology/hardware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x v="0"/>
    <n v="118"/>
    <n v="2500.9699999999998"/>
    <s v="SE"/>
    <s v="SEK"/>
    <n v="1419151341"/>
    <d v="2014-12-21T08:42:21"/>
    <n v="1416559341"/>
    <x v="1960"/>
    <b v="1"/>
    <n v="33"/>
    <b v="1"/>
    <s v="technology/hardware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05"/>
    <n v="67.69"/>
    <s v="US"/>
    <s v="USD"/>
    <n v="1349495940"/>
    <d v="2012-10-06T03:59:00"/>
    <n v="1346042417"/>
    <x v="1961"/>
    <b v="1"/>
    <n v="1633"/>
    <b v="1"/>
    <s v="technology/hardware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93"/>
    <n v="63.05"/>
    <s v="US"/>
    <s v="USD"/>
    <n v="1400006636"/>
    <d v="2014-05-13T18:43:56"/>
    <n v="1397414636"/>
    <x v="1962"/>
    <b v="1"/>
    <n v="306"/>
    <b v="1"/>
    <s v="technology/hardware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27"/>
    <n v="117.6"/>
    <s v="GB"/>
    <s v="GBP"/>
    <n v="1410862734"/>
    <d v="2014-09-16T10:18:54"/>
    <n v="1407838734"/>
    <x v="1963"/>
    <b v="1"/>
    <n v="205"/>
    <b v="1"/>
    <s v="technology/hardware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60"/>
    <n v="180.75"/>
    <s v="IT"/>
    <s v="EUR"/>
    <n v="1461306772"/>
    <d v="2016-04-22T06:32:52"/>
    <n v="1458714772"/>
    <x v="1964"/>
    <b v="1"/>
    <n v="1281"/>
    <b v="1"/>
    <s v="technology/hardware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62"/>
    <n v="127.32"/>
    <s v="US"/>
    <s v="USD"/>
    <n v="1326330000"/>
    <d v="2012-01-12T01:00:00"/>
    <n v="1324433310"/>
    <x v="1965"/>
    <b v="1"/>
    <n v="103"/>
    <b v="1"/>
    <s v="technology/hardware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07"/>
    <n v="136.63999999999999"/>
    <s v="US"/>
    <s v="USD"/>
    <n v="1408021098"/>
    <d v="2014-08-14T12:58:18"/>
    <n v="1405429098"/>
    <x v="1966"/>
    <b v="1"/>
    <n v="1513"/>
    <b v="1"/>
    <s v="technology/hardware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70"/>
    <n v="182.78"/>
    <s v="US"/>
    <s v="USD"/>
    <n v="1398959729"/>
    <d v="2014-05-01T15:55:29"/>
    <n v="1396367729"/>
    <x v="1967"/>
    <b v="1"/>
    <n v="405"/>
    <b v="1"/>
    <s v="technology/hardware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x v="0"/>
    <n v="285"/>
    <n v="279.38"/>
    <s v="US"/>
    <s v="USD"/>
    <n v="1480777515"/>
    <d v="2016-12-03T15:05:15"/>
    <n v="1478095515"/>
    <x v="1968"/>
    <b v="1"/>
    <n v="510"/>
    <b v="1"/>
    <s v="technology/hardware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79"/>
    <n v="61.38"/>
    <s v="GB"/>
    <s v="GBP"/>
    <n v="1470423668"/>
    <d v="2016-08-05T19:01:08"/>
    <n v="1467831668"/>
    <x v="1969"/>
    <b v="1"/>
    <n v="1887"/>
    <b v="1"/>
    <s v="technology/hardware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n v="1132"/>
    <n v="80.73"/>
    <s v="US"/>
    <s v="USD"/>
    <n v="1366429101"/>
    <d v="2013-04-20T03:38:21"/>
    <n v="1361248701"/>
    <x v="1970"/>
    <b v="1"/>
    <n v="701"/>
    <b v="1"/>
    <s v="technology/hardware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63"/>
    <n v="272.36"/>
    <s v="US"/>
    <s v="USD"/>
    <n v="1384488000"/>
    <d v="2013-11-15T04:00:00"/>
    <n v="1381752061"/>
    <x v="1971"/>
    <b v="1"/>
    <n v="3863"/>
    <b v="1"/>
    <s v="technology/hardware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74"/>
    <n v="70.849999999999994"/>
    <s v="US"/>
    <s v="USD"/>
    <n v="1353201444"/>
    <d v="2012-11-18T01:17:24"/>
    <n v="1350605844"/>
    <x v="1972"/>
    <b v="1"/>
    <n v="238"/>
    <b v="1"/>
    <s v="technology/hardware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57"/>
    <n v="247.94"/>
    <s v="US"/>
    <s v="USD"/>
    <n v="1470466800"/>
    <d v="2016-08-06T07:00:00"/>
    <n v="1467134464"/>
    <x v="1973"/>
    <b v="1"/>
    <n v="2051"/>
    <b v="1"/>
    <s v="technology/hardware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75"/>
    <n v="186.81"/>
    <s v="GB"/>
    <s v="GBP"/>
    <n v="1376899269"/>
    <d v="2013-08-19T08:01:09"/>
    <n v="1371715269"/>
    <x v="1974"/>
    <b v="1"/>
    <n v="402"/>
    <b v="1"/>
    <s v="technology/hardware"/>
    <x v="2"/>
    <s v="hardware"/>
    <x v="4"/>
  </r>
  <r>
    <n v="1975"/>
    <s v="Bugle2: A DIY Phono Preamp"/>
    <s v="The Bugle2 is a second generation DIY kit phono preamplifier for vinyl playback."/>
    <n v="16000"/>
    <n v="33393.339999999997"/>
    <x v="0"/>
    <n v="209"/>
    <n v="131.99"/>
    <s v="US"/>
    <s v="USD"/>
    <n v="1362938851"/>
    <d v="2013-03-10T18:07:31"/>
    <n v="1360346851"/>
    <x v="1975"/>
    <b v="1"/>
    <n v="253"/>
    <b v="1"/>
    <s v="technology/hardware"/>
    <x v="2"/>
    <s v="hardware"/>
    <x v="4"/>
  </r>
  <r>
    <n v="1976"/>
    <s v="Pi Lite white - Bright white LED display for Raspberry Pi"/>
    <s v="Can you help us make an ultra bright white one a reality?"/>
    <n v="4000"/>
    <n v="13864"/>
    <x v="0"/>
    <n v="347"/>
    <n v="29.31"/>
    <s v="GB"/>
    <s v="GBP"/>
    <n v="1373751325"/>
    <d v="2013-07-13T21:35:25"/>
    <n v="1371159325"/>
    <x v="1976"/>
    <b v="1"/>
    <n v="473"/>
    <b v="1"/>
    <s v="technology/hardware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x v="0"/>
    <n v="402"/>
    <n v="245.02"/>
    <s v="US"/>
    <s v="USD"/>
    <n v="1450511940"/>
    <d v="2015-12-19T07:59:00"/>
    <n v="1446527540"/>
    <x v="1977"/>
    <b v="1"/>
    <n v="821"/>
    <b v="1"/>
    <s v="technology/hardware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27"/>
    <n v="1323.25"/>
    <s v="US"/>
    <s v="USD"/>
    <n v="1339484400"/>
    <d v="2012-06-12T07:00:00"/>
    <n v="1336627492"/>
    <x v="1978"/>
    <b v="1"/>
    <n v="388"/>
    <b v="1"/>
    <s v="technology/hardware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n v="115"/>
    <n v="282.66000000000003"/>
    <s v="US"/>
    <s v="USD"/>
    <n v="1447909140"/>
    <d v="2015-11-19T04:59:00"/>
    <n v="1444734146"/>
    <x v="1979"/>
    <b v="1"/>
    <n v="813"/>
    <b v="1"/>
    <s v="technology/hardware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n v="355"/>
    <n v="91.21"/>
    <s v="DE"/>
    <s v="EUR"/>
    <n v="1459684862"/>
    <d v="2016-04-03T12:01:02"/>
    <n v="1456232462"/>
    <x v="1980"/>
    <b v="1"/>
    <n v="1945"/>
    <b v="1"/>
    <s v="technology/hardware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5"/>
    <n v="31.75"/>
    <s v="CA"/>
    <s v="CAD"/>
    <n v="1404926665"/>
    <d v="2014-07-09T17:24:25"/>
    <n v="1402334665"/>
    <x v="1981"/>
    <b v="0"/>
    <n v="12"/>
    <b v="0"/>
    <s v="photography/people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n v="0"/>
    <e v="#DIV/0!"/>
    <s v="HK"/>
    <s v="HKD"/>
    <n v="1480863887"/>
    <d v="2016-12-04T15:04:47"/>
    <n v="1478268287"/>
    <x v="1982"/>
    <b v="0"/>
    <n v="0"/>
    <b v="0"/>
    <s v="photography/people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4"/>
    <n v="88.69"/>
    <s v="US"/>
    <s v="USD"/>
    <n v="1472799600"/>
    <d v="2016-09-02T07:00:00"/>
    <n v="1470874618"/>
    <x v="1983"/>
    <b v="0"/>
    <n v="16"/>
    <b v="0"/>
    <s v="photography/people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21"/>
    <n v="453.14"/>
    <s v="US"/>
    <s v="USD"/>
    <n v="1417377481"/>
    <d v="2014-11-30T19:58:01"/>
    <n v="1412189881"/>
    <x v="1984"/>
    <b v="0"/>
    <n v="7"/>
    <b v="0"/>
    <s v="photography/people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3"/>
    <n v="12.75"/>
    <s v="GB"/>
    <s v="GBP"/>
    <n v="1470178800"/>
    <d v="2016-08-02T23:00:00"/>
    <n v="1467650771"/>
    <x v="1985"/>
    <b v="0"/>
    <n v="4"/>
    <b v="0"/>
    <s v="photography/people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0"/>
    <n v="1"/>
    <s v="GB"/>
    <s v="GBP"/>
    <n v="1457947483"/>
    <d v="2016-03-14T09:24:43"/>
    <n v="1455359083"/>
    <x v="1986"/>
    <b v="0"/>
    <n v="1"/>
    <b v="0"/>
    <s v="photography/people"/>
    <x v="8"/>
    <s v="people"/>
    <x v="2"/>
  </r>
  <r>
    <n v="1987"/>
    <s v="Ethiopia: Beheld"/>
    <s v="A collection of images that depicts the beauty and diversity within Ethiopia"/>
    <n v="5500"/>
    <n v="2336"/>
    <x v="2"/>
    <n v="42"/>
    <n v="83.43"/>
    <s v="GB"/>
    <s v="GBP"/>
    <n v="1425223276"/>
    <d v="2015-03-01T15:21:16"/>
    <n v="1422631276"/>
    <x v="1987"/>
    <b v="0"/>
    <n v="28"/>
    <b v="0"/>
    <s v="photography/people"/>
    <x v="8"/>
    <s v="people"/>
    <x v="0"/>
  </r>
  <r>
    <n v="1988"/>
    <s v="Phillip Michael Photography"/>
    <s v="Expressing art in an image!"/>
    <n v="6000"/>
    <n v="25"/>
    <x v="2"/>
    <n v="0"/>
    <n v="25"/>
    <s v="US"/>
    <s v="USD"/>
    <n v="1440094742"/>
    <d v="2015-08-20T18:19:02"/>
    <n v="1437502742"/>
    <x v="1988"/>
    <b v="0"/>
    <n v="1"/>
    <b v="0"/>
    <s v="photography/people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1"/>
    <n v="50"/>
    <s v="US"/>
    <s v="USD"/>
    <n v="1481473208"/>
    <d v="2016-12-11T16:20:08"/>
    <n v="1478881208"/>
    <x v="1989"/>
    <b v="0"/>
    <n v="1"/>
    <b v="0"/>
    <s v="photography/people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x v="2"/>
    <n v="17"/>
    <n v="101.8"/>
    <s v="US"/>
    <s v="USD"/>
    <n v="1455338532"/>
    <d v="2016-02-13T04:42:12"/>
    <n v="1454042532"/>
    <x v="1990"/>
    <b v="0"/>
    <n v="5"/>
    <b v="0"/>
    <s v="photography/people"/>
    <x v="8"/>
    <s v="people"/>
    <x v="2"/>
  </r>
  <r>
    <n v="1991"/>
    <s v="Portraits of Resilience"/>
    <s v="Taking (and giving) professional portraits of survivors of human trafficking in Myanmar."/>
    <n v="2000"/>
    <n v="140"/>
    <x v="2"/>
    <n v="7"/>
    <n v="46.67"/>
    <s v="US"/>
    <s v="USD"/>
    <n v="1435958786"/>
    <d v="2015-07-03T21:26:26"/>
    <n v="1434144386"/>
    <x v="1991"/>
    <b v="0"/>
    <n v="3"/>
    <b v="0"/>
    <s v="photography/people"/>
    <x v="8"/>
    <s v="people"/>
    <x v="0"/>
  </r>
  <r>
    <n v="1992"/>
    <s v="The Wonderful World of Princes &amp; Princesses"/>
    <s v="A complete revamp of all the Disney Princes &amp; Princesses!"/>
    <n v="1500"/>
    <n v="2"/>
    <x v="2"/>
    <n v="0"/>
    <n v="1"/>
    <s v="US"/>
    <s v="USD"/>
    <n v="1424229991"/>
    <d v="2015-02-18T03:26:31"/>
    <n v="1421637991"/>
    <x v="1992"/>
    <b v="0"/>
    <n v="2"/>
    <b v="0"/>
    <s v="photography/people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0"/>
    <e v="#DIV/0!"/>
    <s v="GB"/>
    <s v="GBP"/>
    <n v="1450706837"/>
    <d v="2015-12-21T14:07:17"/>
    <n v="1448114837"/>
    <x v="1993"/>
    <b v="0"/>
    <n v="0"/>
    <b v="0"/>
    <s v="photography/people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0"/>
    <e v="#DIV/0!"/>
    <s v="US"/>
    <s v="USD"/>
    <n v="1481072942"/>
    <d v="2016-12-07T01:09:02"/>
    <n v="1475885342"/>
    <x v="1994"/>
    <b v="0"/>
    <n v="0"/>
    <b v="0"/>
    <s v="photography/people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n v="8"/>
    <n v="26"/>
    <s v="CA"/>
    <s v="CAD"/>
    <n v="1437082736"/>
    <d v="2015-07-16T21:38:56"/>
    <n v="1435354736"/>
    <x v="1995"/>
    <b v="0"/>
    <n v="3"/>
    <b v="0"/>
    <s v="photography/people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0"/>
    <e v="#DIV/0!"/>
    <s v="US"/>
    <s v="USD"/>
    <n v="1405021211"/>
    <d v="2014-07-10T19:40:11"/>
    <n v="1402429211"/>
    <x v="1996"/>
    <b v="0"/>
    <n v="0"/>
    <b v="0"/>
    <s v="photography/people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0"/>
    <e v="#DIV/0!"/>
    <s v="US"/>
    <s v="USD"/>
    <n v="1409091612"/>
    <d v="2014-08-26T22:20:12"/>
    <n v="1406499612"/>
    <x v="1997"/>
    <b v="0"/>
    <n v="0"/>
    <b v="0"/>
    <s v="photography/people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n v="26"/>
    <n v="218.33"/>
    <s v="US"/>
    <s v="USD"/>
    <n v="1406861438"/>
    <d v="2014-08-01T02:50:38"/>
    <n v="1402973438"/>
    <x v="1998"/>
    <b v="0"/>
    <n v="3"/>
    <b v="0"/>
    <s v="photography/people"/>
    <x v="8"/>
    <s v="people"/>
    <x v="3"/>
  </r>
  <r>
    <n v="1999"/>
    <s v="Planet Venus"/>
    <s v="This is a portrait photo project aiming to inspire women to explore themselves and live their passion"/>
    <n v="31000"/>
    <n v="236"/>
    <x v="2"/>
    <n v="1"/>
    <n v="33.71"/>
    <s v="GB"/>
    <s v="GBP"/>
    <n v="1415882108"/>
    <d v="2014-11-13T12:35:08"/>
    <n v="1413286508"/>
    <x v="1999"/>
    <b v="0"/>
    <n v="7"/>
    <b v="0"/>
    <s v="photography/people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n v="13"/>
    <n v="25"/>
    <s v="CA"/>
    <s v="CAD"/>
    <n v="1452120613"/>
    <d v="2016-01-06T22:50:13"/>
    <n v="1449528613"/>
    <x v="2000"/>
    <b v="0"/>
    <n v="25"/>
    <b v="0"/>
    <s v="photography/people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n v="382"/>
    <n v="128.38999999999999"/>
    <s v="DE"/>
    <s v="EUR"/>
    <n v="1434139200"/>
    <d v="2015-06-12T20:00:00"/>
    <n v="1431406916"/>
    <x v="2001"/>
    <b v="1"/>
    <n v="1637"/>
    <b v="1"/>
    <s v="technology/hardware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17"/>
    <n v="78.83"/>
    <s v="US"/>
    <s v="USD"/>
    <n v="1485191143"/>
    <d v="2017-01-23T17:05:43"/>
    <n v="1482599143"/>
    <x v="2002"/>
    <b v="1"/>
    <n v="1375"/>
    <b v="1"/>
    <s v="technology/hardware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n v="312"/>
    <n v="91.76"/>
    <s v="US"/>
    <s v="USD"/>
    <n v="1278111600"/>
    <d v="2010-07-02T23:00:00"/>
    <n v="1276830052"/>
    <x v="2003"/>
    <b v="1"/>
    <n v="17"/>
    <b v="1"/>
    <s v="technology/hardware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34"/>
    <n v="331.1"/>
    <s v="US"/>
    <s v="USD"/>
    <n v="1405002663"/>
    <d v="2014-07-10T14:31:03"/>
    <n v="1402410663"/>
    <x v="2004"/>
    <b v="1"/>
    <n v="354"/>
    <b v="1"/>
    <s v="technology/hardware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x v="0"/>
    <n v="124"/>
    <n v="194.26"/>
    <s v="US"/>
    <s v="USD"/>
    <n v="1381895940"/>
    <d v="2013-10-16T03:59:00"/>
    <n v="1379532618"/>
    <x v="2005"/>
    <b v="1"/>
    <n v="191"/>
    <b v="1"/>
    <s v="technology/hardware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48"/>
    <n v="408.98"/>
    <s v="US"/>
    <s v="USD"/>
    <n v="1417611645"/>
    <d v="2014-12-03T13:00:45"/>
    <n v="1414584045"/>
    <x v="2006"/>
    <b v="1"/>
    <n v="303"/>
    <b v="1"/>
    <s v="technology/hardware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16"/>
    <n v="84.46"/>
    <s v="US"/>
    <s v="USD"/>
    <n v="1282622400"/>
    <d v="2010-08-24T04:00:00"/>
    <n v="1276891586"/>
    <x v="2007"/>
    <b v="1"/>
    <n v="137"/>
    <b v="1"/>
    <s v="technology/hardware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17"/>
    <n v="44.85"/>
    <s v="US"/>
    <s v="USD"/>
    <n v="1316442622"/>
    <d v="2011-09-19T14:30:22"/>
    <n v="1312641022"/>
    <x v="2008"/>
    <b v="1"/>
    <n v="41"/>
    <b v="1"/>
    <s v="technology/hardware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05"/>
    <n v="383.36"/>
    <s v="DE"/>
    <s v="EUR"/>
    <n v="1479890743"/>
    <d v="2016-11-23T08:45:43"/>
    <n v="1476776743"/>
    <x v="2009"/>
    <b v="1"/>
    <n v="398"/>
    <b v="1"/>
    <s v="technology/hardware"/>
    <x v="2"/>
    <s v="hardware"/>
    <x v="2"/>
  </r>
  <r>
    <n v="2010"/>
    <s v="Weighitz: Weigh Smarter"/>
    <s v="Weighitz are miniature smart scales designed to weigh anything in the home."/>
    <n v="30000"/>
    <n v="96015.9"/>
    <x v="0"/>
    <n v="320"/>
    <n v="55.28"/>
    <s v="US"/>
    <s v="USD"/>
    <n v="1471564491"/>
    <d v="2016-08-18T23:54:51"/>
    <n v="1468972491"/>
    <x v="2010"/>
    <b v="1"/>
    <n v="1737"/>
    <b v="1"/>
    <s v="technology/hardware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20"/>
    <n v="422.02"/>
    <s v="AT"/>
    <s v="EUR"/>
    <n v="1452553200"/>
    <d v="2016-01-11T23:00:00"/>
    <n v="1449650173"/>
    <x v="2011"/>
    <b v="1"/>
    <n v="971"/>
    <b v="1"/>
    <s v="technology/hardware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35"/>
    <n v="64.180000000000007"/>
    <s v="US"/>
    <s v="USD"/>
    <n v="1423165441"/>
    <d v="2015-02-05T19:44:01"/>
    <n v="1420573441"/>
    <x v="2012"/>
    <b v="1"/>
    <n v="183"/>
    <b v="1"/>
    <s v="technology/hardware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95"/>
    <n v="173.58"/>
    <s v="US"/>
    <s v="USD"/>
    <n v="1468019014"/>
    <d v="2016-07-08T23:03:34"/>
    <n v="1462835014"/>
    <x v="2013"/>
    <b v="1"/>
    <n v="4562"/>
    <b v="1"/>
    <s v="technology/hardware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14"/>
    <n v="88.6"/>
    <s v="US"/>
    <s v="USD"/>
    <n v="1364184539"/>
    <d v="2013-03-25T04:08:59"/>
    <n v="1361250539"/>
    <x v="2014"/>
    <b v="1"/>
    <n v="26457"/>
    <b v="1"/>
    <s v="technology/hardware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n v="113"/>
    <n v="50.22"/>
    <s v="US"/>
    <s v="USD"/>
    <n v="1315602163"/>
    <d v="2011-09-09T21:02:43"/>
    <n v="1313010163"/>
    <x v="2015"/>
    <b v="1"/>
    <n v="162"/>
    <b v="1"/>
    <s v="technology/hardware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x v="0"/>
    <n v="922"/>
    <n v="192.39"/>
    <s v="US"/>
    <s v="USD"/>
    <n v="1362863299"/>
    <d v="2013-03-09T21:08:19"/>
    <n v="1360271299"/>
    <x v="2016"/>
    <b v="1"/>
    <n v="479"/>
    <b v="1"/>
    <s v="technology/hardware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25"/>
    <n v="73.42"/>
    <s v="US"/>
    <s v="USD"/>
    <n v="1332561600"/>
    <d v="2012-03-24T04:00:00"/>
    <n v="1329873755"/>
    <x v="2017"/>
    <b v="1"/>
    <n v="426"/>
    <b v="1"/>
    <s v="technology/hardware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02"/>
    <n v="147.68"/>
    <s v="IE"/>
    <s v="EUR"/>
    <n v="1439455609"/>
    <d v="2015-08-13T08:46:49"/>
    <n v="1436863609"/>
    <x v="2018"/>
    <b v="1"/>
    <n v="450"/>
    <b v="1"/>
    <s v="technology/hardware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85"/>
    <n v="108.97"/>
    <s v="US"/>
    <s v="USD"/>
    <n v="1474563621"/>
    <d v="2016-09-22T17:00:21"/>
    <n v="1471971621"/>
    <x v="2019"/>
    <b v="1"/>
    <n v="1780"/>
    <b v="1"/>
    <s v="technology/hardware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92"/>
    <n v="23.65"/>
    <s v="US"/>
    <s v="USD"/>
    <n v="1400108640"/>
    <d v="2014-05-14T23:04:00"/>
    <n v="1396923624"/>
    <x v="2020"/>
    <b v="1"/>
    <n v="122"/>
    <b v="1"/>
    <s v="technology/hardware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81"/>
    <n v="147.94999999999999"/>
    <s v="US"/>
    <s v="USD"/>
    <n v="1411522897"/>
    <d v="2014-09-24T01:41:37"/>
    <n v="1407634897"/>
    <x v="2021"/>
    <b v="1"/>
    <n v="95"/>
    <b v="1"/>
    <s v="technology/hardware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25"/>
    <n v="385.04"/>
    <s v="US"/>
    <s v="USD"/>
    <n v="1465652372"/>
    <d v="2016-06-11T13:39:32"/>
    <n v="1463060372"/>
    <x v="2022"/>
    <b v="1"/>
    <n v="325"/>
    <b v="1"/>
    <s v="technology/hardware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61"/>
    <n v="457.39"/>
    <s v="US"/>
    <s v="USD"/>
    <n v="1434017153"/>
    <d v="2015-06-11T10:05:53"/>
    <n v="1431425153"/>
    <x v="2023"/>
    <b v="1"/>
    <n v="353"/>
    <b v="1"/>
    <s v="technology/hardware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85"/>
    <n v="222.99"/>
    <s v="US"/>
    <s v="USD"/>
    <n v="1344826800"/>
    <d v="2012-08-13T03:00:00"/>
    <n v="1341875544"/>
    <x v="2024"/>
    <b v="1"/>
    <n v="105"/>
    <b v="1"/>
    <s v="technology/hardware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01"/>
    <n v="220.74"/>
    <s v="DE"/>
    <s v="EUR"/>
    <n v="1433996746"/>
    <d v="2015-06-11T04:25:46"/>
    <n v="1431404746"/>
    <x v="2025"/>
    <b v="1"/>
    <n v="729"/>
    <b v="1"/>
    <s v="technology/hardware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n v="133"/>
    <n v="73.5"/>
    <s v="US"/>
    <s v="USD"/>
    <n v="1398052740"/>
    <d v="2014-04-21T03:59:00"/>
    <n v="1394127585"/>
    <x v="2026"/>
    <b v="1"/>
    <n v="454"/>
    <b v="1"/>
    <s v="technology/hardware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20"/>
    <n v="223.1"/>
    <s v="US"/>
    <s v="USD"/>
    <n v="1427740319"/>
    <d v="2015-03-30T18:31:59"/>
    <n v="1423855919"/>
    <x v="2027"/>
    <b v="1"/>
    <n v="539"/>
    <b v="1"/>
    <s v="technology/hardware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n v="126"/>
    <n v="47.91"/>
    <s v="US"/>
    <s v="USD"/>
    <n v="1268690100"/>
    <d v="2010-03-15T21:55:00"/>
    <n v="1265493806"/>
    <x v="2028"/>
    <b v="1"/>
    <n v="79"/>
    <b v="1"/>
    <s v="technology/hardware"/>
    <x v="2"/>
    <s v="hardware"/>
    <x v="7"/>
  </r>
  <r>
    <n v="2029"/>
    <s v="Lumin8 Pro"/>
    <s v="Lumin8 Pro is a fun and easy to use light controller that makes light dance to your favorite music."/>
    <n v="2500"/>
    <n v="9030"/>
    <x v="0"/>
    <n v="361"/>
    <n v="96.06"/>
    <s v="US"/>
    <s v="USD"/>
    <n v="1409099481"/>
    <d v="2014-08-27T00:31:21"/>
    <n v="1406507481"/>
    <x v="2029"/>
    <b v="1"/>
    <n v="94"/>
    <b v="1"/>
    <s v="technology/hardware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26"/>
    <n v="118.61"/>
    <s v="GB"/>
    <s v="GBP"/>
    <n v="1354233296"/>
    <d v="2012-11-29T23:54:56"/>
    <n v="1351641296"/>
    <x v="2030"/>
    <b v="1"/>
    <n v="625"/>
    <b v="1"/>
    <s v="technology/hardware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x v="0"/>
    <n v="120"/>
    <n v="118.45"/>
    <s v="NL"/>
    <s v="EUR"/>
    <n v="1420765200"/>
    <d v="2015-01-09T01:00:00"/>
    <n v="1417506853"/>
    <x v="2031"/>
    <b v="1"/>
    <n v="508"/>
    <b v="1"/>
    <s v="technology/hardware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04"/>
    <n v="143.21"/>
    <s v="US"/>
    <s v="USD"/>
    <n v="1481778000"/>
    <d v="2016-12-15T05:00:00"/>
    <n v="1479216874"/>
    <x v="2032"/>
    <b v="1"/>
    <n v="531"/>
    <b v="1"/>
    <s v="technology/hardware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79"/>
    <n v="282.72000000000003"/>
    <s v="US"/>
    <s v="USD"/>
    <n v="1398477518"/>
    <d v="2014-04-26T01:58:38"/>
    <n v="1395885518"/>
    <x v="2033"/>
    <b v="1"/>
    <n v="158"/>
    <b v="1"/>
    <s v="technology/hardware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87"/>
    <n v="593.94000000000005"/>
    <s v="US"/>
    <s v="USD"/>
    <n v="1430981880"/>
    <d v="2015-05-07T06:58:00"/>
    <n v="1426216033"/>
    <x v="2034"/>
    <b v="1"/>
    <n v="508"/>
    <b v="1"/>
    <s v="technology/hardware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11"/>
    <n v="262.16000000000003"/>
    <s v="US"/>
    <s v="USD"/>
    <n v="1450486800"/>
    <d v="2015-12-19T01:00:00"/>
    <n v="1446562807"/>
    <x v="2035"/>
    <b v="1"/>
    <n v="644"/>
    <b v="1"/>
    <s v="technology/hardware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32"/>
    <n v="46.58"/>
    <s v="US"/>
    <s v="USD"/>
    <n v="1399668319"/>
    <d v="2014-05-09T20:45:19"/>
    <n v="1397076319"/>
    <x v="2036"/>
    <b v="1"/>
    <n v="848"/>
    <b v="1"/>
    <s v="technology/hardware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00"/>
    <n v="70.040000000000006"/>
    <s v="US"/>
    <s v="USD"/>
    <n v="1388383353"/>
    <d v="2013-12-30T06:02:33"/>
    <n v="1383195753"/>
    <x v="2037"/>
    <b v="1"/>
    <n v="429"/>
    <b v="1"/>
    <s v="technology/hardware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n v="421"/>
    <n v="164.91"/>
    <s v="GB"/>
    <s v="GBP"/>
    <n v="1372701600"/>
    <d v="2013-07-01T18:00:00"/>
    <n v="1369895421"/>
    <x v="2038"/>
    <b v="1"/>
    <n v="204"/>
    <b v="1"/>
    <s v="technology/hardware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n v="136"/>
    <n v="449.26"/>
    <s v="US"/>
    <s v="USD"/>
    <n v="1480568340"/>
    <d v="2016-12-01T04:59:00"/>
    <n v="1477996325"/>
    <x v="2039"/>
    <b v="1"/>
    <n v="379"/>
    <b v="1"/>
    <s v="technology/hardware"/>
    <x v="2"/>
    <s v="hardware"/>
    <x v="2"/>
  </r>
  <r>
    <n v="2040"/>
    <s v="Programmable Capacitor"/>
    <s v="4.29 Billion+ Capacitor Combinations._x000a_No Coding Required."/>
    <n v="3000"/>
    <n v="7445.14"/>
    <x v="0"/>
    <n v="248"/>
    <n v="27.47"/>
    <s v="US"/>
    <s v="USD"/>
    <n v="1384557303"/>
    <d v="2013-11-15T23:15:03"/>
    <n v="1383257703"/>
    <x v="2040"/>
    <b v="1"/>
    <n v="271"/>
    <b v="1"/>
    <s v="technology/hardware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82"/>
    <n v="143.97999999999999"/>
    <s v="US"/>
    <s v="USD"/>
    <n v="1478785027"/>
    <d v="2016-11-10T13:37:07"/>
    <n v="1476189427"/>
    <x v="2041"/>
    <b v="0"/>
    <n v="120"/>
    <b v="1"/>
    <s v="technology/hardware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24"/>
    <n v="88.24"/>
    <s v="US"/>
    <s v="USD"/>
    <n v="1453481974"/>
    <d v="2016-01-22T16:59:34"/>
    <n v="1448297974"/>
    <x v="2042"/>
    <b v="0"/>
    <n v="140"/>
    <b v="1"/>
    <s v="technology/hardware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06"/>
    <n v="36.33"/>
    <s v="US"/>
    <s v="USD"/>
    <n v="1481432340"/>
    <d v="2016-12-11T04:59:00"/>
    <n v="1476764077"/>
    <x v="2043"/>
    <b v="0"/>
    <n v="193"/>
    <b v="1"/>
    <s v="technology/hardware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08"/>
    <n v="90.18"/>
    <s v="US"/>
    <s v="USD"/>
    <n v="1434212714"/>
    <d v="2015-06-13T16:25:14"/>
    <n v="1431620714"/>
    <x v="2044"/>
    <b v="0"/>
    <n v="180"/>
    <b v="1"/>
    <s v="technology/hardware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19"/>
    <n v="152.62"/>
    <s v="US"/>
    <s v="USD"/>
    <n v="1341799647"/>
    <d v="2012-07-09T02:07:27"/>
    <n v="1339207647"/>
    <x v="2045"/>
    <b v="0"/>
    <n v="263"/>
    <b v="1"/>
    <s v="technology/hardware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21"/>
    <n v="55.81"/>
    <s v="US"/>
    <s v="USD"/>
    <n v="1369282044"/>
    <d v="2013-05-23T04:07:24"/>
    <n v="1366690044"/>
    <x v="2046"/>
    <b v="0"/>
    <n v="217"/>
    <b v="1"/>
    <s v="technology/hardware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03"/>
    <n v="227.85"/>
    <s v="AU"/>
    <s v="AUD"/>
    <n v="1429228800"/>
    <d v="2015-04-17T00:00:00"/>
    <n v="1426714870"/>
    <x v="2047"/>
    <b v="0"/>
    <n v="443"/>
    <b v="1"/>
    <s v="technology/hardware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48"/>
    <n v="91.83"/>
    <s v="US"/>
    <s v="USD"/>
    <n v="1369323491"/>
    <d v="2013-05-23T15:38:11"/>
    <n v="1366731491"/>
    <x v="2048"/>
    <b v="0"/>
    <n v="1373"/>
    <b v="1"/>
    <s v="technology/hardware"/>
    <x v="2"/>
    <s v="hardware"/>
    <x v="4"/>
  </r>
  <r>
    <n v="2049"/>
    <s v="LOCK8 - the World's First Smart Bike Lock"/>
    <s v="Keyless. Alarm secured. GPS tracking."/>
    <n v="50000"/>
    <n v="60095.35"/>
    <x v="0"/>
    <n v="120"/>
    <n v="80.989999999999995"/>
    <s v="GB"/>
    <s v="GBP"/>
    <n v="1386025140"/>
    <d v="2013-12-02T22:59:00"/>
    <n v="1382963963"/>
    <x v="2049"/>
    <b v="0"/>
    <n v="742"/>
    <b v="1"/>
    <s v="technology/hardware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73"/>
    <n v="278.39"/>
    <s v="US"/>
    <s v="USD"/>
    <n v="1433036578"/>
    <d v="2015-05-31T01:42:58"/>
    <n v="1429580578"/>
    <x v="2050"/>
    <b v="0"/>
    <n v="170"/>
    <b v="1"/>
    <s v="technology/hardware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30"/>
    <n v="43.1"/>
    <s v="US"/>
    <s v="USD"/>
    <n v="1388017937"/>
    <d v="2013-12-26T00:32:17"/>
    <n v="1385425937"/>
    <x v="2051"/>
    <b v="0"/>
    <n v="242"/>
    <b v="1"/>
    <s v="technology/hardware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53"/>
    <n v="326.29000000000002"/>
    <s v="US"/>
    <s v="USD"/>
    <n v="1455933653"/>
    <d v="2016-02-20T02:00:53"/>
    <n v="1452045653"/>
    <x v="2052"/>
    <b v="0"/>
    <n v="541"/>
    <b v="1"/>
    <s v="technology/hardware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01"/>
    <n v="41.74"/>
    <s v="US"/>
    <s v="USD"/>
    <n v="1448466551"/>
    <d v="2015-11-25T15:49:11"/>
    <n v="1445870951"/>
    <x v="2053"/>
    <b v="0"/>
    <n v="121"/>
    <b v="1"/>
    <s v="technology/hardware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14"/>
    <n v="64.02"/>
    <s v="GB"/>
    <s v="GBP"/>
    <n v="1399033810"/>
    <d v="2014-05-02T12:30:10"/>
    <n v="1396441810"/>
    <x v="2054"/>
    <b v="0"/>
    <n v="621"/>
    <b v="1"/>
    <s v="technology/hardware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67"/>
    <n v="99.46"/>
    <s v="US"/>
    <s v="USD"/>
    <n v="1417579200"/>
    <d v="2014-12-03T04:00:00"/>
    <n v="1415031043"/>
    <x v="2055"/>
    <b v="0"/>
    <n v="101"/>
    <b v="1"/>
    <s v="technology/hardware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53"/>
    <n v="138.49"/>
    <s v="US"/>
    <s v="USD"/>
    <n v="1366222542"/>
    <d v="2013-04-17T18:15:42"/>
    <n v="1363630542"/>
    <x v="2056"/>
    <b v="0"/>
    <n v="554"/>
    <b v="1"/>
    <s v="technology/hardware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02"/>
    <n v="45.55"/>
    <s v="GB"/>
    <s v="GBP"/>
    <n v="1456487532"/>
    <d v="2016-02-26T11:52:12"/>
    <n v="1453895532"/>
    <x v="2057"/>
    <b v="0"/>
    <n v="666"/>
    <b v="1"/>
    <s v="technology/hardware"/>
    <x v="2"/>
    <s v="hardware"/>
    <x v="2"/>
  </r>
  <r>
    <n v="2058"/>
    <s v="Raspberry Pi Debug Clip"/>
    <s v="Making using the serial terminal on the Raspberry Pi as easy as Pi!"/>
    <n v="2560"/>
    <n v="4308"/>
    <x v="0"/>
    <n v="168"/>
    <n v="10.51"/>
    <s v="GB"/>
    <s v="GBP"/>
    <n v="1425326400"/>
    <d v="2015-03-02T20:00:00"/>
    <n v="1421916830"/>
    <x v="2058"/>
    <b v="0"/>
    <n v="410"/>
    <b v="1"/>
    <s v="technology/hardware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43"/>
    <n v="114.77"/>
    <s v="US"/>
    <s v="USD"/>
    <n v="1454277540"/>
    <d v="2016-01-31T21:59:00"/>
    <n v="1450880854"/>
    <x v="2059"/>
    <b v="0"/>
    <n v="375"/>
    <b v="1"/>
    <s v="technology/hardware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96"/>
    <n v="36"/>
    <s v="US"/>
    <s v="USD"/>
    <n v="1406129150"/>
    <d v="2014-07-23T15:25:50"/>
    <n v="1400945150"/>
    <x v="2060"/>
    <b v="0"/>
    <n v="1364"/>
    <b v="1"/>
    <s v="technology/hardware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08"/>
    <n v="154.16999999999999"/>
    <s v="US"/>
    <s v="USD"/>
    <n v="1483208454"/>
    <d v="2016-12-31T18:20:54"/>
    <n v="1480616454"/>
    <x v="2061"/>
    <b v="0"/>
    <n v="35"/>
    <b v="1"/>
    <s v="technology/hardware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n v="115"/>
    <n v="566.39"/>
    <s v="DK"/>
    <s v="DKK"/>
    <n v="1458807098"/>
    <d v="2016-03-24T08:11:38"/>
    <n v="1456218698"/>
    <x v="2062"/>
    <b v="0"/>
    <n v="203"/>
    <b v="1"/>
    <s v="technology/hardware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n v="148"/>
    <n v="120.86"/>
    <s v="DE"/>
    <s v="EUR"/>
    <n v="1463333701"/>
    <d v="2016-05-15T17:35:01"/>
    <n v="1460482501"/>
    <x v="2063"/>
    <b v="0"/>
    <n v="49"/>
    <b v="1"/>
    <s v="technology/hardware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91"/>
    <n v="86.16"/>
    <s v="US"/>
    <s v="USD"/>
    <n v="1370001600"/>
    <d v="2013-05-31T12:00:00"/>
    <n v="1366879523"/>
    <x v="2064"/>
    <b v="0"/>
    <n v="5812"/>
    <b v="1"/>
    <s v="technology/hardware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99"/>
    <n v="51.21"/>
    <s v="GB"/>
    <s v="GBP"/>
    <n v="1387958429"/>
    <d v="2013-12-25T08:00:29"/>
    <n v="1385366429"/>
    <x v="2065"/>
    <b v="0"/>
    <n v="1556"/>
    <b v="1"/>
    <s v="technology/hardware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19"/>
    <n v="67.260000000000005"/>
    <s v="US"/>
    <s v="USD"/>
    <n v="1408818683"/>
    <d v="2014-08-23T18:31:23"/>
    <n v="1406226683"/>
    <x v="2066"/>
    <b v="0"/>
    <n v="65"/>
    <b v="1"/>
    <s v="technology/hardware"/>
    <x v="2"/>
    <s v="hardware"/>
    <x v="3"/>
  </r>
  <r>
    <n v="2067"/>
    <s v="Luminite (LED lighting)"/>
    <s v="The next generation of premium quality LED lighting. Extreme power efficiency in a small package."/>
    <n v="495"/>
    <n v="628"/>
    <x v="0"/>
    <n v="127"/>
    <n v="62.8"/>
    <s v="GB"/>
    <s v="GBP"/>
    <n v="1432499376"/>
    <d v="2015-05-24T20:29:36"/>
    <n v="1429648176"/>
    <x v="2067"/>
    <b v="0"/>
    <n v="10"/>
    <b v="1"/>
    <s v="technology/hardware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05"/>
    <n v="346.13"/>
    <s v="US"/>
    <s v="USD"/>
    <n v="1476994315"/>
    <d v="2016-10-20T20:11:55"/>
    <n v="1474402315"/>
    <x v="2068"/>
    <b v="0"/>
    <n v="76"/>
    <b v="1"/>
    <s v="technology/hardware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28"/>
    <n v="244.12"/>
    <s v="US"/>
    <s v="USD"/>
    <n v="1451776791"/>
    <d v="2016-01-02T23:19:51"/>
    <n v="1449098391"/>
    <x v="2069"/>
    <b v="0"/>
    <n v="263"/>
    <b v="1"/>
    <s v="technology/hardware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17"/>
    <n v="259.25"/>
    <s v="DE"/>
    <s v="EUR"/>
    <n v="1467128723"/>
    <d v="2016-06-28T15:45:23"/>
    <n v="1464536723"/>
    <x v="2070"/>
    <b v="0"/>
    <n v="1530"/>
    <b v="1"/>
    <s v="technology/hardware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81"/>
    <n v="201.96"/>
    <s v="US"/>
    <s v="USD"/>
    <n v="1475390484"/>
    <d v="2016-10-02T06:41:24"/>
    <n v="1471502484"/>
    <x v="2071"/>
    <b v="0"/>
    <n v="278"/>
    <b v="1"/>
    <s v="technology/hardware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11"/>
    <n v="226.21"/>
    <s v="US"/>
    <s v="USD"/>
    <n v="1462629432"/>
    <d v="2016-05-07T13:57:12"/>
    <n v="1460037432"/>
    <x v="2072"/>
    <b v="0"/>
    <n v="350"/>
    <b v="1"/>
    <s v="technology/hardware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53"/>
    <n v="324.69"/>
    <s v="US"/>
    <s v="USD"/>
    <n v="1431100918"/>
    <d v="2015-05-08T16:01:58"/>
    <n v="1427212918"/>
    <x v="2073"/>
    <b v="0"/>
    <n v="470"/>
    <b v="1"/>
    <s v="technology/hardware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n v="103"/>
    <n v="205"/>
    <s v="US"/>
    <s v="USD"/>
    <n v="1462564182"/>
    <d v="2016-05-06T19:49:42"/>
    <n v="1459972182"/>
    <x v="2074"/>
    <b v="0"/>
    <n v="3"/>
    <b v="1"/>
    <s v="technology/hardware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n v="1678"/>
    <n v="20.47"/>
    <s v="US"/>
    <s v="USD"/>
    <n v="1374769288"/>
    <d v="2013-07-25T16:21:28"/>
    <n v="1372177288"/>
    <x v="2075"/>
    <b v="0"/>
    <n v="8200"/>
    <b v="1"/>
    <s v="technology/hardware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x v="0"/>
    <n v="543"/>
    <n v="116.35"/>
    <s v="GB"/>
    <s v="GBP"/>
    <n v="1406149689"/>
    <d v="2014-07-23T21:08:09"/>
    <n v="1402693689"/>
    <x v="2076"/>
    <b v="0"/>
    <n v="8359"/>
    <b v="1"/>
    <s v="technology/hardware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16"/>
    <n v="307.2"/>
    <s v="US"/>
    <s v="USD"/>
    <n v="1433538000"/>
    <d v="2015-06-05T21:00:00"/>
    <n v="1428541276"/>
    <x v="2077"/>
    <b v="0"/>
    <n v="188"/>
    <b v="1"/>
    <s v="technology/hardware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31"/>
    <n v="546.69000000000005"/>
    <s v="ES"/>
    <s v="EUR"/>
    <n v="1482085857"/>
    <d v="2016-12-18T18:30:57"/>
    <n v="1479493857"/>
    <x v="2078"/>
    <b v="0"/>
    <n v="48"/>
    <b v="1"/>
    <s v="technology/hardware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88"/>
    <n v="47.47"/>
    <s v="GB"/>
    <s v="GBP"/>
    <n v="1435258800"/>
    <d v="2015-06-25T19:00:00"/>
    <n v="1432659793"/>
    <x v="2079"/>
    <b v="0"/>
    <n v="607"/>
    <b v="1"/>
    <s v="technology/hardware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08"/>
    <n v="101.56"/>
    <s v="US"/>
    <s v="USD"/>
    <n v="1447286300"/>
    <d v="2015-11-11T23:58:20"/>
    <n v="1444690700"/>
    <x v="2080"/>
    <b v="0"/>
    <n v="50"/>
    <b v="1"/>
    <s v="technology/hardware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15"/>
    <n v="72.91"/>
    <s v="US"/>
    <s v="USD"/>
    <n v="1337144340"/>
    <d v="2012-05-16T04:59:00"/>
    <n v="1333597555"/>
    <x v="2081"/>
    <b v="0"/>
    <n v="55"/>
    <b v="1"/>
    <s v="music/indie rock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11"/>
    <n v="43.71"/>
    <s v="US"/>
    <s v="USD"/>
    <n v="1322106796"/>
    <d v="2011-11-24T03:53:16"/>
    <n v="1316919196"/>
    <x v="2082"/>
    <b v="0"/>
    <n v="38"/>
    <b v="1"/>
    <s v="music/indie rock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n v="113"/>
    <n v="34"/>
    <s v="US"/>
    <s v="USD"/>
    <n v="1338830395"/>
    <d v="2012-06-04T17:19:55"/>
    <n v="1336238395"/>
    <x v="2083"/>
    <b v="0"/>
    <n v="25"/>
    <b v="1"/>
    <s v="music/indie rock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n v="108"/>
    <n v="70.650000000000006"/>
    <s v="US"/>
    <s v="USD"/>
    <n v="1399186740"/>
    <d v="2014-05-04T06:59:00"/>
    <n v="1396468782"/>
    <x v="2084"/>
    <b v="0"/>
    <n v="46"/>
    <b v="1"/>
    <s v="music/indie rock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24"/>
    <n v="89.3"/>
    <s v="US"/>
    <s v="USD"/>
    <n v="1342382587"/>
    <d v="2012-07-15T20:03:07"/>
    <n v="1339790587"/>
    <x v="2085"/>
    <b v="0"/>
    <n v="83"/>
    <b v="1"/>
    <s v="music/indie rock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n v="101"/>
    <n v="115.09"/>
    <s v="US"/>
    <s v="USD"/>
    <n v="1323838740"/>
    <d v="2011-12-14T04:59:00"/>
    <n v="1321200332"/>
    <x v="2086"/>
    <b v="0"/>
    <n v="35"/>
    <b v="1"/>
    <s v="music/indie rock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04"/>
    <n v="62.12"/>
    <s v="US"/>
    <s v="USD"/>
    <n v="1315457658"/>
    <d v="2011-09-08T04:54:18"/>
    <n v="1312865658"/>
    <x v="2087"/>
    <b v="0"/>
    <n v="25"/>
    <b v="1"/>
    <s v="music/indie rock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16"/>
    <n v="46.2"/>
    <s v="US"/>
    <s v="USD"/>
    <n v="1284177540"/>
    <d v="2010-09-11T03:59:00"/>
    <n v="1281028152"/>
    <x v="2088"/>
    <b v="0"/>
    <n v="75"/>
    <b v="1"/>
    <s v="music/indie rock"/>
    <x v="4"/>
    <s v="indie rock"/>
    <x v="7"/>
  </r>
  <r>
    <n v="2089"/>
    <s v="Little Moses EP"/>
    <s v="Little Moses is trying to record their first EP, and we can't do it without your help!"/>
    <n v="2500"/>
    <n v="3010.01"/>
    <x v="0"/>
    <n v="120"/>
    <n v="48.55"/>
    <s v="US"/>
    <s v="USD"/>
    <n v="1375408194"/>
    <d v="2013-08-02T01:49:54"/>
    <n v="1372384194"/>
    <x v="2089"/>
    <b v="0"/>
    <n v="62"/>
    <b v="1"/>
    <s v="music/indie rock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15"/>
    <n v="57.52"/>
    <s v="US"/>
    <s v="USD"/>
    <n v="1361696955"/>
    <d v="2013-02-24T09:09:15"/>
    <n v="1359104955"/>
    <x v="2090"/>
    <b v="0"/>
    <n v="160"/>
    <b v="1"/>
    <s v="music/indie rock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20"/>
    <n v="88.15"/>
    <s v="US"/>
    <s v="USD"/>
    <n v="1299009600"/>
    <d v="2011-03-01T20:00:00"/>
    <n v="1294818278"/>
    <x v="2091"/>
    <b v="0"/>
    <n v="246"/>
    <b v="1"/>
    <s v="music/indie rock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01"/>
    <n v="110.49"/>
    <s v="US"/>
    <s v="USD"/>
    <n v="1318006732"/>
    <d v="2011-10-07T16:58:52"/>
    <n v="1312822732"/>
    <x v="2092"/>
    <b v="0"/>
    <n v="55"/>
    <b v="1"/>
    <s v="music/indie rock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02"/>
    <n v="66.83"/>
    <s v="US"/>
    <s v="USD"/>
    <n v="1356211832"/>
    <d v="2012-12-22T21:30:32"/>
    <n v="1351024232"/>
    <x v="2093"/>
    <b v="0"/>
    <n v="23"/>
    <b v="1"/>
    <s v="music/indie rock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21"/>
    <n v="58.6"/>
    <s v="US"/>
    <s v="USD"/>
    <n v="1330916400"/>
    <d v="2012-03-05T03:00:00"/>
    <n v="1327969730"/>
    <x v="2094"/>
    <b v="0"/>
    <n v="72"/>
    <b v="1"/>
    <s v="music/indie rock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00"/>
    <n v="113.64"/>
    <s v="US"/>
    <s v="USD"/>
    <n v="1317576973"/>
    <d v="2011-10-02T17:36:13"/>
    <n v="1312392973"/>
    <x v="2095"/>
    <b v="0"/>
    <n v="22"/>
    <b v="1"/>
    <s v="music/indie rock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n v="102"/>
    <n v="43.57"/>
    <s v="US"/>
    <s v="USD"/>
    <n v="1351223940"/>
    <d v="2012-10-26T03:59:00"/>
    <n v="1349892735"/>
    <x v="2096"/>
    <b v="0"/>
    <n v="14"/>
    <b v="1"/>
    <s v="music/indie rock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n v="100"/>
    <n v="78.95"/>
    <s v="US"/>
    <s v="USD"/>
    <n v="1322751735"/>
    <d v="2011-12-01T15:02:15"/>
    <n v="1317564135"/>
    <x v="2097"/>
    <b v="0"/>
    <n v="38"/>
    <b v="1"/>
    <s v="music/indie rock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n v="100"/>
    <n v="188.13"/>
    <s v="US"/>
    <s v="USD"/>
    <n v="1331174635"/>
    <d v="2012-03-08T02:43:55"/>
    <n v="1328582635"/>
    <x v="2098"/>
    <b v="0"/>
    <n v="32"/>
    <b v="1"/>
    <s v="music/indie rock"/>
    <x v="4"/>
    <s v="indie rock"/>
    <x v="5"/>
  </r>
  <r>
    <n v="2099"/>
    <s v="Roosevelt Died."/>
    <s v="Our tour van died, we need help!"/>
    <n v="3000"/>
    <n v="3971"/>
    <x v="0"/>
    <n v="132"/>
    <n v="63.03"/>
    <s v="US"/>
    <s v="USD"/>
    <n v="1435808400"/>
    <d v="2015-07-02T03:40:00"/>
    <n v="1434650084"/>
    <x v="2099"/>
    <b v="0"/>
    <n v="63"/>
    <b v="1"/>
    <s v="music/indie rock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37"/>
    <n v="30.37"/>
    <s v="US"/>
    <s v="USD"/>
    <n v="1341028740"/>
    <d v="2012-06-30T03:59:00"/>
    <n v="1339704141"/>
    <x v="2100"/>
    <b v="0"/>
    <n v="27"/>
    <b v="1"/>
    <s v="music/indie rock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13"/>
    <n v="51.48"/>
    <s v="US"/>
    <s v="USD"/>
    <n v="1329104114"/>
    <d v="2012-02-13T03:35:14"/>
    <n v="1323920114"/>
    <x v="2101"/>
    <b v="0"/>
    <n v="44"/>
    <b v="1"/>
    <s v="music/indie rock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36"/>
    <n v="35.79"/>
    <s v="US"/>
    <s v="USD"/>
    <n v="1304628648"/>
    <d v="2011-05-05T20:50:48"/>
    <n v="1302036648"/>
    <x v="2102"/>
    <b v="0"/>
    <n v="38"/>
    <b v="1"/>
    <s v="music/indie rock"/>
    <x v="4"/>
    <s v="indie rock"/>
    <x v="6"/>
  </r>
  <r>
    <n v="2103"/>
    <s v="Matthew Moon's New Album"/>
    <s v="Indie rocker, Matthew Moon, has something to share with you..."/>
    <n v="7777"/>
    <n v="11364"/>
    <x v="0"/>
    <n v="146"/>
    <n v="98.82"/>
    <s v="US"/>
    <s v="USD"/>
    <n v="1352488027"/>
    <d v="2012-11-09T19:07:07"/>
    <n v="1349892427"/>
    <x v="2103"/>
    <b v="0"/>
    <n v="115"/>
    <b v="1"/>
    <s v="music/indie rock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30"/>
    <n v="28"/>
    <s v="US"/>
    <s v="USD"/>
    <n v="1369958400"/>
    <d v="2013-05-31T00:00:00"/>
    <n v="1367286434"/>
    <x v="2104"/>
    <b v="0"/>
    <n v="37"/>
    <b v="1"/>
    <s v="music/indie rock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n v="254"/>
    <n v="51.31"/>
    <s v="US"/>
    <s v="USD"/>
    <n v="1416542400"/>
    <d v="2014-11-21T04:00:00"/>
    <n v="1415472953"/>
    <x v="2105"/>
    <b v="0"/>
    <n v="99"/>
    <b v="1"/>
    <s v="music/indie rock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07"/>
    <n v="53.52"/>
    <s v="US"/>
    <s v="USD"/>
    <n v="1359176974"/>
    <d v="2013-01-26T05:09:34"/>
    <n v="1356584974"/>
    <x v="2106"/>
    <b v="0"/>
    <n v="44"/>
    <b v="1"/>
    <s v="music/indie rock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08"/>
    <n v="37.15"/>
    <s v="US"/>
    <s v="USD"/>
    <n v="1415815393"/>
    <d v="2014-11-12T18:03:13"/>
    <n v="1413997393"/>
    <x v="2107"/>
    <b v="0"/>
    <n v="58"/>
    <b v="1"/>
    <s v="music/indie rock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07"/>
    <n v="89.9"/>
    <s v="US"/>
    <s v="USD"/>
    <n v="1347249300"/>
    <d v="2012-09-10T03:55:00"/>
    <n v="1344917580"/>
    <x v="2108"/>
    <b v="0"/>
    <n v="191"/>
    <b v="1"/>
    <s v="music/indie rock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x v="0"/>
    <n v="107"/>
    <n v="106.53"/>
    <s v="US"/>
    <s v="USD"/>
    <n v="1436115617"/>
    <d v="2015-07-05T17:00:17"/>
    <n v="1433523617"/>
    <x v="2109"/>
    <b v="0"/>
    <n v="40"/>
    <b v="1"/>
    <s v="music/indie rock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n v="100"/>
    <n v="52.82"/>
    <s v="US"/>
    <s v="USD"/>
    <n v="1401253140"/>
    <d v="2014-05-28T04:59:00"/>
    <n v="1398873969"/>
    <x v="2110"/>
    <b v="0"/>
    <n v="38"/>
    <b v="1"/>
    <s v="music/indie rock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07"/>
    <n v="54.62"/>
    <s v="US"/>
    <s v="USD"/>
    <n v="1313370000"/>
    <d v="2011-08-15T01:00:00"/>
    <n v="1307594625"/>
    <x v="2111"/>
    <b v="0"/>
    <n v="39"/>
    <b v="1"/>
    <s v="music/indie rock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n v="100"/>
    <n v="27.27"/>
    <s v="US"/>
    <s v="USD"/>
    <n v="1366064193"/>
    <d v="2013-04-15T22:16:33"/>
    <n v="1364854593"/>
    <x v="2112"/>
    <b v="0"/>
    <n v="11"/>
    <b v="1"/>
    <s v="music/indie rock"/>
    <x v="4"/>
    <s v="indie rock"/>
    <x v="4"/>
  </r>
  <r>
    <n v="2113"/>
    <s v="Summer Underground // Honeycomb LP"/>
    <s v="Help us fund our second full-length album Honeycomb!"/>
    <n v="7000"/>
    <n v="7340"/>
    <x v="0"/>
    <n v="105"/>
    <n v="68.599999999999994"/>
    <s v="US"/>
    <s v="USD"/>
    <n v="1411505176"/>
    <d v="2014-09-23T20:46:16"/>
    <n v="1408481176"/>
    <x v="2113"/>
    <b v="0"/>
    <n v="107"/>
    <b v="1"/>
    <s v="music/indie rock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05"/>
    <n v="35.61"/>
    <s v="US"/>
    <s v="USD"/>
    <n v="1291870740"/>
    <d v="2010-12-09T04:59:00"/>
    <n v="1286480070"/>
    <x v="2114"/>
    <b v="0"/>
    <n v="147"/>
    <b v="1"/>
    <s v="music/indie rock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26"/>
    <n v="94.03"/>
    <s v="US"/>
    <s v="USD"/>
    <n v="1298167001"/>
    <d v="2011-02-20T01:56:41"/>
    <n v="1295575001"/>
    <x v="2115"/>
    <b v="0"/>
    <n v="36"/>
    <b v="1"/>
    <s v="music/indie rock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01"/>
    <n v="526.46"/>
    <s v="US"/>
    <s v="USD"/>
    <n v="1349203203"/>
    <d v="2012-10-02T18:40:03"/>
    <n v="1345056003"/>
    <x v="2116"/>
    <b v="0"/>
    <n v="92"/>
    <b v="1"/>
    <s v="music/indie rock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48"/>
    <n v="50.66"/>
    <s v="US"/>
    <s v="USD"/>
    <n v="1445921940"/>
    <d v="2015-10-27T04:59:00"/>
    <n v="1444699549"/>
    <x v="2117"/>
    <b v="0"/>
    <n v="35"/>
    <b v="1"/>
    <s v="music/indie rock"/>
    <x v="4"/>
    <s v="indie rock"/>
    <x v="0"/>
  </r>
  <r>
    <n v="2118"/>
    <s v="PORCHES. vs. THE U.S.A."/>
    <s v="PORCHES.  and Documentarians tour from New York to San Francisco and back."/>
    <n v="1000"/>
    <n v="1346.11"/>
    <x v="0"/>
    <n v="135"/>
    <n v="79.180000000000007"/>
    <s v="US"/>
    <s v="USD"/>
    <n v="1311538136"/>
    <d v="2011-07-24T20:08:56"/>
    <n v="1308946136"/>
    <x v="2118"/>
    <b v="0"/>
    <n v="17"/>
    <b v="1"/>
    <s v="music/indie rock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x v="0"/>
    <n v="101"/>
    <n v="91.59"/>
    <s v="US"/>
    <s v="USD"/>
    <n v="1345086445"/>
    <d v="2012-08-16T03:07:25"/>
    <n v="1342494445"/>
    <x v="2119"/>
    <b v="0"/>
    <n v="22"/>
    <b v="1"/>
    <s v="music/indie rock"/>
    <x v="4"/>
    <s v="indie rock"/>
    <x v="5"/>
  </r>
  <r>
    <n v="2120"/>
    <s v="Hearty Har Full Length Album"/>
    <s v="&lt;3_x000a_Coming in from outer space. Help Hearty Har record their 1st album!!"/>
    <n v="8000"/>
    <n v="8070.43"/>
    <x v="0"/>
    <n v="101"/>
    <n v="116.96"/>
    <s v="US"/>
    <s v="USD"/>
    <n v="1388617736"/>
    <d v="2014-01-01T23:08:56"/>
    <n v="1384384136"/>
    <x v="2120"/>
    <b v="0"/>
    <n v="69"/>
    <b v="1"/>
    <s v="music/indie rock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n v="1"/>
    <n v="28.4"/>
    <s v="CH"/>
    <s v="CHF"/>
    <n v="1484156948"/>
    <d v="2017-01-11T17:49:08"/>
    <n v="1481564948"/>
    <x v="2121"/>
    <b v="0"/>
    <n v="10"/>
    <b v="0"/>
    <s v="games/video games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n v="0"/>
    <n v="103.33"/>
    <s v="MX"/>
    <s v="MXN"/>
    <n v="1483773169"/>
    <d v="2017-01-07T07:12:49"/>
    <n v="1481181169"/>
    <x v="2122"/>
    <b v="0"/>
    <n v="3"/>
    <b v="0"/>
    <s v="games/video games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n v="10"/>
    <s v="US"/>
    <s v="USD"/>
    <n v="1268636340"/>
    <d v="2010-03-15T06:59:00"/>
    <n v="1263982307"/>
    <x v="2123"/>
    <b v="0"/>
    <n v="5"/>
    <b v="0"/>
    <s v="games/video games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x v="2"/>
    <n v="10"/>
    <n v="23"/>
    <s v="US"/>
    <s v="USD"/>
    <n v="1291093200"/>
    <d v="2010-11-30T05:00:00"/>
    <n v="1286930435"/>
    <x v="2124"/>
    <b v="0"/>
    <n v="5"/>
    <b v="0"/>
    <s v="games/video games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n v="1"/>
    <n v="31.56"/>
    <s v="US"/>
    <s v="USD"/>
    <n v="1438734833"/>
    <d v="2015-08-05T00:33:53"/>
    <n v="1436142833"/>
    <x v="2125"/>
    <b v="0"/>
    <n v="27"/>
    <b v="0"/>
    <s v="games/video games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n v="0"/>
    <n v="5"/>
    <s v="US"/>
    <s v="USD"/>
    <n v="1418080887"/>
    <d v="2014-12-08T23:21:27"/>
    <n v="1415488887"/>
    <x v="2126"/>
    <b v="0"/>
    <n v="2"/>
    <b v="0"/>
    <s v="games/video games"/>
    <x v="6"/>
    <s v="video games"/>
    <x v="3"/>
  </r>
  <r>
    <n v="2127"/>
    <s v="Three Monkeys - Part 1: Into the Abyss"/>
    <s v="Three Monkeys is an audio adventure game for PC."/>
    <n v="28000"/>
    <n v="8076"/>
    <x v="2"/>
    <n v="29"/>
    <n v="34.22"/>
    <s v="GB"/>
    <s v="GBP"/>
    <n v="1426158463"/>
    <d v="2015-03-12T11:07:43"/>
    <n v="1423570063"/>
    <x v="2127"/>
    <b v="0"/>
    <n v="236"/>
    <b v="0"/>
    <s v="games/video games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n v="0"/>
    <n v="25"/>
    <s v="CA"/>
    <s v="CAD"/>
    <n v="1411324369"/>
    <d v="2014-09-21T18:32:49"/>
    <n v="1406140369"/>
    <x v="2128"/>
    <b v="0"/>
    <n v="1"/>
    <b v="0"/>
    <s v="games/video games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n v="12"/>
    <n v="19.670000000000002"/>
    <s v="US"/>
    <s v="USD"/>
    <n v="1457570100"/>
    <d v="2016-03-10T00:35:00"/>
    <n v="1454978100"/>
    <x v="2129"/>
    <b v="0"/>
    <n v="12"/>
    <b v="0"/>
    <s v="games/video games"/>
    <x v="6"/>
    <s v="video games"/>
    <x v="2"/>
  </r>
  <r>
    <n v="2130"/>
    <s v="Wondrous Adventures: A Kid's Game"/>
    <s v="You are the hero tasked to save your home from the villainous Sanword."/>
    <n v="42000"/>
    <n v="85"/>
    <x v="2"/>
    <n v="0"/>
    <n v="21.25"/>
    <s v="US"/>
    <s v="USD"/>
    <n v="1408154663"/>
    <d v="2014-08-16T02:04:23"/>
    <n v="1405130663"/>
    <x v="2130"/>
    <b v="0"/>
    <n v="4"/>
    <b v="0"/>
    <s v="games/video games"/>
    <x v="6"/>
    <s v="video games"/>
    <x v="3"/>
  </r>
  <r>
    <n v="2131"/>
    <s v="Scout's Honor"/>
    <s v="From frightened girl to empowered woman, Scout's Honor is a tale about facing your fears and overcoming odds."/>
    <n v="500"/>
    <n v="25"/>
    <x v="2"/>
    <n v="5"/>
    <n v="8.33"/>
    <s v="US"/>
    <s v="USD"/>
    <n v="1436677091"/>
    <d v="2015-07-12T04:58:11"/>
    <n v="1434085091"/>
    <x v="2131"/>
    <b v="0"/>
    <n v="3"/>
    <b v="0"/>
    <s v="games/video games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"/>
    <n v="21.34"/>
    <s v="US"/>
    <s v="USD"/>
    <n v="1391427692"/>
    <d v="2014-02-03T11:41:32"/>
    <n v="1388835692"/>
    <x v="2132"/>
    <b v="0"/>
    <n v="99"/>
    <b v="0"/>
    <s v="games/video games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2"/>
    <n v="5.33"/>
    <s v="US"/>
    <s v="USD"/>
    <n v="1303628340"/>
    <d v="2011-04-24T06:59:00"/>
    <n v="1300328399"/>
    <x v="2133"/>
    <b v="0"/>
    <n v="3"/>
    <b v="0"/>
    <s v="games/video games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n v="2"/>
    <n v="34.67"/>
    <s v="US"/>
    <s v="USD"/>
    <n v="1367097391"/>
    <d v="2013-04-27T21:16:31"/>
    <n v="1364505391"/>
    <x v="2134"/>
    <b v="0"/>
    <n v="3"/>
    <b v="0"/>
    <s v="games/video games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n v="10"/>
    <n v="21.73"/>
    <s v="US"/>
    <s v="USD"/>
    <n v="1349392033"/>
    <d v="2012-10-04T23:07:13"/>
    <n v="1346800033"/>
    <x v="2135"/>
    <b v="0"/>
    <n v="22"/>
    <b v="0"/>
    <s v="games/video games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x v="2"/>
    <n v="0"/>
    <n v="11.92"/>
    <s v="US"/>
    <s v="USD"/>
    <n v="1382184786"/>
    <d v="2013-10-19T12:13:06"/>
    <n v="1379592786"/>
    <x v="2136"/>
    <b v="0"/>
    <n v="4"/>
    <b v="0"/>
    <s v="games/video games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8"/>
    <n v="26.6"/>
    <s v="CA"/>
    <s v="CAD"/>
    <n v="1417804229"/>
    <d v="2014-12-05T18:30:29"/>
    <n v="1415212229"/>
    <x v="2137"/>
    <b v="0"/>
    <n v="534"/>
    <b v="0"/>
    <s v="games/video games"/>
    <x v="6"/>
    <s v="video games"/>
    <x v="3"/>
  </r>
  <r>
    <n v="2138"/>
    <s v="Tales Of Tameria - Dawning Light"/>
    <s v="A game with a mixture of a few genres from RPG, Simulation and to adventure elements."/>
    <n v="1000"/>
    <n v="128"/>
    <x v="2"/>
    <n v="13"/>
    <n v="10.67"/>
    <s v="GB"/>
    <s v="GBP"/>
    <n v="1383959939"/>
    <d v="2013-11-09T01:18:59"/>
    <n v="1381364339"/>
    <x v="2138"/>
    <b v="0"/>
    <n v="12"/>
    <b v="0"/>
    <s v="games/video games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x v="2"/>
    <n v="5"/>
    <n v="29.04"/>
    <s v="US"/>
    <s v="USD"/>
    <n v="1478196008"/>
    <d v="2016-11-03T18:00:08"/>
    <n v="1475604008"/>
    <x v="2139"/>
    <b v="0"/>
    <n v="56"/>
    <b v="0"/>
    <s v="games/video games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0"/>
    <n v="50.91"/>
    <s v="US"/>
    <s v="USD"/>
    <n v="1357934424"/>
    <d v="2013-01-11T20:00:24"/>
    <n v="1355342424"/>
    <x v="2140"/>
    <b v="0"/>
    <n v="11"/>
    <b v="0"/>
    <s v="games/video games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n v="0"/>
    <e v="#DIV/0!"/>
    <s v="US"/>
    <s v="USD"/>
    <n v="1415947159"/>
    <d v="2014-11-14T06:39:19"/>
    <n v="1413351559"/>
    <x v="2141"/>
    <b v="0"/>
    <n v="0"/>
    <b v="0"/>
    <s v="games/video games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6"/>
    <n v="50.08"/>
    <s v="DE"/>
    <s v="EUR"/>
    <n v="1451494210"/>
    <d v="2015-12-30T16:50:10"/>
    <n v="1449075010"/>
    <x v="2142"/>
    <b v="0"/>
    <n v="12"/>
    <b v="0"/>
    <s v="games/video games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11"/>
    <n v="45"/>
    <s v="US"/>
    <s v="USD"/>
    <n v="1279738800"/>
    <d v="2010-07-21T19:00:00"/>
    <n v="1275599812"/>
    <x v="2143"/>
    <b v="0"/>
    <n v="5"/>
    <b v="0"/>
    <s v="games/video games"/>
    <x v="6"/>
    <s v="video games"/>
    <x v="7"/>
  </r>
  <r>
    <n v="2144"/>
    <s v="Project Starborn"/>
    <s v="A thousand community-built sandbox games (and more!) with a fully-customizable game engine."/>
    <n v="35500"/>
    <n v="607"/>
    <x v="2"/>
    <n v="2"/>
    <n v="25.29"/>
    <s v="US"/>
    <s v="USD"/>
    <n v="1379164040"/>
    <d v="2013-09-14T13:07:20"/>
    <n v="1376399240"/>
    <x v="2144"/>
    <b v="0"/>
    <n v="24"/>
    <b v="0"/>
    <s v="games/video games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30"/>
    <n v="51.29"/>
    <s v="US"/>
    <s v="USD"/>
    <n v="1385534514"/>
    <d v="2013-11-27T06:41:54"/>
    <n v="1382938914"/>
    <x v="2145"/>
    <b v="0"/>
    <n v="89"/>
    <b v="0"/>
    <s v="games/video games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n v="0"/>
    <n v="1"/>
    <s v="US"/>
    <s v="USD"/>
    <n v="1455207510"/>
    <d v="2016-02-11T16:18:30"/>
    <n v="1453997910"/>
    <x v="2146"/>
    <b v="0"/>
    <n v="1"/>
    <b v="0"/>
    <s v="games/video games"/>
    <x v="6"/>
    <s v="video games"/>
    <x v="2"/>
  </r>
  <r>
    <n v="2147"/>
    <s v="Johnny Rocketfingers 3"/>
    <s v="A Point and Click Adventure on Steroids."/>
    <n v="390000"/>
    <n v="2716"/>
    <x v="2"/>
    <n v="1"/>
    <n v="49.38"/>
    <s v="US"/>
    <s v="USD"/>
    <n v="1416125148"/>
    <d v="2014-11-16T08:05:48"/>
    <n v="1413356748"/>
    <x v="2147"/>
    <b v="0"/>
    <n v="55"/>
    <b v="0"/>
    <s v="games/video games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x v="2"/>
    <n v="2"/>
    <n v="1"/>
    <s v="GB"/>
    <s v="GBP"/>
    <n v="1427992582"/>
    <d v="2015-04-02T16:36:22"/>
    <n v="1425404182"/>
    <x v="2148"/>
    <b v="0"/>
    <n v="2"/>
    <b v="0"/>
    <s v="games/video games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0"/>
    <e v="#DIV/0!"/>
    <s v="US"/>
    <s v="USD"/>
    <n v="1280534400"/>
    <d v="2010-07-31T00:00:00"/>
    <n v="1277512556"/>
    <x v="2149"/>
    <b v="0"/>
    <n v="0"/>
    <b v="0"/>
    <s v="games/video games"/>
    <x v="6"/>
    <s v="video games"/>
    <x v="7"/>
  </r>
  <r>
    <n v="2150"/>
    <s v="The Unknown Door"/>
    <s v="A pixel styled open world detective game."/>
    <n v="50000"/>
    <n v="405"/>
    <x v="2"/>
    <n v="1"/>
    <n v="101.25"/>
    <s v="NO"/>
    <s v="NOK"/>
    <n v="1468392599"/>
    <d v="2016-07-13T06:49:59"/>
    <n v="1465800599"/>
    <x v="2150"/>
    <b v="0"/>
    <n v="4"/>
    <b v="0"/>
    <s v="games/video games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n v="0"/>
    <n v="19.670000000000002"/>
    <s v="US"/>
    <s v="USD"/>
    <n v="1467231614"/>
    <d v="2016-06-29T20:20:14"/>
    <n v="1464639614"/>
    <x v="2151"/>
    <b v="0"/>
    <n v="6"/>
    <b v="0"/>
    <s v="games/video games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x v="2"/>
    <n v="0"/>
    <n v="12.5"/>
    <s v="US"/>
    <s v="USD"/>
    <n v="1394909909"/>
    <d v="2014-03-15T18:58:29"/>
    <n v="1392321509"/>
    <x v="2152"/>
    <b v="0"/>
    <n v="4"/>
    <b v="0"/>
    <s v="games/video games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x v="2"/>
    <n v="0"/>
    <n v="8.5"/>
    <s v="US"/>
    <s v="USD"/>
    <n v="1420876740"/>
    <d v="2015-01-10T07:59:00"/>
    <n v="1417470718"/>
    <x v="2153"/>
    <b v="0"/>
    <n v="4"/>
    <b v="0"/>
    <s v="games/video games"/>
    <x v="6"/>
    <s v="video games"/>
    <x v="3"/>
  </r>
  <r>
    <n v="2154"/>
    <s v="Demigods - Rise of the Children - Part 1 (Design)"/>
    <s v="A Real Time Strategy game based on Greek mythology in a fictional world."/>
    <n v="250"/>
    <n v="2"/>
    <x v="2"/>
    <n v="1"/>
    <n v="1"/>
    <s v="US"/>
    <s v="USD"/>
    <n v="1390921827"/>
    <d v="2014-01-28T15:10:27"/>
    <n v="1389193827"/>
    <x v="2154"/>
    <b v="0"/>
    <n v="2"/>
    <b v="0"/>
    <s v="games/video games"/>
    <x v="6"/>
    <s v="video games"/>
    <x v="3"/>
  </r>
  <r>
    <n v="2155"/>
    <s v="VoxelMaze"/>
    <s v="A Level Editor, Turned up to eleven. Infinite creativity in one package, solo or with up to 16 of your friends."/>
    <n v="5000"/>
    <n v="115"/>
    <x v="2"/>
    <n v="2"/>
    <n v="23"/>
    <s v="GB"/>
    <s v="GBP"/>
    <n v="1459443385"/>
    <d v="2016-03-31T16:56:25"/>
    <n v="1456854985"/>
    <x v="2155"/>
    <b v="0"/>
    <n v="5"/>
    <b v="0"/>
    <s v="games/video games"/>
    <x v="6"/>
    <s v="video games"/>
    <x v="2"/>
  </r>
  <r>
    <n v="2156"/>
    <s v="Beyond Black Space"/>
    <s v="Captain and manage your ship along with your crew in this deep space adventure! (PC/Linux/Mac)"/>
    <n v="56000"/>
    <n v="1493"/>
    <x v="2"/>
    <n v="3"/>
    <n v="17.989999999999998"/>
    <s v="US"/>
    <s v="USD"/>
    <n v="1379363406"/>
    <d v="2013-09-16T20:30:06"/>
    <n v="1375475406"/>
    <x v="2156"/>
    <b v="0"/>
    <n v="83"/>
    <b v="0"/>
    <s v="games/video games"/>
    <x v="6"/>
    <s v="video games"/>
    <x v="4"/>
  </r>
  <r>
    <n v="2157"/>
    <s v="Nin"/>
    <s v="Gamers and 90's fans unite in this small tale of epic proportions!"/>
    <n v="75000"/>
    <n v="21144"/>
    <x v="2"/>
    <n v="28"/>
    <n v="370.95"/>
    <s v="US"/>
    <s v="USD"/>
    <n v="1482479940"/>
    <d v="2016-12-23T07:59:00"/>
    <n v="1479684783"/>
    <x v="2157"/>
    <b v="0"/>
    <n v="57"/>
    <b v="0"/>
    <s v="games/video games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x v="2"/>
    <n v="7"/>
    <n v="63.57"/>
    <s v="US"/>
    <s v="USD"/>
    <n v="1360009774"/>
    <d v="2013-02-04T20:29:34"/>
    <n v="1356121774"/>
    <x v="2158"/>
    <b v="0"/>
    <n v="311"/>
    <b v="0"/>
    <s v="games/video games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1"/>
    <n v="13"/>
    <s v="US"/>
    <s v="USD"/>
    <n v="1310837574"/>
    <d v="2011-07-16T17:32:54"/>
    <n v="1308245574"/>
    <x v="2159"/>
    <b v="0"/>
    <n v="2"/>
    <b v="0"/>
    <s v="games/video games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n v="1"/>
    <n v="5.31"/>
    <s v="US"/>
    <s v="USD"/>
    <n v="1337447105"/>
    <d v="2012-05-19T17:05:05"/>
    <n v="1334855105"/>
    <x v="2160"/>
    <b v="0"/>
    <n v="16"/>
    <b v="0"/>
    <s v="games/video games"/>
    <x v="6"/>
    <s v="video games"/>
    <x v="5"/>
  </r>
  <r>
    <n v="2161"/>
    <s v="CallMeGhost DEBUT ALBUM preorder!"/>
    <s v="We're trying to fund hard copies of our debut album!"/>
    <n v="400"/>
    <n v="463"/>
    <x v="0"/>
    <n v="116"/>
    <n v="35.619999999999997"/>
    <s v="US"/>
    <s v="USD"/>
    <n v="1443040059"/>
    <d v="2015-09-23T20:27:39"/>
    <n v="1440448059"/>
    <x v="2161"/>
    <b v="0"/>
    <n v="13"/>
    <b v="1"/>
    <s v="music/rock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12"/>
    <n v="87.1"/>
    <s v="US"/>
    <s v="USD"/>
    <n v="1406226191"/>
    <d v="2014-07-24T18:23:11"/>
    <n v="1403547791"/>
    <x v="2162"/>
    <b v="0"/>
    <n v="58"/>
    <b v="1"/>
    <s v="music/rock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32"/>
    <n v="75.11"/>
    <s v="US"/>
    <s v="USD"/>
    <n v="1433735400"/>
    <d v="2015-06-08T03:50:00"/>
    <n v="1429306520"/>
    <x v="2163"/>
    <b v="0"/>
    <n v="44"/>
    <b v="1"/>
    <s v="music/rock"/>
    <x v="4"/>
    <s v="rock"/>
    <x v="0"/>
  </r>
  <r>
    <n v="2164"/>
    <s v="Rosaline debut record"/>
    <s v="South Florida roots country/rock outfit's long awaited debut record"/>
    <n v="5500"/>
    <n v="5645"/>
    <x v="0"/>
    <n v="103"/>
    <n v="68.010000000000005"/>
    <s v="US"/>
    <s v="USD"/>
    <n v="1466827140"/>
    <d v="2016-06-25T03:59:00"/>
    <n v="1464196414"/>
    <x v="2164"/>
    <b v="0"/>
    <n v="83"/>
    <b v="1"/>
    <s v="music/rock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39"/>
    <n v="29.62"/>
    <s v="FR"/>
    <s v="EUR"/>
    <n v="1460127635"/>
    <d v="2016-04-08T15:00:35"/>
    <n v="1457539235"/>
    <x v="2165"/>
    <b v="0"/>
    <n v="117"/>
    <b v="1"/>
    <s v="music/rock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47"/>
    <n v="91.63"/>
    <s v="US"/>
    <s v="USD"/>
    <n v="1417813618"/>
    <d v="2014-12-05T21:06:58"/>
    <n v="1413922018"/>
    <x v="2166"/>
    <b v="0"/>
    <n v="32"/>
    <b v="1"/>
    <s v="music/rock"/>
    <x v="4"/>
    <s v="rock"/>
    <x v="3"/>
  </r>
  <r>
    <n v="2167"/>
    <s v="Planes and Planets needs to get their EP finished!!"/>
    <s v="We need YOUR HELP to take one more step to this make release sound amazing!"/>
    <n v="150"/>
    <n v="180"/>
    <x v="0"/>
    <n v="120"/>
    <n v="22.5"/>
    <s v="US"/>
    <s v="USD"/>
    <n v="1347672937"/>
    <d v="2012-09-15T01:35:37"/>
    <n v="1346463337"/>
    <x v="2167"/>
    <b v="0"/>
    <n v="8"/>
    <b v="1"/>
    <s v="music/rock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n v="122"/>
    <n v="64.37"/>
    <s v="US"/>
    <s v="USD"/>
    <n v="1486702800"/>
    <d v="2017-02-10T05:00:00"/>
    <n v="1484058261"/>
    <x v="2168"/>
    <b v="0"/>
    <n v="340"/>
    <b v="1"/>
    <s v="music/rock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00"/>
    <n v="21.86"/>
    <s v="US"/>
    <s v="USD"/>
    <n v="1488473351"/>
    <d v="2017-03-02T16:49:11"/>
    <n v="1488214151"/>
    <x v="2169"/>
    <b v="0"/>
    <n v="7"/>
    <b v="1"/>
    <s v="music/rock"/>
    <x v="4"/>
    <s v="rock"/>
    <x v="1"/>
  </r>
  <r>
    <n v="2170"/>
    <s v="STETSON'S NEW EP"/>
    <s v="We are a hard rock band from Northern California trying to raise $350 for our next EP. Be a part of our journey!"/>
    <n v="350"/>
    <n v="633"/>
    <x v="0"/>
    <n v="181"/>
    <n v="33.32"/>
    <s v="US"/>
    <s v="USD"/>
    <n v="1440266422"/>
    <d v="2015-08-22T18:00:22"/>
    <n v="1436810422"/>
    <x v="2170"/>
    <b v="0"/>
    <n v="19"/>
    <b v="1"/>
    <s v="music/rock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n v="106"/>
    <n v="90.28"/>
    <s v="US"/>
    <s v="USD"/>
    <n v="1434949200"/>
    <d v="2015-06-22T05:00:00"/>
    <n v="1431903495"/>
    <x v="2171"/>
    <b v="0"/>
    <n v="47"/>
    <b v="1"/>
    <s v="music/rock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00"/>
    <n v="76.92"/>
    <s v="US"/>
    <s v="USD"/>
    <n v="1429365320"/>
    <d v="2015-04-18T13:55:20"/>
    <n v="1426773320"/>
    <x v="2172"/>
    <b v="0"/>
    <n v="13"/>
    <b v="1"/>
    <s v="music/rock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27"/>
    <n v="59.23"/>
    <s v="US"/>
    <s v="USD"/>
    <n v="1378785540"/>
    <d v="2013-09-10T03:59:00"/>
    <n v="1376066243"/>
    <x v="2173"/>
    <b v="0"/>
    <n v="90"/>
    <b v="1"/>
    <s v="music/rock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n v="103"/>
    <n v="65.38"/>
    <s v="GB"/>
    <s v="GBP"/>
    <n v="1462453307"/>
    <d v="2016-05-05T13:01:47"/>
    <n v="1459861307"/>
    <x v="2174"/>
    <b v="0"/>
    <n v="63"/>
    <b v="1"/>
    <s v="music/rock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50"/>
    <n v="67.31"/>
    <s v="US"/>
    <s v="USD"/>
    <n v="1469059986"/>
    <d v="2016-07-21T00:13:06"/>
    <n v="1468455186"/>
    <x v="2175"/>
    <b v="0"/>
    <n v="26"/>
    <b v="1"/>
    <s v="music/rock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x v="0"/>
    <n v="126"/>
    <n v="88.75"/>
    <s v="US"/>
    <s v="USD"/>
    <n v="1430579509"/>
    <d v="2015-05-02T15:11:49"/>
    <n v="1427987509"/>
    <x v="2176"/>
    <b v="0"/>
    <n v="71"/>
    <b v="1"/>
    <s v="music/rock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00"/>
    <n v="65.87"/>
    <s v="US"/>
    <s v="USD"/>
    <n v="1465192867"/>
    <d v="2016-06-06T06:01:07"/>
    <n v="1463032867"/>
    <x v="2177"/>
    <b v="0"/>
    <n v="38"/>
    <b v="1"/>
    <s v="music/rock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39"/>
    <n v="40.35"/>
    <s v="US"/>
    <s v="USD"/>
    <n v="1484752597"/>
    <d v="2017-01-18T15:16:37"/>
    <n v="1482160597"/>
    <x v="2178"/>
    <b v="0"/>
    <n v="859"/>
    <b v="1"/>
    <s v="music/rock"/>
    <x v="4"/>
    <s v="rock"/>
    <x v="2"/>
  </r>
  <r>
    <n v="2179"/>
    <s v="Woodhouse EP"/>
    <s v="Woodhouse is making an EP!  If you are a fan of whiskey and loud guitars, contribute to the cause!"/>
    <n v="1000"/>
    <n v="1614"/>
    <x v="0"/>
    <n v="161"/>
    <n v="76.86"/>
    <s v="US"/>
    <s v="USD"/>
    <n v="1428725192"/>
    <d v="2015-04-11T04:06:32"/>
    <n v="1426133192"/>
    <x v="2179"/>
    <b v="0"/>
    <n v="21"/>
    <b v="1"/>
    <s v="music/rock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n v="107"/>
    <n v="68.709999999999994"/>
    <s v="US"/>
    <s v="USD"/>
    <n v="1447434268"/>
    <d v="2015-11-13T17:04:28"/>
    <n v="1443801868"/>
    <x v="2180"/>
    <b v="0"/>
    <n v="78"/>
    <b v="1"/>
    <s v="music/rock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53"/>
    <n v="57.77"/>
    <s v="US"/>
    <s v="USD"/>
    <n v="1487635653"/>
    <d v="2017-02-21T00:07:33"/>
    <n v="1486426053"/>
    <x v="2181"/>
    <b v="0"/>
    <n v="53"/>
    <b v="1"/>
    <s v="games/tabletop games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x v="0"/>
    <n v="524"/>
    <n v="44.17"/>
    <s v="CA"/>
    <s v="CAD"/>
    <n v="1412285825"/>
    <d v="2014-10-02T21:37:05"/>
    <n v="1409261825"/>
    <x v="2182"/>
    <b v="0"/>
    <n v="356"/>
    <b v="1"/>
    <s v="games/tabletop games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89"/>
    <n v="31.57"/>
    <s v="US"/>
    <s v="USD"/>
    <n v="1486616400"/>
    <d v="2017-02-09T05:00:00"/>
    <n v="1484037977"/>
    <x v="2183"/>
    <b v="0"/>
    <n v="279"/>
    <b v="1"/>
    <s v="games/tabletop games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n v="285"/>
    <n v="107.05"/>
    <s v="US"/>
    <s v="USD"/>
    <n v="1453737600"/>
    <d v="2016-01-25T16:00:00"/>
    <n v="1452530041"/>
    <x v="2184"/>
    <b v="1"/>
    <n v="266"/>
    <b v="1"/>
    <s v="games/tabletop games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57"/>
    <n v="149.03"/>
    <s v="GB"/>
    <s v="GBP"/>
    <n v="1364286239"/>
    <d v="2013-03-26T08:23:59"/>
    <n v="1360830239"/>
    <x v="2185"/>
    <b v="0"/>
    <n v="623"/>
    <b v="1"/>
    <s v="games/tabletop games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n v="110"/>
    <n v="55.96"/>
    <s v="US"/>
    <s v="USD"/>
    <n v="1473213600"/>
    <d v="2016-09-07T02:00:00"/>
    <n v="1470062743"/>
    <x v="2186"/>
    <b v="0"/>
    <n v="392"/>
    <b v="1"/>
    <s v="games/tabletop games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n v="1015"/>
    <n v="56.97"/>
    <s v="US"/>
    <s v="USD"/>
    <n v="1428033540"/>
    <d v="2015-04-03T03:59:00"/>
    <n v="1425531666"/>
    <x v="2187"/>
    <b v="1"/>
    <n v="3562"/>
    <b v="1"/>
    <s v="games/tabletop games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12"/>
    <n v="44.06"/>
    <s v="AU"/>
    <s v="AUD"/>
    <n v="1477414800"/>
    <d v="2016-10-25T17:00:00"/>
    <n v="1474380241"/>
    <x v="2188"/>
    <b v="0"/>
    <n v="514"/>
    <b v="1"/>
    <s v="games/tabletop games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x v="0"/>
    <n v="503"/>
    <n v="68.63"/>
    <s v="GB"/>
    <s v="GBP"/>
    <n v="1461276000"/>
    <d v="2016-04-21T22:00:00"/>
    <n v="1460055300"/>
    <x v="2189"/>
    <b v="0"/>
    <n v="88"/>
    <b v="1"/>
    <s v="games/tabletop games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85"/>
    <n v="65.319999999999993"/>
    <s v="US"/>
    <s v="USD"/>
    <n v="1458716340"/>
    <d v="2016-03-23T06:59:00"/>
    <n v="1455721204"/>
    <x v="2190"/>
    <b v="0"/>
    <n v="537"/>
    <b v="1"/>
    <s v="games/tabletop games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20"/>
    <n v="35.92"/>
    <s v="GB"/>
    <s v="GBP"/>
    <n v="1487102427"/>
    <d v="2017-02-14T20:00:27"/>
    <n v="1486065627"/>
    <x v="2191"/>
    <b v="0"/>
    <n v="25"/>
    <b v="1"/>
    <s v="games/tabletop games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81"/>
    <n v="40.07"/>
    <s v="GB"/>
    <s v="GBP"/>
    <n v="1481842800"/>
    <d v="2016-12-15T23:00:00"/>
    <n v="1479414344"/>
    <x v="2192"/>
    <b v="0"/>
    <n v="3238"/>
    <b v="1"/>
    <s v="games/tabletop games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52"/>
    <n v="75.650000000000006"/>
    <s v="US"/>
    <s v="USD"/>
    <n v="1479704340"/>
    <d v="2016-11-21T04:59:00"/>
    <n v="1477043072"/>
    <x v="2193"/>
    <b v="0"/>
    <n v="897"/>
    <b v="1"/>
    <s v="games/tabletop games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n v="537"/>
    <n v="61.2"/>
    <s v="US"/>
    <s v="USD"/>
    <n v="1459012290"/>
    <d v="2016-03-26T17:11:30"/>
    <n v="1456423890"/>
    <x v="2194"/>
    <b v="0"/>
    <n v="878"/>
    <b v="1"/>
    <s v="games/tabletop games"/>
    <x v="6"/>
    <s v="tabletop games"/>
    <x v="2"/>
  </r>
  <r>
    <n v="2195"/>
    <s v="Purgatoria: City of Angels"/>
    <s v="A gritty, noir tabletop RPG with a fast-paced combo-based battle system."/>
    <n v="4600"/>
    <n v="5535"/>
    <x v="0"/>
    <n v="120"/>
    <n v="48.13"/>
    <s v="US"/>
    <s v="USD"/>
    <n v="1439317900"/>
    <d v="2015-08-11T18:31:40"/>
    <n v="1436725900"/>
    <x v="2195"/>
    <b v="0"/>
    <n v="115"/>
    <b v="1"/>
    <s v="games/tabletop games"/>
    <x v="6"/>
    <s v="tabletop games"/>
    <x v="0"/>
  </r>
  <r>
    <n v="2196"/>
    <s v="LACORSA Grand Prix Game (relaunch)"/>
    <s v="Race your friends in style with this classic Grand Prix game."/>
    <n v="14000"/>
    <n v="15937"/>
    <x v="0"/>
    <n v="114"/>
    <n v="68.11"/>
    <s v="US"/>
    <s v="USD"/>
    <n v="1480662000"/>
    <d v="2016-12-02T07:00:00"/>
    <n v="1478000502"/>
    <x v="2196"/>
    <b v="0"/>
    <n v="234"/>
    <b v="1"/>
    <s v="games/tabletop games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n v="951"/>
    <n v="65.89"/>
    <s v="US"/>
    <s v="USD"/>
    <n v="1425132059"/>
    <d v="2015-02-28T14:00:59"/>
    <n v="1422540059"/>
    <x v="2197"/>
    <b v="0"/>
    <n v="4330"/>
    <b v="1"/>
    <s v="games/tabletop games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n v="133"/>
    <n v="81.650000000000006"/>
    <s v="US"/>
    <s v="USD"/>
    <n v="1447507200"/>
    <d v="2015-11-14T13:20:00"/>
    <n v="1444911600"/>
    <x v="2198"/>
    <b v="0"/>
    <n v="651"/>
    <b v="1"/>
    <s v="games/tabletop games"/>
    <x v="6"/>
    <s v="tabletop games"/>
    <x v="0"/>
  </r>
  <r>
    <n v="2199"/>
    <s v="Decadolo. Flip it!"/>
    <s v="A new strategic board game designed to flip out your opponent."/>
    <n v="9000"/>
    <n v="13228"/>
    <x v="0"/>
    <n v="147"/>
    <n v="52.7"/>
    <s v="IE"/>
    <s v="EUR"/>
    <n v="1444903198"/>
    <d v="2015-10-15T09:59:58"/>
    <n v="1442311198"/>
    <x v="2199"/>
    <b v="1"/>
    <n v="251"/>
    <b v="1"/>
    <s v="games/tabletop games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42"/>
    <n v="41.23"/>
    <s v="GB"/>
    <s v="GBP"/>
    <n v="1436151600"/>
    <d v="2015-07-06T03:00:00"/>
    <n v="1433775668"/>
    <x v="2200"/>
    <b v="0"/>
    <n v="263"/>
    <b v="1"/>
    <s v="games/tabletop games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83"/>
    <n v="15.04"/>
    <s v="GB"/>
    <s v="GBP"/>
    <n v="1358367565"/>
    <d v="2013-01-16T20:19:25"/>
    <n v="1357157965"/>
    <x v="2201"/>
    <b v="0"/>
    <n v="28"/>
    <b v="1"/>
    <s v="music/electronic music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04"/>
    <n v="39.07"/>
    <s v="US"/>
    <s v="USD"/>
    <n v="1351801368"/>
    <d v="2012-11-01T20:22:48"/>
    <n v="1349209368"/>
    <x v="2202"/>
    <b v="0"/>
    <n v="721"/>
    <b v="1"/>
    <s v="music/electronic music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10"/>
    <n v="43.82"/>
    <s v="CA"/>
    <s v="CAD"/>
    <n v="1443127082"/>
    <d v="2015-09-24T20:38:02"/>
    <n v="1440535082"/>
    <x v="2203"/>
    <b v="0"/>
    <n v="50"/>
    <b v="1"/>
    <s v="music/electronic music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33"/>
    <n v="27.3"/>
    <s v="US"/>
    <s v="USD"/>
    <n v="1362814119"/>
    <d v="2013-03-09T07:28:39"/>
    <n v="1360222119"/>
    <x v="2204"/>
    <b v="0"/>
    <n v="73"/>
    <b v="1"/>
    <s v="music/electronic music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52"/>
    <n v="42.22"/>
    <s v="US"/>
    <s v="USD"/>
    <n v="1338579789"/>
    <d v="2012-06-01T19:43:09"/>
    <n v="1335987789"/>
    <x v="2205"/>
    <b v="0"/>
    <n v="27"/>
    <b v="1"/>
    <s v="music/electronic music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03"/>
    <n v="33.24"/>
    <s v="US"/>
    <s v="USD"/>
    <n v="1334556624"/>
    <d v="2012-04-16T06:10:24"/>
    <n v="1333001424"/>
    <x v="2206"/>
    <b v="0"/>
    <n v="34"/>
    <b v="1"/>
    <s v="music/electronic music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x v="0"/>
    <n v="100"/>
    <n v="285.70999999999998"/>
    <s v="US"/>
    <s v="USD"/>
    <n v="1384580373"/>
    <d v="2013-11-16T05:39:33"/>
    <n v="1381984773"/>
    <x v="2207"/>
    <b v="0"/>
    <n v="7"/>
    <b v="1"/>
    <s v="music/electronic music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02"/>
    <n v="42.33"/>
    <s v="US"/>
    <s v="USD"/>
    <n v="1333771200"/>
    <d v="2012-04-07T04:00:00"/>
    <n v="1328649026"/>
    <x v="2208"/>
    <b v="0"/>
    <n v="24"/>
    <b v="1"/>
    <s v="music/electronic music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x v="0"/>
    <n v="151"/>
    <n v="50.27"/>
    <s v="GB"/>
    <s v="GBP"/>
    <n v="1397516400"/>
    <d v="2014-04-14T23:00:00"/>
    <n v="1396524644"/>
    <x v="2209"/>
    <b v="0"/>
    <n v="15"/>
    <b v="1"/>
    <s v="music/electronic music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11"/>
    <n v="61.9"/>
    <s v="US"/>
    <s v="USD"/>
    <n v="1334424960"/>
    <d v="2012-04-14T17:36:00"/>
    <n v="1329442510"/>
    <x v="2210"/>
    <b v="0"/>
    <n v="72"/>
    <b v="1"/>
    <s v="music/electronic music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96"/>
    <n v="40.75"/>
    <s v="US"/>
    <s v="USD"/>
    <n v="1397113140"/>
    <d v="2014-04-10T06:59:00"/>
    <n v="1395168625"/>
    <x v="2211"/>
    <b v="0"/>
    <n v="120"/>
    <b v="1"/>
    <s v="music/electronic music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14"/>
    <n v="55.8"/>
    <s v="US"/>
    <s v="USD"/>
    <n v="1383526800"/>
    <d v="2013-11-04T01:00:00"/>
    <n v="1380650177"/>
    <x v="2212"/>
    <b v="0"/>
    <n v="123"/>
    <b v="1"/>
    <s v="music/electronic music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00"/>
    <n v="10"/>
    <s v="US"/>
    <s v="USD"/>
    <n v="1431719379"/>
    <d v="2015-05-15T19:49:39"/>
    <n v="1429127379"/>
    <x v="2213"/>
    <b v="0"/>
    <n v="1"/>
    <b v="1"/>
    <s v="music/electronic music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n v="293"/>
    <n v="73.13"/>
    <s v="US"/>
    <s v="USD"/>
    <n v="1391713248"/>
    <d v="2014-02-06T19:00:48"/>
    <n v="1389121248"/>
    <x v="2214"/>
    <b v="0"/>
    <n v="24"/>
    <b v="1"/>
    <s v="music/electronic music"/>
    <x v="4"/>
    <s v="electronic music"/>
    <x v="3"/>
  </r>
  <r>
    <n v="2215"/>
    <s v="&quot;Something to See, Not to Say&quot; - Anemometer's First EP Album"/>
    <s v="Ambient Electro Grind-fest!"/>
    <n v="550"/>
    <n v="860"/>
    <x v="0"/>
    <n v="156"/>
    <n v="26.06"/>
    <s v="US"/>
    <s v="USD"/>
    <n v="1331621940"/>
    <d v="2012-03-13T06:59:00"/>
    <n v="1329671572"/>
    <x v="2215"/>
    <b v="0"/>
    <n v="33"/>
    <b v="1"/>
    <s v="music/electronic music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06"/>
    <n v="22.64"/>
    <s v="US"/>
    <s v="USD"/>
    <n v="1437674545"/>
    <d v="2015-07-23T18:02:25"/>
    <n v="1436464945"/>
    <x v="2216"/>
    <b v="0"/>
    <n v="14"/>
    <b v="1"/>
    <s v="music/electronic music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01"/>
    <n v="47.22"/>
    <s v="US"/>
    <s v="USD"/>
    <n v="1446451200"/>
    <d v="2015-11-02T08:00:00"/>
    <n v="1445539113"/>
    <x v="2217"/>
    <b v="0"/>
    <n v="9"/>
    <b v="1"/>
    <s v="music/electronic music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23"/>
    <n v="32.32"/>
    <s v="US"/>
    <s v="USD"/>
    <n v="1346198400"/>
    <d v="2012-08-29T00:00:00"/>
    <n v="1344281383"/>
    <x v="2218"/>
    <b v="0"/>
    <n v="76"/>
    <b v="1"/>
    <s v="music/electronic music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x v="0"/>
    <n v="102"/>
    <n v="53.42"/>
    <s v="US"/>
    <s v="USD"/>
    <n v="1440004512"/>
    <d v="2015-08-19T17:15:12"/>
    <n v="1437412512"/>
    <x v="2219"/>
    <b v="0"/>
    <n v="19"/>
    <b v="1"/>
    <s v="music/electronic music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n v="101"/>
    <n v="51.3"/>
    <s v="US"/>
    <s v="USD"/>
    <n v="1374888436"/>
    <d v="2013-07-27T01:27:16"/>
    <n v="1372296436"/>
    <x v="2220"/>
    <b v="0"/>
    <n v="69"/>
    <b v="1"/>
    <s v="music/electronic music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08"/>
    <n v="37.200000000000003"/>
    <s v="US"/>
    <s v="USD"/>
    <n v="1461369600"/>
    <d v="2016-04-23T00:00:00"/>
    <n v="1458748809"/>
    <x v="2221"/>
    <b v="0"/>
    <n v="218"/>
    <b v="1"/>
    <s v="games/tabletop games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63"/>
    <n v="27.1"/>
    <s v="US"/>
    <s v="USD"/>
    <n v="1327776847"/>
    <d v="2012-01-28T18:54:07"/>
    <n v="1325184847"/>
    <x v="2222"/>
    <b v="0"/>
    <n v="30"/>
    <b v="1"/>
    <s v="games/tabletop games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06"/>
    <n v="206.31"/>
    <s v="CA"/>
    <s v="CAD"/>
    <n v="1435418568"/>
    <d v="2015-06-27T15:22:48"/>
    <n v="1432826568"/>
    <x v="2223"/>
    <b v="0"/>
    <n v="100"/>
    <b v="1"/>
    <s v="games/tabletop games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43"/>
    <n v="82.15"/>
    <s v="US"/>
    <s v="USD"/>
    <n v="1477767600"/>
    <d v="2016-10-29T19:00:00"/>
    <n v="1475337675"/>
    <x v="2224"/>
    <b v="0"/>
    <n v="296"/>
    <b v="1"/>
    <s v="games/tabletop games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45"/>
    <n v="164.8"/>
    <s v="GB"/>
    <s v="GBP"/>
    <n v="1411326015"/>
    <d v="2014-09-21T19:00:15"/>
    <n v="1408734015"/>
    <x v="2225"/>
    <b v="0"/>
    <n v="1204"/>
    <b v="1"/>
    <s v="games/tabletop games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08"/>
    <n v="60.82"/>
    <s v="US"/>
    <s v="USD"/>
    <n v="1455253140"/>
    <d v="2016-02-12T04:59:00"/>
    <n v="1452625822"/>
    <x v="2226"/>
    <b v="0"/>
    <n v="321"/>
    <b v="1"/>
    <s v="games/tabletop games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57"/>
    <n v="67.97"/>
    <s v="GB"/>
    <s v="GBP"/>
    <n v="1384374155"/>
    <d v="2013-11-13T20:22:35"/>
    <n v="1381778555"/>
    <x v="2227"/>
    <b v="0"/>
    <n v="301"/>
    <b v="1"/>
    <s v="games/tabletop games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74"/>
    <n v="81.56"/>
    <s v="DE"/>
    <s v="EUR"/>
    <n v="1439707236"/>
    <d v="2015-08-16T06:40:36"/>
    <n v="1437115236"/>
    <x v="2228"/>
    <b v="0"/>
    <n v="144"/>
    <b v="1"/>
    <s v="games/tabletop games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71"/>
    <n v="25.43"/>
    <s v="US"/>
    <s v="USD"/>
    <n v="1378180800"/>
    <d v="2013-09-03T04:00:00"/>
    <n v="1375113391"/>
    <x v="2229"/>
    <b v="0"/>
    <n v="539"/>
    <b v="1"/>
    <s v="games/tabletop games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26"/>
    <n v="21.5"/>
    <s v="US"/>
    <s v="USD"/>
    <n v="1398460127"/>
    <d v="2014-04-25T21:08:47"/>
    <n v="1395868127"/>
    <x v="2230"/>
    <b v="0"/>
    <n v="498"/>
    <b v="1"/>
    <s v="games/tabletop games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x v="0"/>
    <n v="1212"/>
    <n v="27.23"/>
    <s v="US"/>
    <s v="USD"/>
    <n v="1372136400"/>
    <d v="2013-06-25T05:00:00"/>
    <n v="1369864301"/>
    <x v="2231"/>
    <b v="0"/>
    <n v="1113"/>
    <b v="1"/>
    <s v="games/tabletop games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x v="0"/>
    <n v="496"/>
    <n v="25.09"/>
    <s v="US"/>
    <s v="USD"/>
    <n v="1405738800"/>
    <d v="2014-07-19T03:00:00"/>
    <n v="1402945408"/>
    <x v="2232"/>
    <b v="0"/>
    <n v="988"/>
    <b v="1"/>
    <s v="games/tabletop games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32"/>
    <n v="21.23"/>
    <s v="GB"/>
    <s v="GBP"/>
    <n v="1450051200"/>
    <d v="2015-12-14T00:00:00"/>
    <n v="1448269539"/>
    <x v="2233"/>
    <b v="0"/>
    <n v="391"/>
    <b v="1"/>
    <s v="games/tabletop games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65"/>
    <n v="41.61"/>
    <s v="US"/>
    <s v="USD"/>
    <n v="1483645647"/>
    <d v="2017-01-05T19:47:27"/>
    <n v="1481053647"/>
    <x v="2234"/>
    <b v="0"/>
    <n v="28"/>
    <b v="1"/>
    <s v="games/tabletop games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x v="0"/>
    <n v="153"/>
    <n v="135.59"/>
    <s v="CA"/>
    <s v="CAD"/>
    <n v="1427585511"/>
    <d v="2015-03-28T23:31:51"/>
    <n v="1424997111"/>
    <x v="2235"/>
    <b v="0"/>
    <n v="147"/>
    <b v="1"/>
    <s v="games/tabletop games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n v="537"/>
    <n v="22.12"/>
    <s v="US"/>
    <s v="USD"/>
    <n v="1454338123"/>
    <d v="2016-02-01T14:48:43"/>
    <n v="1451746123"/>
    <x v="2236"/>
    <b v="0"/>
    <n v="680"/>
    <b v="1"/>
    <s v="games/tabletop games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x v="0"/>
    <n v="353"/>
    <n v="64.63"/>
    <s v="US"/>
    <s v="USD"/>
    <n v="1415779140"/>
    <d v="2014-11-12T07:59:00"/>
    <n v="1412294683"/>
    <x v="2237"/>
    <b v="0"/>
    <n v="983"/>
    <b v="1"/>
    <s v="games/tabletop games"/>
    <x v="6"/>
    <s v="tabletop games"/>
    <x v="3"/>
  </r>
  <r>
    <n v="2238"/>
    <s v="28mm Fantasy Miniature range Feral Orcs!"/>
    <s v="28mm Fantasy Miniature Range in leadfree white metal: Orcs, wolves and more."/>
    <n v="4000"/>
    <n v="5496"/>
    <x v="0"/>
    <n v="137"/>
    <n v="69.569999999999993"/>
    <s v="DE"/>
    <s v="EUR"/>
    <n v="1489157716"/>
    <d v="2017-03-10T14:55:16"/>
    <n v="1486565716"/>
    <x v="2238"/>
    <b v="0"/>
    <n v="79"/>
    <b v="1"/>
    <s v="games/tabletop games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n v="128"/>
    <n v="75.13"/>
    <s v="US"/>
    <s v="USD"/>
    <n v="1385870520"/>
    <d v="2013-12-01T04:02:00"/>
    <n v="1382742014"/>
    <x v="2239"/>
    <b v="0"/>
    <n v="426"/>
    <b v="1"/>
    <s v="games/tabletop games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71"/>
    <n v="140.97999999999999"/>
    <s v="US"/>
    <s v="USD"/>
    <n v="1461354544"/>
    <d v="2016-04-22T19:49:04"/>
    <n v="1458762544"/>
    <x v="2240"/>
    <b v="0"/>
    <n v="96"/>
    <b v="1"/>
    <s v="games/tabletop games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n v="806"/>
    <n v="49.47"/>
    <s v="GB"/>
    <s v="GBP"/>
    <n v="1488484300"/>
    <d v="2017-03-02T19:51:40"/>
    <n v="1485892300"/>
    <x v="2241"/>
    <b v="0"/>
    <n v="163"/>
    <b v="1"/>
    <s v="games/tabletop games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n v="1360"/>
    <n v="53.87"/>
    <s v="US"/>
    <s v="USD"/>
    <n v="1385521320"/>
    <d v="2013-11-27T03:02:00"/>
    <n v="1382449733"/>
    <x v="2242"/>
    <b v="0"/>
    <n v="2525"/>
    <b v="1"/>
    <s v="games/tabletop games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50"/>
    <n v="4.57"/>
    <s v="US"/>
    <s v="USD"/>
    <n v="1489374000"/>
    <d v="2017-03-13T03:00:00"/>
    <n v="1488823290"/>
    <x v="2243"/>
    <b v="0"/>
    <n v="2035"/>
    <b v="1"/>
    <s v="games/tabletop games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n v="377"/>
    <n v="65"/>
    <s v="US"/>
    <s v="USD"/>
    <n v="1476649800"/>
    <d v="2016-10-16T20:30:00"/>
    <n v="1475609946"/>
    <x v="2244"/>
    <b v="0"/>
    <n v="290"/>
    <b v="1"/>
    <s v="games/tabletop games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47"/>
    <n v="53.48"/>
    <s v="US"/>
    <s v="USD"/>
    <n v="1393005600"/>
    <d v="2014-02-21T18:00:00"/>
    <n v="1390323617"/>
    <x v="2245"/>
    <b v="0"/>
    <n v="1980"/>
    <b v="1"/>
    <s v="games/tabletop games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00"/>
    <n v="43.91"/>
    <s v="GB"/>
    <s v="GBP"/>
    <n v="1441393210"/>
    <d v="2015-09-04T19:00:10"/>
    <n v="1438801210"/>
    <x v="2246"/>
    <b v="0"/>
    <n v="57"/>
    <b v="1"/>
    <s v="games/tabletop games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n v="104"/>
    <n v="50.85"/>
    <s v="US"/>
    <s v="USD"/>
    <n v="1438185565"/>
    <d v="2015-07-29T15:59:25"/>
    <n v="1436975965"/>
    <x v="2247"/>
    <b v="0"/>
    <n v="380"/>
    <b v="1"/>
    <s v="games/tabletop games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07"/>
    <n v="58.63"/>
    <s v="GB"/>
    <s v="GBP"/>
    <n v="1481749278"/>
    <d v="2016-12-14T21:01:18"/>
    <n v="1479157278"/>
    <x v="2248"/>
    <b v="0"/>
    <n v="128"/>
    <b v="1"/>
    <s v="games/tabletop games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x v="0"/>
    <n v="169"/>
    <n v="32.82"/>
    <s v="US"/>
    <s v="USD"/>
    <n v="1364917965"/>
    <d v="2013-04-02T15:52:45"/>
    <n v="1362329565"/>
    <x v="2249"/>
    <b v="0"/>
    <n v="180"/>
    <b v="1"/>
    <s v="games/tabletop games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n v="975"/>
    <n v="426.93"/>
    <s v="US"/>
    <s v="USD"/>
    <n v="1480727273"/>
    <d v="2016-12-03T01:07:53"/>
    <n v="1478131673"/>
    <x v="2250"/>
    <b v="0"/>
    <n v="571"/>
    <b v="1"/>
    <s v="games/tabletop games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x v="0"/>
    <n v="134"/>
    <n v="23.81"/>
    <s v="US"/>
    <s v="USD"/>
    <n v="1408177077"/>
    <d v="2014-08-16T08:17:57"/>
    <n v="1406362677"/>
    <x v="2251"/>
    <b v="0"/>
    <n v="480"/>
    <b v="1"/>
    <s v="games/tabletop games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72"/>
    <n v="98.41"/>
    <s v="ES"/>
    <s v="EUR"/>
    <n v="1470469938"/>
    <d v="2016-08-06T07:52:18"/>
    <n v="1469173938"/>
    <x v="2252"/>
    <b v="0"/>
    <n v="249"/>
    <b v="1"/>
    <s v="games/tabletop games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13"/>
    <n v="107.32"/>
    <s v="US"/>
    <s v="USD"/>
    <n v="1447862947"/>
    <d v="2015-11-18T16:09:07"/>
    <n v="1445267347"/>
    <x v="2253"/>
    <b v="0"/>
    <n v="84"/>
    <b v="1"/>
    <s v="games/tabletop games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n v="460"/>
    <n v="11.67"/>
    <s v="US"/>
    <s v="USD"/>
    <n v="1485271968"/>
    <d v="2017-01-24T15:32:48"/>
    <n v="1484667168"/>
    <x v="2254"/>
    <b v="0"/>
    <n v="197"/>
    <b v="1"/>
    <s v="games/tabletop games"/>
    <x v="6"/>
    <s v="tabletop games"/>
    <x v="1"/>
  </r>
  <r>
    <n v="2255"/>
    <s v="Jumbo Jets - Jet Set Expansion Set #2"/>
    <s v="This is the second set of 5 expansions for our route-building game, Jet Set!"/>
    <n v="3950"/>
    <n v="11323"/>
    <x v="0"/>
    <n v="287"/>
    <n v="41.78"/>
    <s v="US"/>
    <s v="USD"/>
    <n v="1462661451"/>
    <d v="2016-05-07T22:50:51"/>
    <n v="1460069451"/>
    <x v="2255"/>
    <b v="0"/>
    <n v="271"/>
    <b v="1"/>
    <s v="games/tabletop games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x v="0"/>
    <n v="223"/>
    <n v="21.38"/>
    <s v="GB"/>
    <s v="GBP"/>
    <n v="1479811846"/>
    <d v="2016-11-22T10:50:46"/>
    <n v="1478602246"/>
    <x v="2256"/>
    <b v="0"/>
    <n v="50"/>
    <b v="1"/>
    <s v="games/tabletop games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36"/>
    <n v="94.1"/>
    <s v="GB"/>
    <s v="GBP"/>
    <n v="1466377200"/>
    <d v="2016-06-19T23:00:00"/>
    <n v="1463351329"/>
    <x v="2257"/>
    <b v="0"/>
    <n v="169"/>
    <b v="1"/>
    <s v="games/tabletop games"/>
    <x v="6"/>
    <s v="tabletop games"/>
    <x v="2"/>
  </r>
  <r>
    <n v="2258"/>
    <s v="A Sundered World"/>
    <s v="A Dungeon World campaign setting that takes place after the end of the worlds."/>
    <n v="2200"/>
    <n v="3223"/>
    <x v="0"/>
    <n v="147"/>
    <n v="15.72"/>
    <s v="US"/>
    <s v="USD"/>
    <n v="1434045687"/>
    <d v="2015-06-11T18:01:27"/>
    <n v="1431453687"/>
    <x v="2258"/>
    <b v="0"/>
    <n v="205"/>
    <b v="1"/>
    <s v="games/tabletop games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n v="1867"/>
    <n v="90.64"/>
    <s v="GB"/>
    <s v="GBP"/>
    <n v="1481224736"/>
    <d v="2016-12-08T19:18:56"/>
    <n v="1480360736"/>
    <x v="2259"/>
    <b v="0"/>
    <n v="206"/>
    <b v="1"/>
    <s v="games/tabletop games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n v="327"/>
    <n v="97.3"/>
    <s v="US"/>
    <s v="USD"/>
    <n v="1395876250"/>
    <d v="2014-03-26T23:24:10"/>
    <n v="1393287850"/>
    <x v="2260"/>
    <b v="0"/>
    <n v="84"/>
    <b v="1"/>
    <s v="games/tabletop games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80"/>
    <n v="37.119999999999997"/>
    <s v="AU"/>
    <s v="AUD"/>
    <n v="1487093020"/>
    <d v="2017-02-14T17:23:40"/>
    <n v="1485278620"/>
    <x v="2261"/>
    <b v="0"/>
    <n v="210"/>
    <b v="1"/>
    <s v="games/tabletop games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n v="154"/>
    <n v="28.1"/>
    <s v="US"/>
    <s v="USD"/>
    <n v="1416268800"/>
    <d v="2014-11-18T00:00:00"/>
    <n v="1413295358"/>
    <x v="2262"/>
    <b v="0"/>
    <n v="181"/>
    <b v="1"/>
    <s v="games/tabletop games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n v="116"/>
    <n v="144.43"/>
    <s v="SE"/>
    <s v="SEK"/>
    <n v="1422734313"/>
    <d v="2015-01-31T19:58:33"/>
    <n v="1420919913"/>
    <x v="2263"/>
    <b v="0"/>
    <n v="60"/>
    <b v="1"/>
    <s v="games/tabletop games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80"/>
    <n v="24.27"/>
    <s v="US"/>
    <s v="USD"/>
    <n v="1463972400"/>
    <d v="2016-05-23T03:00:00"/>
    <n v="1462543114"/>
    <x v="2264"/>
    <b v="0"/>
    <n v="445"/>
    <b v="1"/>
    <s v="games/tabletop games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99"/>
    <n v="35.119999999999997"/>
    <s v="GB"/>
    <s v="GBP"/>
    <n v="1479846507"/>
    <d v="2016-11-22T20:28:27"/>
    <n v="1479241707"/>
    <x v="2265"/>
    <b v="0"/>
    <n v="17"/>
    <b v="1"/>
    <s v="games/tabletop games"/>
    <x v="6"/>
    <s v="tabletop games"/>
    <x v="2"/>
  </r>
  <r>
    <n v="2266"/>
    <s v="GOAT LORDS."/>
    <s v="Want to be LORD OF THE GOATS? Start building your herd using thievery, magic, bombs and mostly goats."/>
    <n v="1500"/>
    <n v="4804"/>
    <x v="0"/>
    <n v="320"/>
    <n v="24.76"/>
    <s v="US"/>
    <s v="USD"/>
    <n v="1461722400"/>
    <d v="2016-04-27T02:00:00"/>
    <n v="1460235592"/>
    <x v="2266"/>
    <b v="0"/>
    <n v="194"/>
    <b v="1"/>
    <s v="games/tabletop games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81"/>
    <n v="188.38"/>
    <s v="US"/>
    <s v="USD"/>
    <n v="1419123600"/>
    <d v="2014-12-21T01:00:00"/>
    <n v="1416945297"/>
    <x v="2267"/>
    <b v="0"/>
    <n v="404"/>
    <b v="1"/>
    <s v="games/tabletop games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n v="103"/>
    <n v="148.08000000000001"/>
    <s v="US"/>
    <s v="USD"/>
    <n v="1489283915"/>
    <d v="2017-03-12T01:58:35"/>
    <n v="1486691915"/>
    <x v="2268"/>
    <b v="0"/>
    <n v="194"/>
    <b v="1"/>
    <s v="games/tabletop games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02"/>
    <n v="49.93"/>
    <s v="US"/>
    <s v="USD"/>
    <n v="1488862800"/>
    <d v="2017-03-07T05:00:00"/>
    <n v="1486745663"/>
    <x v="2269"/>
    <b v="0"/>
    <n v="902"/>
    <b v="1"/>
    <s v="games/tabletop games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20"/>
    <n v="107.82"/>
    <s v="US"/>
    <s v="USD"/>
    <n v="1484085540"/>
    <d v="2017-01-10T21:59:00"/>
    <n v="1482353513"/>
    <x v="2270"/>
    <b v="0"/>
    <n v="1670"/>
    <b v="1"/>
    <s v="games/tabletop games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83"/>
    <n v="42.63"/>
    <s v="US"/>
    <s v="USD"/>
    <n v="1481328004"/>
    <d v="2016-12-10T00:00:04"/>
    <n v="1478736004"/>
    <x v="2271"/>
    <b v="0"/>
    <n v="1328"/>
    <b v="1"/>
    <s v="games/tabletop games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x v="0"/>
    <n v="1357"/>
    <n v="14.37"/>
    <s v="US"/>
    <s v="USD"/>
    <n v="1449506836"/>
    <d v="2015-12-07T16:47:16"/>
    <n v="1446914836"/>
    <x v="2272"/>
    <b v="0"/>
    <n v="944"/>
    <b v="1"/>
    <s v="games/tabletop games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20"/>
    <n v="37.479999999999997"/>
    <s v="CA"/>
    <s v="CAD"/>
    <n v="1489320642"/>
    <d v="2017-03-12T12:10:42"/>
    <n v="1487164242"/>
    <x v="2273"/>
    <b v="0"/>
    <n v="147"/>
    <b v="1"/>
    <s v="games/tabletop games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20"/>
    <n v="30.2"/>
    <s v="US"/>
    <s v="USD"/>
    <n v="1393156857"/>
    <d v="2014-02-23T12:00:57"/>
    <n v="1390564857"/>
    <x v="2274"/>
    <b v="0"/>
    <n v="99"/>
    <b v="1"/>
    <s v="games/tabletop games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n v="408"/>
    <n v="33.549999999999997"/>
    <s v="GB"/>
    <s v="GBP"/>
    <n v="1419259679"/>
    <d v="2014-12-22T14:47:59"/>
    <n v="1416667679"/>
    <x v="2275"/>
    <b v="0"/>
    <n v="79"/>
    <b v="1"/>
    <s v="games/tabletop games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06"/>
    <n v="64.75"/>
    <s v="US"/>
    <s v="USD"/>
    <n v="1388936289"/>
    <d v="2014-01-05T15:38:09"/>
    <n v="1386344289"/>
    <x v="2276"/>
    <b v="0"/>
    <n v="75"/>
    <b v="1"/>
    <s v="games/tabletop games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n v="141"/>
    <n v="57.93"/>
    <s v="US"/>
    <s v="USD"/>
    <n v="1330359423"/>
    <d v="2012-02-27T16:17:03"/>
    <n v="1327767423"/>
    <x v="2277"/>
    <b v="0"/>
    <n v="207"/>
    <b v="1"/>
    <s v="games/tabletop games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x v="0"/>
    <n v="271"/>
    <n v="53.08"/>
    <s v="IT"/>
    <s v="EUR"/>
    <n v="1451861940"/>
    <d v="2016-01-03T22:59:00"/>
    <n v="1448902867"/>
    <x v="2278"/>
    <b v="0"/>
    <n v="102"/>
    <b v="1"/>
    <s v="games/tabletop games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n v="154"/>
    <n v="48.06"/>
    <s v="US"/>
    <s v="USD"/>
    <n v="1423022400"/>
    <d v="2015-02-04T04:00:00"/>
    <n v="1421436099"/>
    <x v="2279"/>
    <b v="0"/>
    <n v="32"/>
    <b v="1"/>
    <s v="games/tabletop games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04"/>
    <n v="82.4"/>
    <s v="US"/>
    <s v="USD"/>
    <n v="1442501991"/>
    <d v="2015-09-17T14:59:51"/>
    <n v="1439909991"/>
    <x v="2280"/>
    <b v="0"/>
    <n v="480"/>
    <b v="1"/>
    <s v="games/tabletop games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n v="185"/>
    <n v="50.45"/>
    <s v="US"/>
    <s v="USD"/>
    <n v="1311576600"/>
    <d v="2011-07-25T06:50:00"/>
    <n v="1306219897"/>
    <x v="2281"/>
    <b v="0"/>
    <n v="11"/>
    <b v="1"/>
    <s v="music/rock"/>
    <x v="4"/>
    <s v="rock"/>
    <x v="6"/>
  </r>
  <r>
    <n v="2282"/>
    <s v="Sage King's Debut Album"/>
    <s v="Sage King is recording his debut album and wants YOU to be a part of the creation process"/>
    <n v="750"/>
    <n v="1390"/>
    <x v="0"/>
    <n v="185"/>
    <n v="115.83"/>
    <s v="US"/>
    <s v="USD"/>
    <n v="1452744686"/>
    <d v="2016-01-14T04:11:26"/>
    <n v="1447560686"/>
    <x v="2282"/>
    <b v="0"/>
    <n v="12"/>
    <b v="1"/>
    <s v="music/rock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01"/>
    <n v="63.03"/>
    <s v="US"/>
    <s v="USD"/>
    <n v="1336528804"/>
    <d v="2012-05-09T02:00:04"/>
    <n v="1331348404"/>
    <x v="2283"/>
    <b v="0"/>
    <n v="48"/>
    <b v="1"/>
    <s v="music/rock"/>
    <x v="4"/>
    <s v="rock"/>
    <x v="5"/>
  </r>
  <r>
    <n v="2284"/>
    <s v="Make a record, write a song, take the Vinyl Skyway. "/>
    <s v="The Vinyl Skyway reunite to make a third album. "/>
    <n v="6000"/>
    <n v="6373.27"/>
    <x v="0"/>
    <n v="106"/>
    <n v="108.02"/>
    <s v="US"/>
    <s v="USD"/>
    <n v="1299902400"/>
    <d v="2011-03-12T04:00:00"/>
    <n v="1297451245"/>
    <x v="2284"/>
    <b v="0"/>
    <n v="59"/>
    <b v="1"/>
    <s v="music/rock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21"/>
    <n v="46.09"/>
    <s v="US"/>
    <s v="USD"/>
    <n v="1340944043"/>
    <d v="2012-06-29T04:27:23"/>
    <n v="1338352043"/>
    <x v="2285"/>
    <b v="0"/>
    <n v="79"/>
    <b v="1"/>
    <s v="music/rock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n v="100"/>
    <n v="107.21"/>
    <s v="US"/>
    <s v="USD"/>
    <n v="1378439940"/>
    <d v="2013-09-06T03:59:00"/>
    <n v="1376003254"/>
    <x v="2286"/>
    <b v="0"/>
    <n v="14"/>
    <b v="1"/>
    <s v="music/rock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20"/>
    <n v="50.93"/>
    <s v="US"/>
    <s v="USD"/>
    <n v="1403539260"/>
    <d v="2014-06-23T16:01:00"/>
    <n v="1401724860"/>
    <x v="2287"/>
    <b v="0"/>
    <n v="106"/>
    <b v="1"/>
    <s v="music/rock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00"/>
    <n v="40.04"/>
    <s v="US"/>
    <s v="USD"/>
    <n v="1340733600"/>
    <d v="2012-06-26T18:00:00"/>
    <n v="1339098689"/>
    <x v="2288"/>
    <b v="0"/>
    <n v="25"/>
    <b v="1"/>
    <s v="music/rock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07"/>
    <n v="64.44"/>
    <s v="US"/>
    <s v="USD"/>
    <n v="1386372120"/>
    <d v="2013-12-06T23:22:00"/>
    <n v="1382659060"/>
    <x v="2289"/>
    <b v="0"/>
    <n v="25"/>
    <b v="1"/>
    <s v="music/rock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04"/>
    <n v="53.83"/>
    <s v="US"/>
    <s v="USD"/>
    <n v="1259686800"/>
    <d v="2009-12-01T17:00:00"/>
    <n v="1252908330"/>
    <x v="2290"/>
    <b v="0"/>
    <n v="29"/>
    <b v="1"/>
    <s v="music/rock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73"/>
    <n v="100.47"/>
    <s v="US"/>
    <s v="USD"/>
    <n v="1335153600"/>
    <d v="2012-04-23T04:00:00"/>
    <n v="1332199618"/>
    <x v="2291"/>
    <b v="0"/>
    <n v="43"/>
    <b v="1"/>
    <s v="music/rock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07"/>
    <n v="46.63"/>
    <s v="US"/>
    <s v="USD"/>
    <n v="1334767476"/>
    <d v="2012-04-18T16:44:36"/>
    <n v="1332175476"/>
    <x v="2292"/>
    <b v="0"/>
    <n v="46"/>
    <b v="1"/>
    <s v="music/rock"/>
    <x v="4"/>
    <s v="rock"/>
    <x v="5"/>
  </r>
  <r>
    <n v="2293"/>
    <s v="&quot;Hurt N' Wrong&quot; New Album Fundraiser!"/>
    <s v="Donate here to be a part of the upcoming album. Every little bit helps!"/>
    <n v="850"/>
    <n v="920"/>
    <x v="0"/>
    <n v="108"/>
    <n v="34.07"/>
    <s v="US"/>
    <s v="USD"/>
    <n v="1348545540"/>
    <d v="2012-09-25T03:59:00"/>
    <n v="1346345999"/>
    <x v="2293"/>
    <b v="0"/>
    <n v="27"/>
    <b v="1"/>
    <s v="music/rock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46"/>
    <n v="65.209999999999994"/>
    <s v="US"/>
    <s v="USD"/>
    <n v="1358702480"/>
    <d v="2013-01-20T17:21:20"/>
    <n v="1356110480"/>
    <x v="2294"/>
    <b v="0"/>
    <n v="112"/>
    <b v="1"/>
    <s v="music/rock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25"/>
    <n v="44.21"/>
    <s v="US"/>
    <s v="USD"/>
    <n v="1359240856"/>
    <d v="2013-01-26T22:54:16"/>
    <n v="1356648856"/>
    <x v="2295"/>
    <b v="0"/>
    <n v="34"/>
    <b v="1"/>
    <s v="music/rock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n v="149"/>
    <n v="71.97"/>
    <s v="US"/>
    <s v="USD"/>
    <n v="1330018426"/>
    <d v="2012-02-23T17:33:46"/>
    <n v="1326994426"/>
    <x v="2296"/>
    <b v="0"/>
    <n v="145"/>
    <b v="1"/>
    <s v="music/rock"/>
    <x v="4"/>
    <s v="rock"/>
    <x v="5"/>
  </r>
  <r>
    <n v="2297"/>
    <s v="Company Company: Debut EP"/>
    <s v="New Jersey Alternative Rock band COCO needs YOUR help self-releasing debut EP!"/>
    <n v="1000"/>
    <n v="1006"/>
    <x v="0"/>
    <n v="101"/>
    <n v="52.95"/>
    <s v="US"/>
    <s v="USD"/>
    <n v="1331697540"/>
    <d v="2012-03-14T03:59:00"/>
    <n v="1328749249"/>
    <x v="2297"/>
    <b v="0"/>
    <n v="19"/>
    <b v="1"/>
    <s v="music/rock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x v="0"/>
    <n v="105"/>
    <n v="109.45"/>
    <s v="US"/>
    <s v="USD"/>
    <n v="1395861033"/>
    <d v="2014-03-26T19:10:33"/>
    <n v="1393272633"/>
    <x v="2298"/>
    <b v="0"/>
    <n v="288"/>
    <b v="1"/>
    <s v="music/rock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n v="350"/>
    <n v="75.040000000000006"/>
    <s v="US"/>
    <s v="USD"/>
    <n v="1296953209"/>
    <d v="2011-02-06T00:46:49"/>
    <n v="1295657209"/>
    <x v="2299"/>
    <b v="0"/>
    <n v="14"/>
    <b v="1"/>
    <s v="music/rock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01"/>
    <n v="115.71"/>
    <s v="US"/>
    <s v="USD"/>
    <n v="1340904416"/>
    <d v="2012-06-28T17:26:56"/>
    <n v="1339694816"/>
    <x v="2300"/>
    <b v="0"/>
    <n v="7"/>
    <b v="1"/>
    <s v="music/rock"/>
    <x v="4"/>
    <s v="rock"/>
    <x v="5"/>
  </r>
  <r>
    <n v="2301"/>
    <s v="Time Crash"/>
    <s v="We are America's first trock band, and we're ready to bring you our first album!"/>
    <n v="5000"/>
    <n v="6680.22"/>
    <x v="0"/>
    <n v="134"/>
    <n v="31.66"/>
    <s v="US"/>
    <s v="USD"/>
    <n v="1371785496"/>
    <d v="2013-06-21T03:31:36"/>
    <n v="1369193496"/>
    <x v="2301"/>
    <b v="1"/>
    <n v="211"/>
    <b v="1"/>
    <s v="music/indie rock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71"/>
    <n v="46.18"/>
    <s v="US"/>
    <s v="USD"/>
    <n v="1388473200"/>
    <d v="2013-12-31T07:00:00"/>
    <n v="1385585434"/>
    <x v="2302"/>
    <b v="1"/>
    <n v="85"/>
    <b v="1"/>
    <s v="music/indie rock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09"/>
    <n v="68.48"/>
    <s v="US"/>
    <s v="USD"/>
    <n v="1323747596"/>
    <d v="2011-12-13T03:39:56"/>
    <n v="1320287996"/>
    <x v="2303"/>
    <b v="1"/>
    <n v="103"/>
    <b v="1"/>
    <s v="music/indie rock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01"/>
    <n v="53.47"/>
    <s v="US"/>
    <s v="USD"/>
    <n v="1293857940"/>
    <d v="2011-01-01T04:59:00"/>
    <n v="1290281691"/>
    <x v="2304"/>
    <b v="1"/>
    <n v="113"/>
    <b v="1"/>
    <s v="music/indie rock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1"/>
    <n v="109.11"/>
    <s v="US"/>
    <s v="USD"/>
    <n v="1407520800"/>
    <d v="2014-08-08T18:00:00"/>
    <n v="1405356072"/>
    <x v="2305"/>
    <b v="1"/>
    <n v="167"/>
    <b v="1"/>
    <s v="music/indie rock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07"/>
    <n v="51.19"/>
    <s v="US"/>
    <s v="USD"/>
    <n v="1331352129"/>
    <d v="2012-03-10T04:02:09"/>
    <n v="1328760129"/>
    <x v="2306"/>
    <b v="1"/>
    <n v="73"/>
    <b v="1"/>
    <s v="music/indie rock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07"/>
    <n v="27.94"/>
    <s v="US"/>
    <s v="USD"/>
    <n v="1336245328"/>
    <d v="2012-05-05T19:15:28"/>
    <n v="1333653333"/>
    <x v="2307"/>
    <b v="1"/>
    <n v="75"/>
    <b v="1"/>
    <s v="music/indie rock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01"/>
    <n v="82.5"/>
    <s v="US"/>
    <s v="USD"/>
    <n v="1409274000"/>
    <d v="2014-08-29T01:00:00"/>
    <n v="1406847996"/>
    <x v="2308"/>
    <b v="1"/>
    <n v="614"/>
    <b v="1"/>
    <s v="music/indie rock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n v="107"/>
    <n v="59.82"/>
    <s v="US"/>
    <s v="USD"/>
    <n v="1362872537"/>
    <d v="2013-03-09T23:42:17"/>
    <n v="1359848537"/>
    <x v="2309"/>
    <b v="1"/>
    <n v="107"/>
    <b v="1"/>
    <s v="music/indie rock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29"/>
    <n v="64.819999999999993"/>
    <s v="US"/>
    <s v="USD"/>
    <n v="1363889015"/>
    <d v="2013-03-21T18:03:35"/>
    <n v="1361300615"/>
    <x v="2310"/>
    <b v="1"/>
    <n v="1224"/>
    <b v="1"/>
    <s v="music/indie rock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n v="104"/>
    <n v="90.1"/>
    <s v="US"/>
    <s v="USD"/>
    <n v="1399421189"/>
    <d v="2014-05-07T00:06:29"/>
    <n v="1396829189"/>
    <x v="2311"/>
    <b v="1"/>
    <n v="104"/>
    <b v="1"/>
    <s v="music/indie rock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x v="0"/>
    <n v="108"/>
    <n v="40.96"/>
    <s v="US"/>
    <s v="USD"/>
    <n v="1397862000"/>
    <d v="2014-04-18T23:00:00"/>
    <n v="1395155478"/>
    <x v="2312"/>
    <b v="1"/>
    <n v="79"/>
    <b v="1"/>
    <s v="music/indie rock"/>
    <x v="4"/>
    <s v="indie rock"/>
    <x v="3"/>
  </r>
  <r>
    <n v="2313"/>
    <s v="A SUNNY DAY IN GLASGOW"/>
    <s v="A Sunny Day in Glasgow are recording a new album and we need your help!"/>
    <n v="5000"/>
    <n v="8792.02"/>
    <x v="0"/>
    <n v="176"/>
    <n v="56"/>
    <s v="US"/>
    <s v="USD"/>
    <n v="1336086026"/>
    <d v="2012-05-03T23:00:26"/>
    <n v="1333494026"/>
    <x v="2313"/>
    <b v="1"/>
    <n v="157"/>
    <b v="1"/>
    <s v="music/indie rock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57"/>
    <n v="37.67"/>
    <s v="US"/>
    <s v="USD"/>
    <n v="1339074857"/>
    <d v="2012-06-07T13:14:17"/>
    <n v="1336482857"/>
    <x v="2314"/>
    <b v="1"/>
    <n v="50"/>
    <b v="1"/>
    <s v="music/indie rock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n v="103"/>
    <n v="40.08"/>
    <s v="US"/>
    <s v="USD"/>
    <n v="1336238743"/>
    <d v="2012-05-05T17:25:43"/>
    <n v="1333646743"/>
    <x v="2315"/>
    <b v="1"/>
    <n v="64"/>
    <b v="1"/>
    <s v="music/indie rock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04"/>
    <n v="78.03"/>
    <s v="US"/>
    <s v="USD"/>
    <n v="1260383040"/>
    <d v="2009-12-09T18:24:00"/>
    <n v="1253726650"/>
    <x v="2316"/>
    <b v="1"/>
    <n v="200"/>
    <b v="1"/>
    <s v="music/indie rock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04"/>
    <n v="18.91"/>
    <s v="US"/>
    <s v="USD"/>
    <n v="1266210000"/>
    <d v="2010-02-15T05:00:00"/>
    <n v="1263474049"/>
    <x v="2317"/>
    <b v="1"/>
    <n v="22"/>
    <b v="1"/>
    <s v="music/indie rock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21"/>
    <n v="37.130000000000003"/>
    <s v="US"/>
    <s v="USD"/>
    <n v="1253937540"/>
    <d v="2009-09-26T03:59:00"/>
    <n v="1251214014"/>
    <x v="2318"/>
    <b v="1"/>
    <n v="163"/>
    <b v="1"/>
    <s v="music/indie rock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08"/>
    <n v="41.96"/>
    <s v="US"/>
    <s v="USD"/>
    <n v="1387072685"/>
    <d v="2013-12-15T01:58:05"/>
    <n v="1384480685"/>
    <x v="2319"/>
    <b v="1"/>
    <n v="77"/>
    <b v="1"/>
    <s v="music/indie rock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09"/>
    <n v="61.04"/>
    <s v="US"/>
    <s v="USD"/>
    <n v="1396463800"/>
    <d v="2014-04-02T18:36:40"/>
    <n v="1393443400"/>
    <x v="2320"/>
    <b v="1"/>
    <n v="89"/>
    <b v="1"/>
    <s v="music/indie rock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x v="3"/>
    <n v="39"/>
    <n v="64.53"/>
    <s v="AT"/>
    <s v="EUR"/>
    <n v="1491282901"/>
    <d v="2017-04-04T05:15:01"/>
    <n v="1488694501"/>
    <x v="2321"/>
    <b v="0"/>
    <n v="64"/>
    <b v="0"/>
    <s v="food/small batch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3"/>
    <n v="21.25"/>
    <s v="US"/>
    <s v="USD"/>
    <n v="1491769769"/>
    <d v="2017-04-09T20:29:29"/>
    <n v="1489181369"/>
    <x v="2322"/>
    <b v="0"/>
    <n v="4"/>
    <b v="0"/>
    <s v="food/small batch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n v="48"/>
    <n v="30"/>
    <s v="US"/>
    <s v="USD"/>
    <n v="1490033247"/>
    <d v="2017-03-20T18:07:27"/>
    <n v="1489428447"/>
    <x v="2323"/>
    <b v="0"/>
    <n v="4"/>
    <b v="0"/>
    <s v="food/small batch"/>
    <x v="7"/>
    <s v="small batch"/>
    <x v="1"/>
  </r>
  <r>
    <n v="2324"/>
    <s v="Pies not Lies"/>
    <s v="A city centre shop selling great locally made food with room to chat and learn about eachother."/>
    <n v="7500"/>
    <n v="1555"/>
    <x v="3"/>
    <n v="21"/>
    <n v="25.49"/>
    <s v="GB"/>
    <s v="GBP"/>
    <n v="1490559285"/>
    <d v="2017-03-26T20:14:45"/>
    <n v="1487970885"/>
    <x v="2324"/>
    <b v="0"/>
    <n v="61"/>
    <b v="0"/>
    <s v="food/small batch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8"/>
    <n v="11.43"/>
    <s v="US"/>
    <s v="USD"/>
    <n v="1490830331"/>
    <d v="2017-03-29T23:32:11"/>
    <n v="1488241931"/>
    <x v="2325"/>
    <b v="0"/>
    <n v="7"/>
    <b v="0"/>
    <s v="food/small batch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"/>
    <n v="108"/>
    <s v="US"/>
    <s v="USD"/>
    <n v="1493571600"/>
    <d v="2017-04-30T17:00:00"/>
    <n v="1489106948"/>
    <x v="2326"/>
    <b v="0"/>
    <n v="1"/>
    <b v="0"/>
    <s v="food/small batch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x v="0"/>
    <n v="526"/>
    <n v="54.88"/>
    <s v="US"/>
    <s v="USD"/>
    <n v="1409090440"/>
    <d v="2014-08-26T22:00:40"/>
    <n v="1406066440"/>
    <x v="2327"/>
    <b v="1"/>
    <n v="3355"/>
    <b v="1"/>
    <s v="food/small batch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54"/>
    <n v="47.38"/>
    <s v="US"/>
    <s v="USD"/>
    <n v="1434307537"/>
    <d v="2015-06-14T18:45:37"/>
    <n v="1431715537"/>
    <x v="2328"/>
    <b v="1"/>
    <n v="537"/>
    <b v="1"/>
    <s v="food/small batch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n v="106"/>
    <n v="211.84"/>
    <s v="US"/>
    <s v="USD"/>
    <n v="1405609146"/>
    <d v="2014-07-17T14:59:06"/>
    <n v="1403017146"/>
    <x v="2329"/>
    <b v="1"/>
    <n v="125"/>
    <b v="1"/>
    <s v="food/small batch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02"/>
    <n v="219.93"/>
    <s v="US"/>
    <s v="USD"/>
    <n v="1451001600"/>
    <d v="2015-12-25T00:00:00"/>
    <n v="1448400943"/>
    <x v="2330"/>
    <b v="1"/>
    <n v="163"/>
    <b v="1"/>
    <s v="food/small batch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n v="144"/>
    <n v="40.799999999999997"/>
    <s v="US"/>
    <s v="USD"/>
    <n v="1408320490"/>
    <d v="2014-08-18T00:08:10"/>
    <n v="1405728490"/>
    <x v="2331"/>
    <b v="1"/>
    <n v="283"/>
    <b v="1"/>
    <s v="food/small batch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06"/>
    <n v="75.5"/>
    <s v="US"/>
    <s v="USD"/>
    <n v="1423235071"/>
    <d v="2015-02-06T15:04:31"/>
    <n v="1420643071"/>
    <x v="2332"/>
    <b v="1"/>
    <n v="352"/>
    <b v="1"/>
    <s v="food/small batch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12"/>
    <n v="13.54"/>
    <s v="US"/>
    <s v="USD"/>
    <n v="1401385800"/>
    <d v="2014-05-29T17:50:00"/>
    <n v="1399563390"/>
    <x v="2333"/>
    <b v="1"/>
    <n v="94"/>
    <b v="1"/>
    <s v="food/small batch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n v="102"/>
    <n v="60.87"/>
    <s v="US"/>
    <s v="USD"/>
    <n v="1415208840"/>
    <d v="2014-11-05T17:34:00"/>
    <n v="1412611498"/>
    <x v="2334"/>
    <b v="1"/>
    <n v="67"/>
    <b v="1"/>
    <s v="food/small batch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02"/>
    <n v="115.69"/>
    <s v="US"/>
    <s v="USD"/>
    <n v="1402494243"/>
    <d v="2014-06-11T13:44:03"/>
    <n v="1399902243"/>
    <x v="2335"/>
    <b v="1"/>
    <n v="221"/>
    <b v="1"/>
    <s v="food/small batch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21"/>
    <n v="48.1"/>
    <s v="US"/>
    <s v="USD"/>
    <n v="1394316695"/>
    <d v="2014-03-08T22:11:35"/>
    <n v="1390860695"/>
    <x v="2336"/>
    <b v="1"/>
    <n v="2165"/>
    <b v="1"/>
    <s v="food/small batch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x v="0"/>
    <n v="111"/>
    <n v="74.180000000000007"/>
    <s v="US"/>
    <s v="USD"/>
    <n v="1403796143"/>
    <d v="2014-06-26T15:22:23"/>
    <n v="1401204143"/>
    <x v="2337"/>
    <b v="1"/>
    <n v="179"/>
    <b v="1"/>
    <s v="food/small batch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01"/>
    <n v="123.35"/>
    <s v="US"/>
    <s v="USD"/>
    <n v="1404077484"/>
    <d v="2014-06-29T21:31:24"/>
    <n v="1401485484"/>
    <x v="2338"/>
    <b v="1"/>
    <n v="123"/>
    <b v="1"/>
    <s v="food/small batch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94"/>
    <n v="66.62"/>
    <s v="US"/>
    <s v="USD"/>
    <n v="1482134340"/>
    <d v="2016-12-19T07:59:00"/>
    <n v="1479496309"/>
    <x v="2339"/>
    <b v="1"/>
    <n v="1104"/>
    <b v="1"/>
    <s v="food/small batch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6"/>
    <n v="104.99"/>
    <s v="US"/>
    <s v="USD"/>
    <n v="1477841138"/>
    <d v="2016-10-30T15:25:38"/>
    <n v="1475249138"/>
    <x v="2340"/>
    <b v="1"/>
    <n v="403"/>
    <b v="1"/>
    <s v="food/small batch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x v="1"/>
    <n v="0"/>
    <e v="#DIV/0!"/>
    <s v="US"/>
    <s v="USD"/>
    <n v="1436729504"/>
    <d v="2015-07-12T19:31:44"/>
    <n v="1434137504"/>
    <x v="2341"/>
    <b v="0"/>
    <n v="0"/>
    <b v="0"/>
    <s v="technology/web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e v="#DIV/0!"/>
    <s v="US"/>
    <s v="USD"/>
    <n v="1412571600"/>
    <d v="2014-10-06T05:00:00"/>
    <n v="1410799870"/>
    <x v="2342"/>
    <b v="0"/>
    <n v="0"/>
    <b v="0"/>
    <s v="technology/web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"/>
    <n v="300"/>
    <s v="US"/>
    <s v="USD"/>
    <n v="1452282420"/>
    <d v="2016-01-08T19:47:00"/>
    <n v="1447962505"/>
    <x v="2343"/>
    <b v="0"/>
    <n v="1"/>
    <b v="0"/>
    <s v="technology/web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0"/>
    <n v="1"/>
    <s v="CA"/>
    <s v="CAD"/>
    <n v="1466789269"/>
    <d v="2016-06-24T17:27:49"/>
    <n v="1464197269"/>
    <x v="2344"/>
    <b v="0"/>
    <n v="1"/>
    <b v="0"/>
    <s v="technology/web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e v="#DIV/0!"/>
    <s v="US"/>
    <s v="USD"/>
    <n v="1427845140"/>
    <d v="2015-03-31T23:39:00"/>
    <n v="1424822556"/>
    <x v="2345"/>
    <b v="0"/>
    <n v="0"/>
    <b v="0"/>
    <s v="technology/web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n v="0"/>
    <n v="13"/>
    <s v="US"/>
    <s v="USD"/>
    <n v="1476731431"/>
    <d v="2016-10-17T19:10:31"/>
    <n v="1472843431"/>
    <x v="2346"/>
    <b v="0"/>
    <n v="3"/>
    <b v="0"/>
    <s v="technology/web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2"/>
    <n v="15"/>
    <s v="US"/>
    <s v="USD"/>
    <n v="1472135676"/>
    <d v="2016-08-25T14:34:36"/>
    <n v="1469543676"/>
    <x v="2347"/>
    <b v="0"/>
    <n v="1"/>
    <b v="0"/>
    <s v="technology/web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0"/>
    <n v="54"/>
    <s v="US"/>
    <s v="USD"/>
    <n v="1456006938"/>
    <d v="2016-02-20T22:22:18"/>
    <n v="1450822938"/>
    <x v="2348"/>
    <b v="0"/>
    <n v="5"/>
    <b v="0"/>
    <s v="technology/web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e v="#DIV/0!"/>
    <s v="SE"/>
    <s v="SEK"/>
    <n v="1439318228"/>
    <d v="2015-08-11T18:37:08"/>
    <n v="1436812628"/>
    <x v="2349"/>
    <b v="0"/>
    <n v="0"/>
    <b v="0"/>
    <s v="technology/web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e v="#DIV/0!"/>
    <s v="IE"/>
    <s v="EUR"/>
    <n v="1483474370"/>
    <d v="2017-01-03T20:12:50"/>
    <n v="1480882370"/>
    <x v="2350"/>
    <b v="0"/>
    <n v="0"/>
    <b v="0"/>
    <s v="technology/web"/>
    <x v="2"/>
    <s v="web"/>
    <x v="2"/>
  </r>
  <r>
    <n v="2351"/>
    <s v="NZ Auction site.  No listing or success fees. Only $2 p/m"/>
    <s v="Donate $30 or more and receive a free selfie stick."/>
    <n v="18900"/>
    <n v="108"/>
    <x v="1"/>
    <n v="1"/>
    <n v="15.43"/>
    <s v="NZ"/>
    <s v="NZD"/>
    <n v="1430360739"/>
    <d v="2015-04-30T02:25:39"/>
    <n v="1427768739"/>
    <x v="2351"/>
    <b v="0"/>
    <n v="7"/>
    <b v="0"/>
    <s v="technology/web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e v="#DIV/0!"/>
    <s v="US"/>
    <s v="USD"/>
    <n v="1433603552"/>
    <d v="2015-06-06T15:12:32"/>
    <n v="1428419552"/>
    <x v="2352"/>
    <b v="0"/>
    <n v="0"/>
    <b v="0"/>
    <s v="technology/web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e v="#DIV/0!"/>
    <s v="US"/>
    <s v="USD"/>
    <n v="1429632822"/>
    <d v="2015-04-21T16:13:42"/>
    <n v="1428596022"/>
    <x v="2353"/>
    <b v="0"/>
    <n v="0"/>
    <b v="0"/>
    <s v="technology/web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n v="0"/>
    <n v="25"/>
    <s v="US"/>
    <s v="USD"/>
    <n v="1420910460"/>
    <d v="2015-01-10T17:21:00"/>
    <n v="1415726460"/>
    <x v="2354"/>
    <b v="0"/>
    <n v="1"/>
    <b v="0"/>
    <s v="technology/web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n v="1"/>
    <n v="27.5"/>
    <s v="AU"/>
    <s v="AUD"/>
    <n v="1430604136"/>
    <d v="2015-05-02T22:02:16"/>
    <n v="1428012136"/>
    <x v="2355"/>
    <b v="0"/>
    <n v="2"/>
    <b v="0"/>
    <s v="technology/web"/>
    <x v="2"/>
    <s v="web"/>
    <x v="0"/>
  </r>
  <r>
    <n v="2356"/>
    <s v="HardstyleUnited.com (Canceled)"/>
    <s v="HardstyleUnited.com The Global Hardstyle community. Your Hardstyle community."/>
    <n v="10000"/>
    <n v="0"/>
    <x v="1"/>
    <n v="0"/>
    <e v="#DIV/0!"/>
    <s v="NL"/>
    <s v="EUR"/>
    <n v="1433530104"/>
    <d v="2015-06-05T18:48:24"/>
    <n v="1430938104"/>
    <x v="2356"/>
    <b v="0"/>
    <n v="0"/>
    <b v="0"/>
    <s v="technology/web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e v="#DIV/0!"/>
    <s v="GB"/>
    <s v="GBP"/>
    <n v="1445093578"/>
    <d v="2015-10-17T14:52:58"/>
    <n v="1442501578"/>
    <x v="2357"/>
    <b v="0"/>
    <n v="0"/>
    <b v="0"/>
    <s v="technology/web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e v="#DIV/0!"/>
    <s v="GB"/>
    <s v="GBP"/>
    <n v="1422664740"/>
    <d v="2015-01-31T00:39:00"/>
    <n v="1417818036"/>
    <x v="2358"/>
    <b v="0"/>
    <n v="0"/>
    <b v="0"/>
    <s v="technology/web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15"/>
    <n v="367"/>
    <s v="US"/>
    <s v="USD"/>
    <n v="1438616124"/>
    <d v="2015-08-03T15:35:24"/>
    <n v="1433432124"/>
    <x v="2359"/>
    <b v="0"/>
    <n v="3"/>
    <b v="0"/>
    <s v="technology/web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n v="0"/>
    <n v="2"/>
    <s v="CA"/>
    <s v="CAD"/>
    <n v="1454864280"/>
    <d v="2016-02-07T16:58:00"/>
    <n v="1452272280"/>
    <x v="2360"/>
    <b v="0"/>
    <n v="1"/>
    <b v="0"/>
    <s v="technology/web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e v="#DIV/0!"/>
    <s v="CA"/>
    <s v="CAD"/>
    <n v="1462053600"/>
    <d v="2016-04-30T22:00:00"/>
    <n v="1459975008"/>
    <x v="2361"/>
    <b v="0"/>
    <n v="0"/>
    <b v="0"/>
    <s v="technology/web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n v="29"/>
    <n v="60"/>
    <s v="US"/>
    <s v="USD"/>
    <n v="1418315470"/>
    <d v="2014-12-11T16:31:10"/>
    <n v="1415723470"/>
    <x v="2362"/>
    <b v="0"/>
    <n v="2"/>
    <b v="0"/>
    <s v="technology/web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e v="#DIV/0!"/>
    <s v="US"/>
    <s v="USD"/>
    <n v="1451348200"/>
    <d v="2015-12-29T00:16:40"/>
    <n v="1447460200"/>
    <x v="2363"/>
    <b v="0"/>
    <n v="0"/>
    <b v="0"/>
    <s v="technology/web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n v="0"/>
    <e v="#DIV/0!"/>
    <s v="US"/>
    <s v="USD"/>
    <n v="1445898356"/>
    <d v="2015-10-26T22:25:56"/>
    <n v="1441146356"/>
    <x v="2364"/>
    <b v="0"/>
    <n v="0"/>
    <b v="0"/>
    <s v="technology/web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e v="#DIV/0!"/>
    <s v="IT"/>
    <s v="EUR"/>
    <n v="1453071600"/>
    <d v="2016-01-17T23:00:00"/>
    <n v="1449596425"/>
    <x v="2365"/>
    <b v="0"/>
    <n v="0"/>
    <b v="0"/>
    <s v="technology/web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11"/>
    <n v="97.41"/>
    <s v="GB"/>
    <s v="GBP"/>
    <n v="1445431533"/>
    <d v="2015-10-21T12:45:33"/>
    <n v="1442839533"/>
    <x v="2366"/>
    <b v="0"/>
    <n v="27"/>
    <b v="0"/>
    <s v="technology/web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"/>
    <n v="47.86"/>
    <s v="US"/>
    <s v="USD"/>
    <n v="1461622616"/>
    <d v="2016-04-25T22:16:56"/>
    <n v="1456442216"/>
    <x v="2367"/>
    <b v="0"/>
    <n v="14"/>
    <b v="0"/>
    <s v="technology/web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0"/>
    <n v="50"/>
    <s v="US"/>
    <s v="USD"/>
    <n v="1429028365"/>
    <d v="2015-04-14T16:19:25"/>
    <n v="1425143965"/>
    <x v="2368"/>
    <b v="0"/>
    <n v="2"/>
    <b v="0"/>
    <s v="technology/web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e v="#DIV/0!"/>
    <s v="US"/>
    <s v="USD"/>
    <n v="1455132611"/>
    <d v="2016-02-10T19:30:11"/>
    <n v="1452540611"/>
    <x v="2369"/>
    <b v="0"/>
    <n v="0"/>
    <b v="0"/>
    <s v="technology/web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0"/>
    <n v="20.5"/>
    <s v="US"/>
    <s v="USD"/>
    <n v="1418877141"/>
    <d v="2014-12-18T04:32:21"/>
    <n v="1416285141"/>
    <x v="2370"/>
    <b v="0"/>
    <n v="4"/>
    <b v="0"/>
    <s v="technology/web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e v="#DIV/0!"/>
    <s v="US"/>
    <s v="USD"/>
    <n v="1435257596"/>
    <d v="2015-06-25T18:39:56"/>
    <n v="1432665596"/>
    <x v="2371"/>
    <b v="0"/>
    <n v="0"/>
    <b v="0"/>
    <s v="technology/web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"/>
    <n v="30"/>
    <s v="AU"/>
    <s v="AUD"/>
    <n v="1429839571"/>
    <d v="2015-04-24T01:39:31"/>
    <n v="1427247571"/>
    <x v="2372"/>
    <b v="0"/>
    <n v="6"/>
    <b v="0"/>
    <s v="technology/web"/>
    <x v="2"/>
    <s v="web"/>
    <x v="0"/>
  </r>
  <r>
    <n v="2373"/>
    <s v="Cykelauktion.com (Canceled)"/>
    <s v="We want to create a safe marketplace for buying and selling bicycles."/>
    <n v="850000"/>
    <n v="50"/>
    <x v="1"/>
    <n v="0"/>
    <n v="50"/>
    <s v="SE"/>
    <s v="SEK"/>
    <n v="1440863624"/>
    <d v="2015-08-29T15:53:44"/>
    <n v="1438271624"/>
    <x v="2373"/>
    <b v="0"/>
    <n v="1"/>
    <b v="0"/>
    <s v="technology/web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0"/>
    <n v="10"/>
    <s v="US"/>
    <s v="USD"/>
    <n v="1423772060"/>
    <d v="2015-02-12T20:14:20"/>
    <n v="1421180060"/>
    <x v="2374"/>
    <b v="0"/>
    <n v="1"/>
    <b v="0"/>
    <s v="technology/web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e v="#DIV/0!"/>
    <s v="US"/>
    <s v="USD"/>
    <n v="1473451437"/>
    <d v="2016-09-09T20:03:57"/>
    <n v="1470859437"/>
    <x v="2375"/>
    <b v="0"/>
    <n v="0"/>
    <b v="0"/>
    <s v="technology/web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n v="11"/>
    <n v="81.58"/>
    <s v="US"/>
    <s v="USD"/>
    <n v="1449785566"/>
    <d v="2015-12-10T22:12:46"/>
    <n v="1447193566"/>
    <x v="2376"/>
    <b v="0"/>
    <n v="4"/>
    <b v="0"/>
    <s v="technology/web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e v="#DIV/0!"/>
    <s v="CA"/>
    <s v="CAD"/>
    <n v="1480110783"/>
    <d v="2016-11-25T21:53:03"/>
    <n v="1477515183"/>
    <x v="2377"/>
    <b v="0"/>
    <n v="0"/>
    <b v="0"/>
    <s v="technology/web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n v="0"/>
    <e v="#DIV/0!"/>
    <s v="US"/>
    <s v="USD"/>
    <n v="1440548330"/>
    <d v="2015-08-26T00:18:50"/>
    <n v="1438042730"/>
    <x v="2378"/>
    <b v="0"/>
    <n v="0"/>
    <b v="0"/>
    <s v="technology/web"/>
    <x v="2"/>
    <s v="web"/>
    <x v="0"/>
  </r>
  <r>
    <n v="2379"/>
    <s v="SelectCooks.com (Canceled)"/>
    <s v="Selectcooks.com is a community marketplace for people to list, find and hire chefs."/>
    <n v="30000"/>
    <n v="0"/>
    <x v="1"/>
    <n v="0"/>
    <e v="#DIV/0!"/>
    <s v="US"/>
    <s v="USD"/>
    <n v="1444004616"/>
    <d v="2015-10-05T00:23:36"/>
    <n v="1440116616"/>
    <x v="2379"/>
    <b v="0"/>
    <n v="0"/>
    <b v="0"/>
    <s v="technology/web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0"/>
    <n v="18.329999999999998"/>
    <s v="US"/>
    <s v="USD"/>
    <n v="1443726142"/>
    <d v="2015-10-01T19:02:22"/>
    <n v="1441134142"/>
    <x v="2380"/>
    <b v="0"/>
    <n v="3"/>
    <b v="0"/>
    <s v="technology/web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n v="2"/>
    <n v="224.43"/>
    <s v="US"/>
    <s v="USD"/>
    <n v="1428704848"/>
    <d v="2015-04-10T22:27:28"/>
    <n v="1426112848"/>
    <x v="2381"/>
    <b v="0"/>
    <n v="7"/>
    <b v="0"/>
    <s v="technology/web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"/>
    <n v="37.5"/>
    <s v="US"/>
    <s v="USD"/>
    <n v="1438662603"/>
    <d v="2015-08-04T04:30:03"/>
    <n v="1436502603"/>
    <x v="2382"/>
    <b v="0"/>
    <n v="2"/>
    <b v="0"/>
    <s v="technology/web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"/>
    <n v="145"/>
    <s v="NZ"/>
    <s v="NZD"/>
    <n v="1424568107"/>
    <d v="2015-02-22T01:21:47"/>
    <n v="1421976107"/>
    <x v="2383"/>
    <b v="0"/>
    <n v="3"/>
    <b v="0"/>
    <s v="technology/web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n v="1"/>
    <s v="US"/>
    <s v="USD"/>
    <n v="1415932643"/>
    <d v="2014-11-14T02:37:23"/>
    <n v="1413337043"/>
    <x v="2384"/>
    <b v="0"/>
    <n v="8"/>
    <b v="0"/>
    <s v="technology/web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"/>
    <n v="112.57"/>
    <s v="US"/>
    <s v="USD"/>
    <n v="1438793432"/>
    <d v="2015-08-05T16:50:32"/>
    <n v="1436201432"/>
    <x v="2385"/>
    <b v="0"/>
    <n v="7"/>
    <b v="0"/>
    <s v="technology/web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n v="0"/>
    <e v="#DIV/0!"/>
    <s v="CA"/>
    <s v="CAD"/>
    <n v="1420920424"/>
    <d v="2015-01-10T20:07:04"/>
    <n v="1415736424"/>
    <x v="2386"/>
    <b v="0"/>
    <n v="0"/>
    <b v="0"/>
    <s v="technology/web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1"/>
    <n v="342"/>
    <s v="US"/>
    <s v="USD"/>
    <n v="1469199740"/>
    <d v="2016-07-22T15:02:20"/>
    <n v="1465311740"/>
    <x v="2387"/>
    <b v="0"/>
    <n v="3"/>
    <b v="0"/>
    <s v="technology/web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"/>
    <n v="57.88"/>
    <s v="US"/>
    <s v="USD"/>
    <n v="1421350140"/>
    <d v="2015-01-15T19:29:00"/>
    <n v="1418761759"/>
    <x v="2388"/>
    <b v="0"/>
    <n v="8"/>
    <b v="0"/>
    <s v="technology/web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0"/>
    <n v="30"/>
    <s v="FR"/>
    <s v="EUR"/>
    <n v="1437861540"/>
    <d v="2015-07-25T21:59:00"/>
    <n v="1435160452"/>
    <x v="2389"/>
    <b v="0"/>
    <n v="1"/>
    <b v="0"/>
    <s v="technology/web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e v="#DIV/0!"/>
    <s v="AU"/>
    <s v="AUD"/>
    <n v="1420352264"/>
    <d v="2015-01-04T06:17:44"/>
    <n v="1416896264"/>
    <x v="2390"/>
    <b v="0"/>
    <n v="0"/>
    <b v="0"/>
    <s v="technology/web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x v="1"/>
    <n v="0"/>
    <n v="25"/>
    <s v="US"/>
    <s v="USD"/>
    <n v="1427825044"/>
    <d v="2015-03-31T18:04:04"/>
    <n v="1425236644"/>
    <x v="2391"/>
    <b v="0"/>
    <n v="1"/>
    <b v="0"/>
    <s v="technology/web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e v="#DIV/0!"/>
    <s v="US"/>
    <s v="USD"/>
    <n v="1446087223"/>
    <d v="2015-10-29T02:53:43"/>
    <n v="1443495223"/>
    <x v="2392"/>
    <b v="0"/>
    <n v="0"/>
    <b v="0"/>
    <s v="technology/web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n v="0"/>
    <n v="50"/>
    <s v="US"/>
    <s v="USD"/>
    <n v="1439048017"/>
    <d v="2015-08-08T15:33:37"/>
    <n v="1436456017"/>
    <x v="2393"/>
    <b v="0"/>
    <n v="1"/>
    <b v="0"/>
    <s v="technology/web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0"/>
    <n v="1.5"/>
    <s v="IE"/>
    <s v="EUR"/>
    <n v="1424940093"/>
    <d v="2015-02-26T08:41:33"/>
    <n v="1422348093"/>
    <x v="2394"/>
    <b v="0"/>
    <n v="2"/>
    <b v="0"/>
    <s v="technology/web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n v="0"/>
    <e v="#DIV/0!"/>
    <s v="US"/>
    <s v="USD"/>
    <n v="1484038620"/>
    <d v="2017-01-10T08:57:00"/>
    <n v="1481597687"/>
    <x v="2395"/>
    <b v="0"/>
    <n v="0"/>
    <b v="0"/>
    <s v="technology/web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0"/>
    <n v="10"/>
    <s v="CH"/>
    <s v="CHF"/>
    <n v="1444940558"/>
    <d v="2015-10-15T20:22:38"/>
    <n v="1442348558"/>
    <x v="2396"/>
    <b v="0"/>
    <n v="1"/>
    <b v="0"/>
    <s v="technology/web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e v="#DIV/0!"/>
    <s v="US"/>
    <s v="USD"/>
    <n v="1420233256"/>
    <d v="2015-01-02T21:14:16"/>
    <n v="1417641256"/>
    <x v="2397"/>
    <b v="0"/>
    <n v="0"/>
    <b v="0"/>
    <s v="technology/web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e v="#DIV/0!"/>
    <s v="US"/>
    <s v="USD"/>
    <n v="1435874384"/>
    <d v="2015-07-02T21:59:44"/>
    <n v="1433282384"/>
    <x v="2398"/>
    <b v="0"/>
    <n v="0"/>
    <b v="0"/>
    <s v="technology/web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e v="#DIV/0!"/>
    <s v="SE"/>
    <s v="SEK"/>
    <n v="1418934506"/>
    <d v="2014-12-18T20:28:26"/>
    <n v="1415910506"/>
    <x v="2399"/>
    <b v="0"/>
    <n v="0"/>
    <b v="0"/>
    <s v="technology/web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e v="#DIV/0!"/>
    <s v="AU"/>
    <s v="AUD"/>
    <n v="1460615164"/>
    <d v="2016-04-14T06:26:04"/>
    <n v="1458023164"/>
    <x v="2400"/>
    <b v="0"/>
    <n v="0"/>
    <b v="0"/>
    <s v="technology/web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1"/>
    <n v="22.33"/>
    <s v="US"/>
    <s v="USD"/>
    <n v="1457207096"/>
    <d v="2016-03-05T19:44:56"/>
    <n v="1452023096"/>
    <x v="2401"/>
    <b v="0"/>
    <n v="9"/>
    <b v="0"/>
    <s v="food/food trucks"/>
    <x v="7"/>
    <s v="food trucks"/>
    <x v="2"/>
  </r>
  <r>
    <n v="2402"/>
    <s v="Cupcake Truck Unite"/>
    <s v="Small town, delicious treats, and a mobile truck"/>
    <n v="12000"/>
    <n v="52"/>
    <x v="2"/>
    <n v="0"/>
    <n v="52"/>
    <s v="US"/>
    <s v="USD"/>
    <n v="1431533931"/>
    <d v="2015-05-13T16:18:51"/>
    <n v="1428941931"/>
    <x v="2402"/>
    <b v="0"/>
    <n v="1"/>
    <b v="0"/>
    <s v="food/food trucks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7"/>
    <n v="16.829999999999998"/>
    <s v="GB"/>
    <s v="GBP"/>
    <n v="1459368658"/>
    <d v="2016-03-30T20:10:58"/>
    <n v="1454188258"/>
    <x v="2403"/>
    <b v="0"/>
    <n v="12"/>
    <b v="0"/>
    <s v="food/food trucks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n v="0"/>
    <e v="#DIV/0!"/>
    <s v="US"/>
    <s v="USD"/>
    <n v="1451782607"/>
    <d v="2016-01-03T00:56:47"/>
    <n v="1449190607"/>
    <x v="2404"/>
    <b v="0"/>
    <n v="0"/>
    <b v="0"/>
    <s v="food/food trucks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n v="23"/>
    <n v="56.3"/>
    <s v="US"/>
    <s v="USD"/>
    <n v="1472911375"/>
    <d v="2016-09-03T14:02:55"/>
    <n v="1471096975"/>
    <x v="2405"/>
    <b v="0"/>
    <n v="20"/>
    <b v="0"/>
    <s v="food/food trucks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41"/>
    <n v="84.06"/>
    <s v="US"/>
    <s v="USD"/>
    <n v="1421635190"/>
    <d v="2015-01-19T02:39:50"/>
    <n v="1418179190"/>
    <x v="2406"/>
    <b v="0"/>
    <n v="16"/>
    <b v="0"/>
    <s v="food/food trucks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25"/>
    <n v="168.39"/>
    <s v="US"/>
    <s v="USD"/>
    <n v="1428732000"/>
    <d v="2015-04-11T06:00:00"/>
    <n v="1426772928"/>
    <x v="2407"/>
    <b v="0"/>
    <n v="33"/>
    <b v="0"/>
    <s v="food/food trucks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n v="0"/>
    <n v="15"/>
    <s v="US"/>
    <s v="USD"/>
    <n v="1415247757"/>
    <d v="2014-11-06T04:22:37"/>
    <n v="1412652157"/>
    <x v="2408"/>
    <b v="0"/>
    <n v="2"/>
    <b v="0"/>
    <s v="food/food trucks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n v="2"/>
    <n v="76.67"/>
    <s v="US"/>
    <s v="USD"/>
    <n v="1439931675"/>
    <d v="2015-08-18T21:01:15"/>
    <n v="1437339675"/>
    <x v="2409"/>
    <b v="0"/>
    <n v="6"/>
    <b v="0"/>
    <s v="food/food trucks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0"/>
    <e v="#DIV/0!"/>
    <s v="AU"/>
    <s v="AUD"/>
    <n v="1441619275"/>
    <d v="2015-09-07T09:47:55"/>
    <n v="1439027275"/>
    <x v="2410"/>
    <b v="0"/>
    <n v="0"/>
    <b v="0"/>
    <s v="food/food trucks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n v="1"/>
    <n v="50.33"/>
    <s v="US"/>
    <s v="USD"/>
    <n v="1440524082"/>
    <d v="2015-08-25T17:34:42"/>
    <n v="1437932082"/>
    <x v="2411"/>
    <b v="0"/>
    <n v="3"/>
    <b v="0"/>
    <s v="food/food trucks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0"/>
    <e v="#DIV/0!"/>
    <s v="FR"/>
    <s v="EUR"/>
    <n v="1480185673"/>
    <d v="2016-11-26T18:41:13"/>
    <n v="1476294073"/>
    <x v="2412"/>
    <b v="0"/>
    <n v="0"/>
    <b v="0"/>
    <s v="food/food trucks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x v="2"/>
    <n v="1"/>
    <n v="8.33"/>
    <s v="US"/>
    <s v="USD"/>
    <n v="1401579000"/>
    <d v="2014-05-31T23:30:00"/>
    <n v="1398911882"/>
    <x v="2413"/>
    <b v="0"/>
    <n v="3"/>
    <b v="0"/>
    <s v="food/food trucks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"/>
    <n v="35.380000000000003"/>
    <s v="US"/>
    <s v="USD"/>
    <n v="1440215940"/>
    <d v="2015-08-22T03:59:00"/>
    <n v="1436805660"/>
    <x v="2414"/>
    <b v="0"/>
    <n v="13"/>
    <b v="0"/>
    <s v="food/food trucks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n v="1"/>
    <n v="55.83"/>
    <s v="US"/>
    <s v="USD"/>
    <n v="1468615346"/>
    <d v="2016-07-15T20:42:26"/>
    <n v="1466023346"/>
    <x v="2415"/>
    <b v="0"/>
    <n v="6"/>
    <b v="0"/>
    <s v="food/food trucks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0"/>
    <n v="5"/>
    <s v="US"/>
    <s v="USD"/>
    <n v="1426345200"/>
    <d v="2015-03-14T15:00:00"/>
    <n v="1421343743"/>
    <x v="2416"/>
    <b v="0"/>
    <n v="1"/>
    <b v="0"/>
    <s v="food/food trucks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0"/>
    <e v="#DIV/0!"/>
    <s v="US"/>
    <s v="USD"/>
    <n v="1407705187"/>
    <d v="2014-08-10T21:13:07"/>
    <n v="1405113187"/>
    <x v="2417"/>
    <b v="0"/>
    <n v="0"/>
    <b v="0"/>
    <s v="food/food trucks"/>
    <x v="7"/>
    <s v="food trucks"/>
    <x v="3"/>
  </r>
  <r>
    <n v="2418"/>
    <s v="Mexican food truck"/>
    <s v="I want to start my food truck business."/>
    <n v="25000"/>
    <n v="5"/>
    <x v="2"/>
    <n v="0"/>
    <n v="1"/>
    <s v="US"/>
    <s v="USD"/>
    <n v="1427225644"/>
    <d v="2015-03-24T19:34:04"/>
    <n v="1422045244"/>
    <x v="2418"/>
    <b v="0"/>
    <n v="5"/>
    <b v="0"/>
    <s v="food/food trucks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0"/>
    <e v="#DIV/0!"/>
    <s v="US"/>
    <s v="USD"/>
    <n v="1424281389"/>
    <d v="2015-02-18T17:43:09"/>
    <n v="1419097389"/>
    <x v="2419"/>
    <b v="0"/>
    <n v="0"/>
    <b v="0"/>
    <s v="food/food trucks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15"/>
    <n v="69.47"/>
    <s v="US"/>
    <s v="USD"/>
    <n v="1415583695"/>
    <d v="2014-11-10T01:41:35"/>
    <n v="1410396095"/>
    <x v="2420"/>
    <b v="0"/>
    <n v="36"/>
    <b v="0"/>
    <s v="food/food trucks"/>
    <x v="7"/>
    <s v="food trucks"/>
    <x v="3"/>
  </r>
  <r>
    <n v="2421"/>
    <s v="hot dog cart"/>
    <s v="help me start Merrill's first hot dog cart in this empty lot"/>
    <n v="6000"/>
    <n v="1"/>
    <x v="2"/>
    <n v="0"/>
    <n v="1"/>
    <s v="US"/>
    <s v="USD"/>
    <n v="1424536196"/>
    <d v="2015-02-21T16:29:56"/>
    <n v="1421944196"/>
    <x v="2421"/>
    <b v="0"/>
    <n v="1"/>
    <b v="0"/>
    <s v="food/food trucks"/>
    <x v="7"/>
    <s v="food trucks"/>
    <x v="0"/>
  </r>
  <r>
    <n v="2422"/>
    <s v="Help starting a family owned food truck"/>
    <s v="Family owned business serving BBQ and seafood to the public"/>
    <n v="500"/>
    <n v="1"/>
    <x v="2"/>
    <n v="0"/>
    <n v="1"/>
    <s v="US"/>
    <s v="USD"/>
    <n v="1426091036"/>
    <d v="2015-03-11T16:23:56"/>
    <n v="1423502636"/>
    <x v="2422"/>
    <b v="0"/>
    <n v="1"/>
    <b v="0"/>
    <s v="food/food trucks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n v="0"/>
    <n v="8"/>
    <s v="US"/>
    <s v="USD"/>
    <n v="1420044890"/>
    <d v="2014-12-31T16:54:50"/>
    <n v="1417452890"/>
    <x v="2423"/>
    <b v="0"/>
    <n v="1"/>
    <b v="0"/>
    <s v="food/food trucks"/>
    <x v="7"/>
    <s v="food trucks"/>
    <x v="3"/>
  </r>
  <r>
    <n v="2424"/>
    <s v="Lily and Memphs"/>
    <s v="Great and creative food from the heart in the form of a sweet food truck!"/>
    <n v="25000"/>
    <n v="310"/>
    <x v="2"/>
    <n v="1"/>
    <n v="34.44"/>
    <s v="US"/>
    <s v="USD"/>
    <n v="1414445108"/>
    <d v="2014-10-27T21:25:08"/>
    <n v="1411853108"/>
    <x v="2424"/>
    <b v="0"/>
    <n v="9"/>
    <b v="0"/>
    <s v="food/food trucks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0"/>
    <n v="1"/>
    <s v="US"/>
    <s v="USD"/>
    <n v="1464386640"/>
    <d v="2016-05-27T22:04:00"/>
    <n v="1463090149"/>
    <x v="2425"/>
    <b v="0"/>
    <n v="1"/>
    <b v="0"/>
    <s v="food/food trucks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n v="0"/>
    <e v="#DIV/0!"/>
    <s v="US"/>
    <s v="USD"/>
    <n v="1439006692"/>
    <d v="2015-08-08T04:04:52"/>
    <n v="1433822692"/>
    <x v="2426"/>
    <b v="0"/>
    <n v="0"/>
    <b v="0"/>
    <s v="food/food trucks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n v="0"/>
    <n v="1"/>
    <s v="US"/>
    <s v="USD"/>
    <n v="1458715133"/>
    <d v="2016-03-23T06:38:53"/>
    <n v="1455262733"/>
    <x v="2427"/>
    <b v="0"/>
    <n v="1"/>
    <b v="0"/>
    <s v="food/food trucks"/>
    <x v="7"/>
    <s v="food trucks"/>
    <x v="2"/>
  </r>
  <r>
    <n v="2428"/>
    <s v="Premium Burgers"/>
    <s v="From Moo 2 You! We want to offer premium burgers to a taco flooded environment."/>
    <n v="35000"/>
    <n v="1"/>
    <x v="2"/>
    <n v="0"/>
    <n v="1"/>
    <s v="US"/>
    <s v="USD"/>
    <n v="1426182551"/>
    <d v="2015-03-12T17:49:11"/>
    <n v="1423594151"/>
    <x v="2428"/>
    <b v="0"/>
    <n v="1"/>
    <b v="0"/>
    <s v="food/food trucks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1"/>
    <n v="501.25"/>
    <s v="NO"/>
    <s v="NOK"/>
    <n v="1486313040"/>
    <d v="2017-02-05T16:44:00"/>
    <n v="1483131966"/>
    <x v="2429"/>
    <b v="0"/>
    <n v="4"/>
    <b v="0"/>
    <s v="food/food trucks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1"/>
    <n v="10.5"/>
    <s v="US"/>
    <s v="USD"/>
    <n v="1455246504"/>
    <d v="2016-02-12T03:08:24"/>
    <n v="1452654504"/>
    <x v="2430"/>
    <b v="0"/>
    <n v="2"/>
    <b v="0"/>
    <s v="food/food trucks"/>
    <x v="7"/>
    <s v="food trucks"/>
    <x v="2"/>
  </r>
  <r>
    <n v="2431"/>
    <s v="Murphy's good eatin'"/>
    <s v="Go to Colorado and run a food truck with homemade food of all kinds."/>
    <n v="100000"/>
    <n v="2"/>
    <x v="2"/>
    <n v="0"/>
    <n v="1"/>
    <s v="US"/>
    <s v="USD"/>
    <n v="1467080613"/>
    <d v="2016-06-28T02:23:33"/>
    <n v="1461896613"/>
    <x v="2431"/>
    <b v="0"/>
    <n v="2"/>
    <b v="0"/>
    <s v="food/food trucks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x v="2"/>
    <n v="0"/>
    <n v="1"/>
    <s v="US"/>
    <s v="USD"/>
    <n v="1425791697"/>
    <d v="2015-03-08T05:14:57"/>
    <n v="1423199697"/>
    <x v="2432"/>
    <b v="0"/>
    <n v="2"/>
    <b v="0"/>
    <s v="food/food trucks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0"/>
    <e v="#DIV/0!"/>
    <s v="US"/>
    <s v="USD"/>
    <n v="1456608943"/>
    <d v="2016-02-27T21:35:43"/>
    <n v="1454016943"/>
    <x v="2433"/>
    <b v="0"/>
    <n v="0"/>
    <b v="0"/>
    <s v="food/food trucks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0"/>
    <n v="13"/>
    <s v="US"/>
    <s v="USD"/>
    <n v="1438662474"/>
    <d v="2015-08-04T04:27:54"/>
    <n v="1435206474"/>
    <x v="2434"/>
    <b v="0"/>
    <n v="2"/>
    <b v="0"/>
    <s v="food/food trucks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0"/>
    <n v="306"/>
    <s v="SE"/>
    <s v="SEK"/>
    <n v="1444027186"/>
    <d v="2015-10-05T06:39:46"/>
    <n v="1441435186"/>
    <x v="2435"/>
    <b v="0"/>
    <n v="4"/>
    <b v="0"/>
    <s v="food/food trucks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0"/>
    <n v="22.5"/>
    <s v="CA"/>
    <s v="CAD"/>
    <n v="1454078770"/>
    <d v="2016-01-29T14:46:10"/>
    <n v="1448894770"/>
    <x v="2436"/>
    <b v="0"/>
    <n v="2"/>
    <b v="0"/>
    <s v="food/food trucks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n v="0"/>
    <e v="#DIV/0!"/>
    <s v="US"/>
    <s v="USD"/>
    <n v="1426615200"/>
    <d v="2015-03-17T18:00:00"/>
    <n v="1422400188"/>
    <x v="2437"/>
    <b v="0"/>
    <n v="0"/>
    <b v="0"/>
    <s v="food/food trucks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n v="0"/>
    <n v="50"/>
    <s v="US"/>
    <s v="USD"/>
    <n v="1449529062"/>
    <d v="2015-12-07T22:57:42"/>
    <n v="1444341462"/>
    <x v="2438"/>
    <b v="0"/>
    <n v="1"/>
    <b v="0"/>
    <s v="food/food trucks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0"/>
    <e v="#DIV/0!"/>
    <s v="US"/>
    <s v="USD"/>
    <n v="1445197129"/>
    <d v="2015-10-18T19:38:49"/>
    <n v="1442605129"/>
    <x v="2439"/>
    <b v="0"/>
    <n v="0"/>
    <b v="0"/>
    <s v="food/food trucks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n v="0"/>
    <n v="5"/>
    <s v="BE"/>
    <s v="EUR"/>
    <n v="1455399313"/>
    <d v="2016-02-13T21:35:13"/>
    <n v="1452807313"/>
    <x v="2440"/>
    <b v="0"/>
    <n v="2"/>
    <b v="0"/>
    <s v="food/food trucks"/>
    <x v="7"/>
    <s v="food trucks"/>
    <x v="2"/>
  </r>
  <r>
    <n v="2441"/>
    <s v="Bring Alchemy Pops to the People!"/>
    <s v="YOU can help Alchemy Pops POP up on a street near you!"/>
    <n v="7500"/>
    <n v="8091"/>
    <x v="0"/>
    <n v="108"/>
    <n v="74.23"/>
    <s v="US"/>
    <s v="USD"/>
    <n v="1437627540"/>
    <d v="2015-07-23T04:59:00"/>
    <n v="1435806054"/>
    <x v="2441"/>
    <b v="0"/>
    <n v="109"/>
    <b v="1"/>
    <s v="food/small batch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n v="126"/>
    <n v="81.25"/>
    <s v="US"/>
    <s v="USD"/>
    <n v="1426777228"/>
    <d v="2015-03-19T15:00:28"/>
    <n v="1424188828"/>
    <x v="2442"/>
    <b v="0"/>
    <n v="372"/>
    <b v="1"/>
    <s v="food/small batch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03"/>
    <n v="130.22999999999999"/>
    <s v="US"/>
    <s v="USD"/>
    <n v="1408114822"/>
    <d v="2014-08-15T15:00:22"/>
    <n v="1405522822"/>
    <x v="2443"/>
    <b v="0"/>
    <n v="311"/>
    <b v="1"/>
    <s v="food/small batch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09"/>
    <n v="53.41"/>
    <s v="US"/>
    <s v="USD"/>
    <n v="1464199591"/>
    <d v="2016-05-25T18:06:31"/>
    <n v="1461607591"/>
    <x v="2444"/>
    <b v="0"/>
    <n v="61"/>
    <b v="1"/>
    <s v="food/small batch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73"/>
    <n v="75.13"/>
    <s v="US"/>
    <s v="USD"/>
    <n v="1443242021"/>
    <d v="2015-09-26T04:33:41"/>
    <n v="1440650021"/>
    <x v="2445"/>
    <b v="0"/>
    <n v="115"/>
    <b v="1"/>
    <s v="food/small batch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68"/>
    <n v="75.67"/>
    <s v="US"/>
    <s v="USD"/>
    <n v="1480174071"/>
    <d v="2016-11-26T15:27:51"/>
    <n v="1477578471"/>
    <x v="2446"/>
    <b v="0"/>
    <n v="111"/>
    <b v="1"/>
    <s v="food/small batch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27"/>
    <n v="31.69"/>
    <s v="US"/>
    <s v="USD"/>
    <n v="1478923200"/>
    <d v="2016-11-12T04:00:00"/>
    <n v="1476184593"/>
    <x v="2447"/>
    <b v="0"/>
    <n v="337"/>
    <b v="1"/>
    <s v="food/small batch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08"/>
    <n v="47.78"/>
    <s v="US"/>
    <s v="USD"/>
    <n v="1472621760"/>
    <d v="2016-08-31T05:36:00"/>
    <n v="1472110513"/>
    <x v="2448"/>
    <b v="0"/>
    <n v="9"/>
    <b v="1"/>
    <s v="food/small batch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08"/>
    <n v="90"/>
    <s v="US"/>
    <s v="USD"/>
    <n v="1417321515"/>
    <d v="2014-11-30T04:25:15"/>
    <n v="1414725915"/>
    <x v="2449"/>
    <b v="0"/>
    <n v="120"/>
    <b v="1"/>
    <s v="food/small batch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02"/>
    <n v="149.31"/>
    <s v="US"/>
    <s v="USD"/>
    <n v="1414465860"/>
    <d v="2014-10-28T03:11:00"/>
    <n v="1411177456"/>
    <x v="2450"/>
    <b v="0"/>
    <n v="102"/>
    <b v="1"/>
    <s v="food/small batch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n v="115"/>
    <n v="62.07"/>
    <s v="US"/>
    <s v="USD"/>
    <n v="1488750490"/>
    <d v="2017-03-05T21:48:10"/>
    <n v="1487022490"/>
    <x v="2451"/>
    <b v="0"/>
    <n v="186"/>
    <b v="1"/>
    <s v="food/small batch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34"/>
    <n v="53.4"/>
    <s v="US"/>
    <s v="USD"/>
    <n v="1451430000"/>
    <d v="2015-12-29T23:00:00"/>
    <n v="1448914500"/>
    <x v="2452"/>
    <b v="0"/>
    <n v="15"/>
    <b v="1"/>
    <s v="food/small batch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55"/>
    <n v="69.27"/>
    <s v="US"/>
    <s v="USD"/>
    <n v="1486053409"/>
    <d v="2017-02-02T16:36:49"/>
    <n v="1483461409"/>
    <x v="2453"/>
    <b v="0"/>
    <n v="67"/>
    <b v="1"/>
    <s v="food/small batch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01"/>
    <n v="271.51"/>
    <s v="US"/>
    <s v="USD"/>
    <n v="1489207808"/>
    <d v="2017-03-11T04:50:08"/>
    <n v="1486183808"/>
    <x v="2454"/>
    <b v="0"/>
    <n v="130"/>
    <b v="1"/>
    <s v="food/small batch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x v="0"/>
    <n v="182"/>
    <n v="34.130000000000003"/>
    <s v="US"/>
    <s v="USD"/>
    <n v="1461177950"/>
    <d v="2016-04-20T18:45:50"/>
    <n v="1458758750"/>
    <x v="2455"/>
    <b v="0"/>
    <n v="16"/>
    <b v="1"/>
    <s v="food/small batch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x v="0"/>
    <n v="181"/>
    <n v="40.49"/>
    <s v="US"/>
    <s v="USD"/>
    <n v="1488063839"/>
    <d v="2017-02-25T23:03:59"/>
    <n v="1485471839"/>
    <x v="2456"/>
    <b v="0"/>
    <n v="67"/>
    <b v="1"/>
    <s v="food/small batch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n v="102"/>
    <n v="189.76"/>
    <s v="US"/>
    <s v="USD"/>
    <n v="1458826056"/>
    <d v="2016-03-24T13:27:36"/>
    <n v="1456237656"/>
    <x v="2457"/>
    <b v="0"/>
    <n v="124"/>
    <b v="1"/>
    <s v="food/small batch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10"/>
    <n v="68.86"/>
    <s v="US"/>
    <s v="USD"/>
    <n v="1465498800"/>
    <d v="2016-06-09T19:00:00"/>
    <n v="1462481718"/>
    <x v="2458"/>
    <b v="0"/>
    <n v="80"/>
    <b v="1"/>
    <s v="food/small batch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2"/>
    <n v="108.78"/>
    <s v="US"/>
    <s v="USD"/>
    <n v="1458742685"/>
    <d v="2016-03-23T14:18:05"/>
    <n v="1454858285"/>
    <x v="2459"/>
    <b v="0"/>
    <n v="282"/>
    <b v="1"/>
    <s v="food/small batch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01"/>
    <n v="125.99"/>
    <s v="US"/>
    <s v="USD"/>
    <n v="1483417020"/>
    <d v="2017-01-03T04:17:00"/>
    <n v="1480480167"/>
    <x v="2460"/>
    <b v="0"/>
    <n v="68"/>
    <b v="1"/>
    <s v="food/small batch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04"/>
    <n v="90.52"/>
    <s v="US"/>
    <s v="USD"/>
    <n v="1317438000"/>
    <d v="2011-10-01T03:00:00"/>
    <n v="1314577097"/>
    <x v="2461"/>
    <b v="0"/>
    <n v="86"/>
    <b v="1"/>
    <s v="music/indie rock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11"/>
    <n v="28.88"/>
    <s v="US"/>
    <s v="USD"/>
    <n v="1342672096"/>
    <d v="2012-07-19T04:28:16"/>
    <n v="1340944096"/>
    <x v="2462"/>
    <b v="0"/>
    <n v="115"/>
    <b v="1"/>
    <s v="music/indie rock"/>
    <x v="4"/>
    <s v="indie rock"/>
    <x v="5"/>
  </r>
  <r>
    <n v="2463"/>
    <s v="Emma Ate the Lion &quot;Songs Two Count Too&quot;"/>
    <s v="Emma Ate The Lion's debut full length album"/>
    <n v="2000"/>
    <n v="2325"/>
    <x v="0"/>
    <n v="116"/>
    <n v="31"/>
    <s v="US"/>
    <s v="USD"/>
    <n v="1366138800"/>
    <d v="2013-04-16T19:00:00"/>
    <n v="1362710425"/>
    <x v="2463"/>
    <b v="0"/>
    <n v="75"/>
    <b v="1"/>
    <s v="music/indie rock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n v="111"/>
    <n v="51.67"/>
    <s v="CA"/>
    <s v="CAD"/>
    <n v="1443641340"/>
    <d v="2015-09-30T19:29:00"/>
    <n v="1441143397"/>
    <x v="2464"/>
    <b v="0"/>
    <n v="43"/>
    <b v="1"/>
    <s v="music/indie rock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n v="180"/>
    <n v="26.27"/>
    <s v="US"/>
    <s v="USD"/>
    <n v="1348420548"/>
    <d v="2012-09-23T17:15:48"/>
    <n v="1345828548"/>
    <x v="2465"/>
    <b v="0"/>
    <n v="48"/>
    <b v="1"/>
    <s v="music/indie rock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00"/>
    <n v="48.08"/>
    <s v="US"/>
    <s v="USD"/>
    <n v="1368066453"/>
    <d v="2013-05-09T02:27:33"/>
    <n v="1365474453"/>
    <x v="2466"/>
    <b v="0"/>
    <n v="52"/>
    <b v="1"/>
    <s v="music/indie rock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n v="119"/>
    <n v="27.56"/>
    <s v="US"/>
    <s v="USD"/>
    <n v="1336669200"/>
    <d v="2012-05-10T17:00:00"/>
    <n v="1335473931"/>
    <x v="2467"/>
    <b v="0"/>
    <n v="43"/>
    <b v="1"/>
    <s v="music/indie rock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x v="0"/>
    <n v="107"/>
    <n v="36.97"/>
    <s v="US"/>
    <s v="USD"/>
    <n v="1351400400"/>
    <d v="2012-10-28T05:00:00"/>
    <n v="1348285321"/>
    <x v="2468"/>
    <b v="0"/>
    <n v="58"/>
    <b v="1"/>
    <s v="music/indie rock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14"/>
    <n v="29.02"/>
    <s v="US"/>
    <s v="USD"/>
    <n v="1297160329"/>
    <d v="2011-02-08T10:18:49"/>
    <n v="1295000329"/>
    <x v="2469"/>
    <b v="0"/>
    <n v="47"/>
    <b v="1"/>
    <s v="music/indie rock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03"/>
    <n v="28.66"/>
    <s v="US"/>
    <s v="USD"/>
    <n v="1337824055"/>
    <d v="2012-05-24T01:47:35"/>
    <n v="1335232055"/>
    <x v="2470"/>
    <b v="0"/>
    <n v="36"/>
    <b v="1"/>
    <s v="music/indie rock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28"/>
    <n v="37.65"/>
    <s v="US"/>
    <s v="USD"/>
    <n v="1327535392"/>
    <d v="2012-01-25T23:49:52"/>
    <n v="1324079392"/>
    <x v="2471"/>
    <b v="0"/>
    <n v="17"/>
    <b v="1"/>
    <s v="music/indie rock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36"/>
    <n v="97.9"/>
    <s v="US"/>
    <s v="USD"/>
    <n v="1283562180"/>
    <d v="2010-09-04T01:03:00"/>
    <n v="1277433980"/>
    <x v="2472"/>
    <b v="0"/>
    <n v="104"/>
    <b v="1"/>
    <s v="music/indie rock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00"/>
    <n v="42.55"/>
    <s v="US"/>
    <s v="USD"/>
    <n v="1352573869"/>
    <d v="2012-11-10T18:57:49"/>
    <n v="1349978269"/>
    <x v="2473"/>
    <b v="0"/>
    <n v="47"/>
    <b v="1"/>
    <s v="music/indie rock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00"/>
    <n v="131.58000000000001"/>
    <s v="US"/>
    <s v="USD"/>
    <n v="1286756176"/>
    <d v="2010-10-11T00:16:16"/>
    <n v="1282868176"/>
    <x v="2474"/>
    <b v="0"/>
    <n v="38"/>
    <b v="1"/>
    <s v="music/indie rock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x v="0"/>
    <n v="105"/>
    <n v="32.32"/>
    <s v="US"/>
    <s v="USD"/>
    <n v="1278799200"/>
    <d v="2010-07-10T22:00:00"/>
    <n v="1273647255"/>
    <x v="2475"/>
    <b v="0"/>
    <n v="81"/>
    <b v="1"/>
    <s v="music/indie rock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x v="0"/>
    <n v="105"/>
    <n v="61.1"/>
    <s v="US"/>
    <s v="USD"/>
    <n v="1415004770"/>
    <d v="2014-11-03T08:52:50"/>
    <n v="1412149970"/>
    <x v="2476"/>
    <b v="0"/>
    <n v="55"/>
    <b v="1"/>
    <s v="music/indie rock"/>
    <x v="4"/>
    <s v="indie rock"/>
    <x v="3"/>
  </r>
  <r>
    <n v="2477"/>
    <s v="Debut Album"/>
    <s v="Releasing my first album in August, and I need your help in order to get it done!"/>
    <n v="750"/>
    <n v="1285"/>
    <x v="0"/>
    <n v="171"/>
    <n v="31.34"/>
    <s v="US"/>
    <s v="USD"/>
    <n v="1344789345"/>
    <d v="2012-08-12T16:35:45"/>
    <n v="1340901345"/>
    <x v="2477"/>
    <b v="0"/>
    <n v="41"/>
    <b v="1"/>
    <s v="music/indie rock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8"/>
    <n v="129.11000000000001"/>
    <s v="US"/>
    <s v="USD"/>
    <n v="1358117313"/>
    <d v="2013-01-13T22:48:33"/>
    <n v="1355525313"/>
    <x v="2478"/>
    <b v="0"/>
    <n v="79"/>
    <b v="1"/>
    <s v="music/indie rock"/>
    <x v="4"/>
    <s v="indie rock"/>
    <x v="5"/>
  </r>
  <r>
    <n v="2479"/>
    <s v="FUEL FAKE NATIVES"/>
    <s v="Fake Natives is headed on tour this summer. Help them fill their tank with fossil fuels."/>
    <n v="300"/>
    <n v="400.33"/>
    <x v="0"/>
    <n v="133"/>
    <n v="25.02"/>
    <s v="US"/>
    <s v="USD"/>
    <n v="1343440800"/>
    <d v="2012-07-28T02:00:00"/>
    <n v="1342545994"/>
    <x v="2479"/>
    <b v="0"/>
    <n v="16"/>
    <b v="1"/>
    <s v="music/indie rock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n v="100"/>
    <n v="250"/>
    <s v="US"/>
    <s v="USD"/>
    <n v="1444516084"/>
    <d v="2015-10-10T22:28:04"/>
    <n v="1439332084"/>
    <x v="2480"/>
    <b v="0"/>
    <n v="8"/>
    <b v="1"/>
    <s v="music/indie rock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13"/>
    <n v="47.54"/>
    <s v="US"/>
    <s v="USD"/>
    <n v="1335799808"/>
    <d v="2012-04-30T15:30:08"/>
    <n v="1333207808"/>
    <x v="2481"/>
    <b v="0"/>
    <n v="95"/>
    <b v="1"/>
    <s v="music/indie rock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00"/>
    <n v="40.04"/>
    <s v="US"/>
    <s v="USD"/>
    <n v="1312224383"/>
    <d v="2011-08-01T18:46:23"/>
    <n v="1308336383"/>
    <x v="2482"/>
    <b v="0"/>
    <n v="25"/>
    <b v="1"/>
    <s v="music/indie rock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n v="114"/>
    <n v="65.84"/>
    <s v="US"/>
    <s v="USD"/>
    <n v="1335891603"/>
    <d v="2012-05-01T17:00:03"/>
    <n v="1330711203"/>
    <x v="2483"/>
    <b v="0"/>
    <n v="19"/>
    <b v="1"/>
    <s v="music/indie rock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19"/>
    <n v="46.4"/>
    <s v="US"/>
    <s v="USD"/>
    <n v="1316124003"/>
    <d v="2011-09-15T22:00:03"/>
    <n v="1313532003"/>
    <x v="2484"/>
    <b v="0"/>
    <n v="90"/>
    <b v="1"/>
    <s v="music/indie rock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03"/>
    <n v="50.37"/>
    <s v="US"/>
    <s v="USD"/>
    <n v="1318463879"/>
    <d v="2011-10-12T23:57:59"/>
    <n v="1315439879"/>
    <x v="2485"/>
    <b v="0"/>
    <n v="41"/>
    <b v="1"/>
    <s v="music/indie rock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6"/>
    <n v="26.57"/>
    <s v="US"/>
    <s v="USD"/>
    <n v="1335113976"/>
    <d v="2012-04-22T16:59:36"/>
    <n v="1332521976"/>
    <x v="2486"/>
    <b v="0"/>
    <n v="30"/>
    <b v="1"/>
    <s v="music/indie rock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n v="100"/>
    <n v="39.49"/>
    <s v="US"/>
    <s v="USD"/>
    <n v="1338083997"/>
    <d v="2012-05-27T01:59:57"/>
    <n v="1335491997"/>
    <x v="2487"/>
    <b v="0"/>
    <n v="38"/>
    <b v="1"/>
    <s v="music/indie rock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07"/>
    <n v="49.25"/>
    <s v="US"/>
    <s v="USD"/>
    <n v="1321459908"/>
    <d v="2011-11-16T16:11:48"/>
    <n v="1318864308"/>
    <x v="2488"/>
    <b v="0"/>
    <n v="65"/>
    <b v="1"/>
    <s v="music/indie rock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34"/>
    <n v="62.38"/>
    <s v="US"/>
    <s v="USD"/>
    <n v="1368117239"/>
    <d v="2013-05-09T16:33:59"/>
    <n v="1365525239"/>
    <x v="2489"/>
    <b v="0"/>
    <n v="75"/>
    <b v="1"/>
    <s v="music/indie rock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n v="121"/>
    <n v="37.94"/>
    <s v="US"/>
    <s v="USD"/>
    <n v="1340429276"/>
    <d v="2012-06-23T05:27:56"/>
    <n v="1335245276"/>
    <x v="2490"/>
    <b v="0"/>
    <n v="16"/>
    <b v="1"/>
    <s v="music/indie rock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03"/>
    <n v="51.6"/>
    <s v="US"/>
    <s v="USD"/>
    <n v="1295142660"/>
    <d v="2011-01-16T01:51:00"/>
    <n v="1293739714"/>
    <x v="2491"/>
    <b v="0"/>
    <n v="10"/>
    <b v="1"/>
    <s v="music/indie rock"/>
    <x v="4"/>
    <s v="indie rock"/>
    <x v="7"/>
  </r>
  <r>
    <n v="2492"/>
    <s v="SUPER NICE EP 2012"/>
    <s v="We're a band from Hawaii trying to produce our first EP and we need help!"/>
    <n v="600"/>
    <n v="750"/>
    <x v="0"/>
    <n v="125"/>
    <n v="27.78"/>
    <s v="US"/>
    <s v="USD"/>
    <n v="1339840740"/>
    <d v="2012-06-16T09:59:00"/>
    <n v="1335397188"/>
    <x v="2492"/>
    <b v="0"/>
    <n v="27"/>
    <b v="1"/>
    <s v="music/indie rock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29"/>
    <n v="99.38"/>
    <s v="US"/>
    <s v="USD"/>
    <n v="1367208140"/>
    <d v="2013-04-29T04:02:20"/>
    <n v="1363320140"/>
    <x v="2493"/>
    <b v="0"/>
    <n v="259"/>
    <b v="1"/>
    <s v="music/indie rock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01"/>
    <n v="38.85"/>
    <s v="US"/>
    <s v="USD"/>
    <n v="1337786944"/>
    <d v="2012-05-23T15:29:04"/>
    <n v="1335194944"/>
    <x v="2494"/>
    <b v="0"/>
    <n v="39"/>
    <b v="1"/>
    <s v="music/indie rock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28"/>
    <n v="45.55"/>
    <s v="US"/>
    <s v="USD"/>
    <n v="1339022575"/>
    <d v="2012-06-06T22:42:55"/>
    <n v="1336430575"/>
    <x v="2495"/>
    <b v="0"/>
    <n v="42"/>
    <b v="1"/>
    <s v="music/indie rock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n v="100"/>
    <n v="600"/>
    <s v="US"/>
    <s v="USD"/>
    <n v="1364597692"/>
    <d v="2013-03-29T22:54:52"/>
    <n v="1361577292"/>
    <x v="2496"/>
    <b v="0"/>
    <n v="10"/>
    <b v="1"/>
    <s v="music/indie rock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13"/>
    <n v="80.55"/>
    <s v="US"/>
    <s v="USD"/>
    <n v="1312578338"/>
    <d v="2011-08-05T21:05:38"/>
    <n v="1309986338"/>
    <x v="2497"/>
    <b v="0"/>
    <n v="56"/>
    <b v="1"/>
    <s v="music/indie rock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06"/>
    <n v="52.8"/>
    <s v="US"/>
    <s v="USD"/>
    <n v="1422400387"/>
    <d v="2015-01-27T23:13:07"/>
    <n v="1421190787"/>
    <x v="2498"/>
    <b v="0"/>
    <n v="20"/>
    <b v="1"/>
    <s v="music/indie rock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03"/>
    <n v="47.68"/>
    <s v="US"/>
    <s v="USD"/>
    <n v="1356976800"/>
    <d v="2012-12-31T18:00:00"/>
    <n v="1352820837"/>
    <x v="2499"/>
    <b v="0"/>
    <n v="170"/>
    <b v="1"/>
    <s v="music/indie rock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13"/>
    <n v="23.45"/>
    <s v="US"/>
    <s v="USD"/>
    <n v="1340476375"/>
    <d v="2012-06-23T18:32:55"/>
    <n v="1337884375"/>
    <x v="2500"/>
    <b v="0"/>
    <n v="29"/>
    <b v="1"/>
    <s v="music/indie rock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3"/>
    <n v="40.14"/>
    <s v="CA"/>
    <s v="CAD"/>
    <n v="1443379104"/>
    <d v="2015-09-27T18:38:24"/>
    <n v="1440787104"/>
    <x v="2501"/>
    <b v="0"/>
    <n v="7"/>
    <b v="0"/>
    <s v="food/restaurants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n v="0"/>
    <n v="17.2"/>
    <s v="US"/>
    <s v="USD"/>
    <n v="1411328918"/>
    <d v="2014-09-21T19:48:38"/>
    <n v="1407440918"/>
    <x v="2502"/>
    <b v="0"/>
    <n v="5"/>
    <b v="0"/>
    <s v="food/restaurants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n v="0"/>
    <e v="#DIV/0!"/>
    <s v="US"/>
    <s v="USD"/>
    <n v="1465333560"/>
    <d v="2016-06-07T21:06:00"/>
    <n v="1462743308"/>
    <x v="2503"/>
    <b v="0"/>
    <n v="0"/>
    <b v="0"/>
    <s v="food/restaurants"/>
    <x v="7"/>
    <s v="restaurants"/>
    <x v="2"/>
  </r>
  <r>
    <n v="2504"/>
    <s v="Halal Restaurant and Internet Cafe"/>
    <s v="Halal Restaurant and Internet Cafe 20 percent of profits will go to building masjids."/>
    <n v="35000"/>
    <n v="0"/>
    <x v="2"/>
    <n v="0"/>
    <e v="#DIV/0!"/>
    <s v="US"/>
    <s v="USD"/>
    <n v="1416014534"/>
    <d v="2014-11-15T01:22:14"/>
    <n v="1413418934"/>
    <x v="2504"/>
    <b v="0"/>
    <n v="0"/>
    <b v="0"/>
    <s v="food/restaurants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x v="2"/>
    <n v="0"/>
    <e v="#DIV/0!"/>
    <s v="US"/>
    <s v="USD"/>
    <n v="1426292416"/>
    <d v="2015-03-14T00:20:16"/>
    <n v="1423704016"/>
    <x v="2505"/>
    <b v="0"/>
    <n v="0"/>
    <b v="0"/>
    <s v="food/restaurants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n v="1"/>
    <n v="15"/>
    <s v="GB"/>
    <s v="GBP"/>
    <n v="1443906000"/>
    <d v="2015-10-03T21:00:00"/>
    <n v="1441955269"/>
    <x v="2506"/>
    <b v="0"/>
    <n v="2"/>
    <b v="0"/>
    <s v="food/restaurants"/>
    <x v="7"/>
    <s v="restaurants"/>
    <x v="0"/>
  </r>
  <r>
    <n v="2507"/>
    <s v="Help Cafe Talavera get a New Kitchen!"/>
    <s v="Unique dishes for a unique city!."/>
    <n v="42850"/>
    <n v="0"/>
    <x v="2"/>
    <n v="0"/>
    <e v="#DIV/0!"/>
    <s v="US"/>
    <s v="USD"/>
    <n v="1431308704"/>
    <d v="2015-05-11T01:45:04"/>
    <n v="1428716704"/>
    <x v="2507"/>
    <b v="0"/>
    <n v="0"/>
    <b v="0"/>
    <s v="food/restaurants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0"/>
    <e v="#DIV/0!"/>
    <s v="US"/>
    <s v="USD"/>
    <n v="1408056634"/>
    <d v="2014-08-14T22:50:34"/>
    <n v="1405464634"/>
    <x v="2508"/>
    <b v="0"/>
    <n v="0"/>
    <b v="0"/>
    <s v="food/restaurants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1"/>
    <n v="35.71"/>
    <s v="GB"/>
    <s v="GBP"/>
    <n v="1429554349"/>
    <d v="2015-04-20T18:25:49"/>
    <n v="1424719549"/>
    <x v="2509"/>
    <b v="0"/>
    <n v="28"/>
    <b v="0"/>
    <s v="food/restaurants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0"/>
    <n v="37.5"/>
    <s v="US"/>
    <s v="USD"/>
    <n v="1431647772"/>
    <d v="2015-05-14T23:56:12"/>
    <n v="1426463772"/>
    <x v="2510"/>
    <b v="0"/>
    <n v="2"/>
    <b v="0"/>
    <s v="food/restaurants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n v="0"/>
    <e v="#DIV/0!"/>
    <s v="GB"/>
    <s v="GBP"/>
    <n v="1454323413"/>
    <d v="2016-02-01T10:43:33"/>
    <n v="1451731413"/>
    <x v="2511"/>
    <b v="0"/>
    <n v="0"/>
    <b v="0"/>
    <s v="food/restaurants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x v="2"/>
    <n v="0"/>
    <e v="#DIV/0!"/>
    <s v="US"/>
    <s v="USD"/>
    <n v="1418504561"/>
    <d v="2014-12-13T21:02:41"/>
    <n v="1417208561"/>
    <x v="2512"/>
    <b v="0"/>
    <n v="0"/>
    <b v="0"/>
    <s v="food/restaurants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0"/>
    <e v="#DIV/0!"/>
    <s v="DE"/>
    <s v="EUR"/>
    <n v="1488067789"/>
    <d v="2017-02-26T00:09:49"/>
    <n v="1482883789"/>
    <x v="2513"/>
    <b v="0"/>
    <n v="0"/>
    <b v="0"/>
    <s v="food/restaurants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n v="2"/>
    <n v="52.5"/>
    <s v="US"/>
    <s v="USD"/>
    <n v="1408526477"/>
    <d v="2014-08-20T09:21:17"/>
    <n v="1407057677"/>
    <x v="2514"/>
    <b v="0"/>
    <n v="4"/>
    <b v="0"/>
    <s v="food/restaurants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19"/>
    <n v="77.5"/>
    <s v="US"/>
    <s v="USD"/>
    <n v="1424635753"/>
    <d v="2015-02-22T20:09:13"/>
    <n v="1422043753"/>
    <x v="2515"/>
    <b v="0"/>
    <n v="12"/>
    <b v="0"/>
    <s v="food/restaurants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n v="0"/>
    <e v="#DIV/0!"/>
    <s v="US"/>
    <s v="USD"/>
    <n v="1417279252"/>
    <d v="2014-11-29T16:40:52"/>
    <n v="1414683652"/>
    <x v="2516"/>
    <b v="0"/>
    <n v="0"/>
    <b v="0"/>
    <s v="food/restaurants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n v="10"/>
    <n v="53.55"/>
    <s v="CA"/>
    <s v="CAD"/>
    <n v="1426788930"/>
    <d v="2015-03-19T18:15:30"/>
    <n v="1424200530"/>
    <x v="2517"/>
    <b v="0"/>
    <n v="33"/>
    <b v="0"/>
    <s v="food/restaurants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n v="0"/>
    <e v="#DIV/0!"/>
    <s v="US"/>
    <s v="USD"/>
    <n v="1415899228"/>
    <d v="2014-11-13T17:20:28"/>
    <n v="1413303628"/>
    <x v="2518"/>
    <b v="0"/>
    <n v="0"/>
    <b v="0"/>
    <s v="food/restaurants"/>
    <x v="7"/>
    <s v="restaurants"/>
    <x v="3"/>
  </r>
  <r>
    <n v="2519"/>
    <s v="Kelli's Kitchen"/>
    <s v="Better than your mom's, better than Cracker Barrel, only at Kelli's Kitchen (all from scratch)."/>
    <n v="150000"/>
    <n v="65"/>
    <x v="2"/>
    <n v="0"/>
    <n v="16.25"/>
    <s v="US"/>
    <s v="USD"/>
    <n v="1405741404"/>
    <d v="2014-07-19T03:43:24"/>
    <n v="1403149404"/>
    <x v="2519"/>
    <b v="0"/>
    <n v="4"/>
    <b v="0"/>
    <s v="food/restaurants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0"/>
    <e v="#DIV/0!"/>
    <s v="US"/>
    <s v="USD"/>
    <n v="1476559260"/>
    <d v="2016-10-15T19:21:00"/>
    <n v="1472567085"/>
    <x v="2520"/>
    <b v="0"/>
    <n v="0"/>
    <b v="0"/>
    <s v="food/restaurants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9"/>
    <n v="103.68"/>
    <s v="US"/>
    <s v="USD"/>
    <n v="1444778021"/>
    <d v="2015-10-13T23:13:41"/>
    <n v="1442963621"/>
    <x v="2521"/>
    <b v="0"/>
    <n v="132"/>
    <b v="1"/>
    <s v="music/classical music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00"/>
    <n v="185.19"/>
    <s v="US"/>
    <s v="USD"/>
    <n v="1461336720"/>
    <d v="2016-04-22T14:52:00"/>
    <n v="1459431960"/>
    <x v="2522"/>
    <b v="0"/>
    <n v="27"/>
    <b v="1"/>
    <s v="music/classical music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n v="156"/>
    <n v="54.15"/>
    <s v="US"/>
    <s v="USD"/>
    <n v="1416270292"/>
    <d v="2014-11-18T00:24:52"/>
    <n v="1413674692"/>
    <x v="2523"/>
    <b v="0"/>
    <n v="26"/>
    <b v="1"/>
    <s v="music/classical music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x v="0"/>
    <n v="102"/>
    <n v="177.21"/>
    <s v="US"/>
    <s v="USD"/>
    <n v="1419136200"/>
    <d v="2014-12-21T04:30:00"/>
    <n v="1416338557"/>
    <x v="2524"/>
    <b v="0"/>
    <n v="43"/>
    <b v="1"/>
    <s v="music/classical music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n v="100"/>
    <n v="100.33"/>
    <s v="US"/>
    <s v="USD"/>
    <n v="1340914571"/>
    <d v="2012-06-28T20:16:11"/>
    <n v="1338322571"/>
    <x v="2525"/>
    <b v="0"/>
    <n v="80"/>
    <b v="1"/>
    <s v="music/classical music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13"/>
    <n v="136.91"/>
    <s v="US"/>
    <s v="USD"/>
    <n v="1418014740"/>
    <d v="2014-12-08T04:59:00"/>
    <n v="1415585474"/>
    <x v="2526"/>
    <b v="0"/>
    <n v="33"/>
    <b v="1"/>
    <s v="music/classical music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x v="0"/>
    <n v="102"/>
    <n v="57.54"/>
    <s v="US"/>
    <s v="USD"/>
    <n v="1382068740"/>
    <d v="2013-10-18T03:59:00"/>
    <n v="1380477691"/>
    <x v="2527"/>
    <b v="0"/>
    <n v="71"/>
    <b v="1"/>
    <s v="music/classical music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n v="107"/>
    <n v="52.96"/>
    <s v="GB"/>
    <s v="GBP"/>
    <n v="1440068400"/>
    <d v="2015-08-20T11:00:00"/>
    <n v="1438459303"/>
    <x v="2528"/>
    <b v="0"/>
    <n v="81"/>
    <b v="1"/>
    <s v="music/classical music"/>
    <x v="4"/>
    <s v="classical music"/>
    <x v="0"/>
  </r>
  <r>
    <n v="2529"/>
    <s v="UrbanArias is DC's Contemporary Opera Company"/>
    <s v="Opera. Short. New."/>
    <n v="6000"/>
    <n v="6257"/>
    <x v="0"/>
    <n v="104"/>
    <n v="82.33"/>
    <s v="US"/>
    <s v="USD"/>
    <n v="1332636975"/>
    <d v="2012-03-25T00:56:15"/>
    <n v="1328752575"/>
    <x v="2529"/>
    <b v="0"/>
    <n v="76"/>
    <b v="1"/>
    <s v="music/classical music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00"/>
    <n v="135.41999999999999"/>
    <s v="US"/>
    <s v="USD"/>
    <n v="1429505400"/>
    <d v="2015-04-20T04:50:00"/>
    <n v="1426711505"/>
    <x v="2530"/>
    <b v="0"/>
    <n v="48"/>
    <b v="1"/>
    <s v="music/classical music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n v="100"/>
    <n v="74.069999999999993"/>
    <s v="US"/>
    <s v="USD"/>
    <n v="1439611140"/>
    <d v="2015-08-15T03:59:00"/>
    <n v="1437668354"/>
    <x v="2531"/>
    <b v="0"/>
    <n v="61"/>
    <b v="1"/>
    <s v="music/classical music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26"/>
    <n v="84.08"/>
    <s v="US"/>
    <s v="USD"/>
    <n v="1345148566"/>
    <d v="2012-08-16T20:22:46"/>
    <n v="1342556566"/>
    <x v="2532"/>
    <b v="0"/>
    <n v="60"/>
    <b v="1"/>
    <s v="music/classical music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11"/>
    <n v="61.03"/>
    <s v="US"/>
    <s v="USD"/>
    <n v="1362160868"/>
    <d v="2013-03-01T18:01:08"/>
    <n v="1359568911"/>
    <x v="2533"/>
    <b v="0"/>
    <n v="136"/>
    <b v="1"/>
    <s v="music/classical music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05"/>
    <n v="150"/>
    <s v="US"/>
    <s v="USD"/>
    <n v="1262325600"/>
    <d v="2010-01-01T06:00:00"/>
    <n v="1257871712"/>
    <x v="2534"/>
    <b v="0"/>
    <n v="14"/>
    <b v="1"/>
    <s v="music/classical music"/>
    <x v="4"/>
    <s v="classical music"/>
    <x v="8"/>
  </r>
  <r>
    <n v="2535"/>
    <s v="Mark Hayes Requiem Recording"/>
    <s v="Mark Hayes: Requiem Recording"/>
    <n v="20000"/>
    <n v="20755"/>
    <x v="0"/>
    <n v="104"/>
    <n v="266.08999999999997"/>
    <s v="US"/>
    <s v="USD"/>
    <n v="1417463945"/>
    <d v="2014-12-01T19:59:05"/>
    <n v="1414781945"/>
    <x v="2535"/>
    <b v="0"/>
    <n v="78"/>
    <b v="1"/>
    <s v="music/classical music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16"/>
    <n v="7.25"/>
    <s v="US"/>
    <s v="USD"/>
    <n v="1375151566"/>
    <d v="2013-07-30T02:32:46"/>
    <n v="1373337166"/>
    <x v="2536"/>
    <b v="0"/>
    <n v="4"/>
    <b v="1"/>
    <s v="music/classical music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10"/>
    <n v="100"/>
    <s v="US"/>
    <s v="USD"/>
    <n v="1312212855"/>
    <d v="2011-08-01T15:34:15"/>
    <n v="1307028855"/>
    <x v="2537"/>
    <b v="0"/>
    <n v="11"/>
    <b v="1"/>
    <s v="music/classical music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x v="0"/>
    <n v="113"/>
    <n v="109.96"/>
    <s v="US"/>
    <s v="USD"/>
    <n v="1361681940"/>
    <d v="2013-02-24T04:59:00"/>
    <n v="1359029661"/>
    <x v="2538"/>
    <b v="0"/>
    <n v="185"/>
    <b v="1"/>
    <s v="music/classical music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n v="100"/>
    <n v="169.92"/>
    <s v="US"/>
    <s v="USD"/>
    <n v="1422913152"/>
    <d v="2015-02-02T21:39:12"/>
    <n v="1417729152"/>
    <x v="2539"/>
    <b v="0"/>
    <n v="59"/>
    <b v="1"/>
    <s v="music/classical music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03"/>
    <n v="95.74"/>
    <s v="US"/>
    <s v="USD"/>
    <n v="1319904721"/>
    <d v="2011-10-29T16:12:01"/>
    <n v="1314720721"/>
    <x v="2540"/>
    <b v="0"/>
    <n v="27"/>
    <b v="1"/>
    <s v="music/classical music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07"/>
    <n v="59.46"/>
    <s v="GB"/>
    <s v="GBP"/>
    <n v="1380192418"/>
    <d v="2013-09-26T10:46:58"/>
    <n v="1375008418"/>
    <x v="2541"/>
    <b v="0"/>
    <n v="63"/>
    <b v="1"/>
    <s v="music/classical music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n v="104"/>
    <n v="55.77"/>
    <s v="US"/>
    <s v="USD"/>
    <n v="1380599940"/>
    <d v="2013-10-01T03:59:00"/>
    <n v="1377252857"/>
    <x v="2542"/>
    <b v="0"/>
    <n v="13"/>
    <b v="1"/>
    <s v="music/classical music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56"/>
    <n v="30.08"/>
    <s v="US"/>
    <s v="USD"/>
    <n v="1293937200"/>
    <d v="2011-01-02T03:00:00"/>
    <n v="1291257298"/>
    <x v="2543"/>
    <b v="0"/>
    <n v="13"/>
    <b v="1"/>
    <s v="music/classical music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x v="0"/>
    <n v="101"/>
    <n v="88.44"/>
    <s v="US"/>
    <s v="USD"/>
    <n v="1341750569"/>
    <d v="2012-07-08T12:29:29"/>
    <n v="1339158569"/>
    <x v="2544"/>
    <b v="0"/>
    <n v="57"/>
    <b v="1"/>
    <s v="music/classical music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95"/>
    <n v="64.03"/>
    <s v="US"/>
    <s v="USD"/>
    <n v="1424997000"/>
    <d v="2015-02-27T00:30:00"/>
    <n v="1421983138"/>
    <x v="2545"/>
    <b v="0"/>
    <n v="61"/>
    <b v="1"/>
    <s v="music/classical music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12"/>
    <n v="60.15"/>
    <s v="US"/>
    <s v="USD"/>
    <n v="1380949200"/>
    <d v="2013-10-05T05:00:00"/>
    <n v="1378586179"/>
    <x v="2546"/>
    <b v="0"/>
    <n v="65"/>
    <b v="1"/>
    <s v="music/classical music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20"/>
    <n v="49.19"/>
    <s v="US"/>
    <s v="USD"/>
    <n v="1333560803"/>
    <d v="2012-04-04T17:33:23"/>
    <n v="1330972403"/>
    <x v="2547"/>
    <b v="0"/>
    <n v="134"/>
    <b v="1"/>
    <s v="music/classical music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02"/>
    <n v="165.16"/>
    <s v="FR"/>
    <s v="EUR"/>
    <n v="1475209620"/>
    <d v="2016-09-30T04:27:00"/>
    <n v="1473087637"/>
    <x v="2548"/>
    <b v="0"/>
    <n v="37"/>
    <b v="1"/>
    <s v="music/classical music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n v="103"/>
    <n v="43.62"/>
    <s v="GB"/>
    <s v="GBP"/>
    <n v="1370019600"/>
    <d v="2013-05-31T17:00:00"/>
    <n v="1366999870"/>
    <x v="2549"/>
    <b v="0"/>
    <n v="37"/>
    <b v="1"/>
    <s v="music/classical music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01"/>
    <n v="43.7"/>
    <s v="US"/>
    <s v="USD"/>
    <n v="1444276740"/>
    <d v="2015-10-08T03:59:00"/>
    <n v="1439392406"/>
    <x v="2550"/>
    <b v="0"/>
    <n v="150"/>
    <b v="1"/>
    <s v="music/classical music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03"/>
    <n v="67.42"/>
    <s v="US"/>
    <s v="USD"/>
    <n v="1332362880"/>
    <d v="2012-03-21T20:48:00"/>
    <n v="1329890585"/>
    <x v="2551"/>
    <b v="0"/>
    <n v="56"/>
    <b v="1"/>
    <s v="music/classical music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x v="0"/>
    <n v="107"/>
    <n v="177.5"/>
    <s v="US"/>
    <s v="USD"/>
    <n v="1488741981"/>
    <d v="2017-03-05T19:26:21"/>
    <n v="1486149981"/>
    <x v="2552"/>
    <b v="0"/>
    <n v="18"/>
    <b v="1"/>
    <s v="music/classical music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56"/>
    <n v="38.880000000000003"/>
    <s v="US"/>
    <s v="USD"/>
    <n v="1348202807"/>
    <d v="2012-09-21T04:46:47"/>
    <n v="1343018807"/>
    <x v="2553"/>
    <b v="0"/>
    <n v="60"/>
    <b v="1"/>
    <s v="music/classical music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23"/>
    <n v="54.99"/>
    <s v="US"/>
    <s v="USD"/>
    <n v="1433131140"/>
    <d v="2015-06-01T03:59:00"/>
    <n v="1430445163"/>
    <x v="2554"/>
    <b v="0"/>
    <n v="67"/>
    <b v="1"/>
    <s v="music/classical music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07"/>
    <n v="61.34"/>
    <s v="US"/>
    <s v="USD"/>
    <n v="1338219793"/>
    <d v="2012-05-28T15:43:13"/>
    <n v="1335541393"/>
    <x v="2555"/>
    <b v="0"/>
    <n v="35"/>
    <b v="1"/>
    <s v="music/classical music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06"/>
    <n v="23.12"/>
    <s v="US"/>
    <s v="USD"/>
    <n v="1356392857"/>
    <d v="2012-12-24T23:47:37"/>
    <n v="1352504857"/>
    <x v="2556"/>
    <b v="0"/>
    <n v="34"/>
    <b v="1"/>
    <s v="music/classical music"/>
    <x v="4"/>
    <s v="classical music"/>
    <x v="5"/>
  </r>
  <r>
    <n v="2557"/>
    <s v="European Tour"/>
    <s v="Raising money for our concert tour of Switzerland and Germany in June/July 2014"/>
    <n v="900"/>
    <n v="1066"/>
    <x v="0"/>
    <n v="118"/>
    <n v="29.61"/>
    <s v="GB"/>
    <s v="GBP"/>
    <n v="1400176386"/>
    <d v="2014-05-15T17:53:06"/>
    <n v="1397584386"/>
    <x v="2557"/>
    <b v="0"/>
    <n v="36"/>
    <b v="1"/>
    <s v="music/classical music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x v="0"/>
    <n v="109"/>
    <n v="75.61"/>
    <s v="AU"/>
    <s v="AUD"/>
    <n v="1430488740"/>
    <d v="2015-05-01T13:59:00"/>
    <n v="1427747906"/>
    <x v="2558"/>
    <b v="0"/>
    <n v="18"/>
    <b v="1"/>
    <s v="music/classical music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n v="111"/>
    <n v="35.6"/>
    <s v="US"/>
    <s v="USD"/>
    <n v="1321385820"/>
    <d v="2011-11-15T19:37:00"/>
    <n v="1318539484"/>
    <x v="2559"/>
    <b v="0"/>
    <n v="25"/>
    <b v="1"/>
    <s v="music/classical music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00"/>
    <n v="143"/>
    <s v="GB"/>
    <s v="GBP"/>
    <n v="1425682174"/>
    <d v="2015-03-06T22:49:34"/>
    <n v="1423090174"/>
    <x v="2560"/>
    <b v="0"/>
    <n v="21"/>
    <b v="1"/>
    <s v="music/classical music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e v="#DIV/0!"/>
    <s v="CA"/>
    <s v="CAD"/>
    <n v="1444740089"/>
    <d v="2015-10-13T12:41:29"/>
    <n v="1442148089"/>
    <x v="2561"/>
    <b v="0"/>
    <n v="0"/>
    <b v="0"/>
    <s v="food/food trucks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1"/>
    <n v="25"/>
    <s v="DE"/>
    <s v="EUR"/>
    <n v="1476189339"/>
    <d v="2016-10-11T12:35:39"/>
    <n v="1471005339"/>
    <x v="2562"/>
    <b v="0"/>
    <n v="3"/>
    <b v="0"/>
    <s v="food/food trucks"/>
    <x v="7"/>
    <s v="food trucks"/>
    <x v="2"/>
  </r>
  <r>
    <n v="2563"/>
    <s v="Phoenix Pearl Boba Tea Truck (Canceled)"/>
    <s v="Michigan based bubble tea and specialty ice cream food truck"/>
    <n v="20000"/>
    <n v="0"/>
    <x v="1"/>
    <n v="0"/>
    <e v="#DIV/0!"/>
    <s v="US"/>
    <s v="USD"/>
    <n v="1438226451"/>
    <d v="2015-07-30T03:20:51"/>
    <n v="1433042451"/>
    <x v="2563"/>
    <b v="0"/>
    <n v="0"/>
    <b v="0"/>
    <s v="food/food trucks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e v="#DIV/0!"/>
    <s v="CA"/>
    <s v="CAD"/>
    <n v="1406854699"/>
    <d v="2014-08-01T00:58:19"/>
    <n v="1404262699"/>
    <x v="2564"/>
    <b v="0"/>
    <n v="0"/>
    <b v="0"/>
    <s v="food/food trucks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n v="1"/>
    <n v="100"/>
    <s v="US"/>
    <s v="USD"/>
    <n v="1462827000"/>
    <d v="2016-05-09T20:50:00"/>
    <n v="1457710589"/>
    <x v="2565"/>
    <b v="0"/>
    <n v="1"/>
    <b v="0"/>
    <s v="food/food trucks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e v="#DIV/0!"/>
    <s v="US"/>
    <s v="USD"/>
    <n v="1408663948"/>
    <d v="2014-08-21T23:32:28"/>
    <n v="1406071948"/>
    <x v="2566"/>
    <b v="0"/>
    <n v="0"/>
    <b v="0"/>
    <s v="food/food trucks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0"/>
    <n v="60"/>
    <s v="US"/>
    <s v="USD"/>
    <n v="1429823138"/>
    <d v="2015-04-23T21:05:38"/>
    <n v="1427231138"/>
    <x v="2567"/>
    <b v="0"/>
    <n v="2"/>
    <b v="0"/>
    <s v="food/food trucks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1"/>
    <n v="50"/>
    <s v="GB"/>
    <s v="GBP"/>
    <n v="1472745594"/>
    <d v="2016-09-01T15:59:54"/>
    <n v="1470153594"/>
    <x v="2568"/>
    <b v="0"/>
    <n v="1"/>
    <b v="0"/>
    <s v="food/food trucks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"/>
    <n v="72.5"/>
    <s v="US"/>
    <s v="USD"/>
    <n v="1442457112"/>
    <d v="2015-09-17T02:31:52"/>
    <n v="1439865112"/>
    <x v="2569"/>
    <b v="0"/>
    <n v="2"/>
    <b v="0"/>
    <s v="food/food trucks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1"/>
    <n v="29.5"/>
    <s v="US"/>
    <s v="USD"/>
    <n v="1486590035"/>
    <d v="2017-02-08T21:40:35"/>
    <n v="1483998035"/>
    <x v="2570"/>
    <b v="0"/>
    <n v="2"/>
    <b v="0"/>
    <s v="food/food trucks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n v="0"/>
    <n v="62.5"/>
    <s v="AU"/>
    <s v="AUD"/>
    <n v="1463645521"/>
    <d v="2016-05-19T08:12:01"/>
    <n v="1458461521"/>
    <x v="2571"/>
    <b v="0"/>
    <n v="4"/>
    <b v="0"/>
    <s v="food/food trucks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n v="0"/>
    <e v="#DIV/0!"/>
    <s v="US"/>
    <s v="USD"/>
    <n v="1428893517"/>
    <d v="2015-04-13T02:51:57"/>
    <n v="1426301517"/>
    <x v="2572"/>
    <b v="0"/>
    <n v="0"/>
    <b v="0"/>
    <s v="food/food trucks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e v="#DIV/0!"/>
    <s v="US"/>
    <s v="USD"/>
    <n v="1408803149"/>
    <d v="2014-08-23T14:12:29"/>
    <n v="1404915149"/>
    <x v="2573"/>
    <b v="0"/>
    <n v="0"/>
    <b v="0"/>
    <s v="food/food trucks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e v="#DIV/0!"/>
    <s v="US"/>
    <s v="USD"/>
    <n v="1463600945"/>
    <d v="2016-05-18T19:49:05"/>
    <n v="1461786545"/>
    <x v="2574"/>
    <b v="0"/>
    <n v="0"/>
    <b v="0"/>
    <s v="food/food trucks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e v="#DIV/0!"/>
    <s v="US"/>
    <s v="USD"/>
    <n v="1421030194"/>
    <d v="2015-01-12T02:36:34"/>
    <n v="1418438194"/>
    <x v="2575"/>
    <b v="0"/>
    <n v="0"/>
    <b v="0"/>
    <s v="food/food trucks"/>
    <x v="7"/>
    <s v="food trucks"/>
    <x v="3"/>
  </r>
  <r>
    <n v="2576"/>
    <s v="2 Go Fast Food (Canceled)"/>
    <s v="A New Twist with an American and Philippine fast food Mobile Trailer."/>
    <n v="10000"/>
    <n v="0"/>
    <x v="1"/>
    <n v="0"/>
    <e v="#DIV/0!"/>
    <s v="US"/>
    <s v="USD"/>
    <n v="1428707647"/>
    <d v="2015-04-10T23:14:07"/>
    <n v="1424823247"/>
    <x v="2576"/>
    <b v="0"/>
    <n v="0"/>
    <b v="0"/>
    <s v="food/food trucks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e v="#DIV/0!"/>
    <s v="US"/>
    <s v="USD"/>
    <n v="1407181297"/>
    <d v="2014-08-04T19:41:37"/>
    <n v="1405021297"/>
    <x v="2577"/>
    <b v="0"/>
    <n v="0"/>
    <b v="0"/>
    <s v="food/food trucks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e v="#DIV/0!"/>
    <s v="US"/>
    <s v="USD"/>
    <n v="1444410000"/>
    <d v="2015-10-09T17:00:00"/>
    <n v="1440203579"/>
    <x v="2578"/>
    <b v="0"/>
    <n v="0"/>
    <b v="0"/>
    <s v="food/food trucks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0"/>
    <n v="23.08"/>
    <s v="US"/>
    <s v="USD"/>
    <n v="1410810903"/>
    <d v="2014-09-15T19:55:03"/>
    <n v="1405626903"/>
    <x v="2579"/>
    <b v="0"/>
    <n v="12"/>
    <b v="0"/>
    <s v="food/food trucks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1"/>
    <n v="25.5"/>
    <s v="US"/>
    <s v="USD"/>
    <n v="1431745200"/>
    <d v="2015-05-16T03:00:00"/>
    <n v="1429170603"/>
    <x v="2580"/>
    <b v="0"/>
    <n v="2"/>
    <b v="0"/>
    <s v="food/food trucks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n v="11"/>
    <n v="48.18"/>
    <s v="US"/>
    <s v="USD"/>
    <n v="1447689898"/>
    <d v="2015-11-16T16:04:58"/>
    <n v="1445094298"/>
    <x v="2581"/>
    <b v="0"/>
    <n v="11"/>
    <b v="0"/>
    <s v="food/food trucks"/>
    <x v="7"/>
    <s v="food trucks"/>
    <x v="0"/>
  </r>
  <r>
    <n v="2582"/>
    <s v="Drunken Wings"/>
    <s v="The place where chicken meets liquor for the first time!"/>
    <n v="90000"/>
    <n v="1"/>
    <x v="2"/>
    <n v="0"/>
    <n v="1"/>
    <s v="US"/>
    <s v="USD"/>
    <n v="1477784634"/>
    <d v="2016-10-29T23:43:54"/>
    <n v="1475192634"/>
    <x v="2582"/>
    <b v="0"/>
    <n v="1"/>
    <b v="0"/>
    <s v="food/food trucks"/>
    <x v="7"/>
    <s v="food trucks"/>
    <x v="2"/>
  </r>
  <r>
    <n v="2583"/>
    <s v="Crazy Daisy Food Truck"/>
    <s v="Crazy Daisy will become the newest member of the food truck distributors in Kansas City, Missouri."/>
    <n v="1000"/>
    <n v="5"/>
    <x v="2"/>
    <n v="1"/>
    <n v="1"/>
    <s v="US"/>
    <s v="USD"/>
    <n v="1426526880"/>
    <d v="2015-03-16T17:28:00"/>
    <n v="1421346480"/>
    <x v="2583"/>
    <b v="0"/>
    <n v="5"/>
    <b v="0"/>
    <s v="food/food trucks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n v="0"/>
    <e v="#DIV/0!"/>
    <s v="US"/>
    <s v="USD"/>
    <n v="1434341369"/>
    <d v="2015-06-15T04:09:29"/>
    <n v="1431749369"/>
    <x v="2584"/>
    <b v="0"/>
    <n v="0"/>
    <b v="0"/>
    <s v="food/food trucks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0"/>
    <n v="50"/>
    <s v="US"/>
    <s v="USD"/>
    <n v="1404601632"/>
    <d v="2014-07-05T23:07:12"/>
    <n v="1402009632"/>
    <x v="2585"/>
    <b v="0"/>
    <n v="1"/>
    <b v="0"/>
    <s v="food/food trucks"/>
    <x v="7"/>
    <s v="food trucks"/>
    <x v="3"/>
  </r>
  <r>
    <n v="2586"/>
    <s v="Inspire Healthy Eating"/>
    <s v="I would like to bring fresh salad and food to the streets of London at a reasonable price."/>
    <n v="3000"/>
    <n v="5"/>
    <x v="2"/>
    <n v="0"/>
    <n v="5"/>
    <s v="GB"/>
    <s v="GBP"/>
    <n v="1451030136"/>
    <d v="2015-12-25T07:55:36"/>
    <n v="1448438136"/>
    <x v="2586"/>
    <b v="0"/>
    <n v="1"/>
    <b v="0"/>
    <s v="food/food trucks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"/>
    <n v="202.83"/>
    <s v="US"/>
    <s v="USD"/>
    <n v="1451491953"/>
    <d v="2015-12-30T16:12:33"/>
    <n v="1448899953"/>
    <x v="2587"/>
    <b v="0"/>
    <n v="6"/>
    <b v="0"/>
    <s v="food/food trucks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4"/>
    <n v="29.13"/>
    <s v="US"/>
    <s v="USD"/>
    <n v="1427807640"/>
    <d v="2015-03-31T13:14:00"/>
    <n v="1423325626"/>
    <x v="2588"/>
    <b v="0"/>
    <n v="8"/>
    <b v="0"/>
    <s v="food/food trucks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0"/>
    <n v="5"/>
    <s v="DK"/>
    <s v="DKK"/>
    <n v="1458733927"/>
    <d v="2016-03-23T11:52:07"/>
    <n v="1456145527"/>
    <x v="2589"/>
    <b v="0"/>
    <n v="1"/>
    <b v="0"/>
    <s v="food/food trucks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0"/>
    <e v="#DIV/0!"/>
    <s v="AU"/>
    <s v="AUD"/>
    <n v="1453817297"/>
    <d v="2016-01-26T14:08:17"/>
    <n v="1453212497"/>
    <x v="2590"/>
    <b v="0"/>
    <n v="0"/>
    <b v="0"/>
    <s v="food/food trucks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x v="2"/>
    <n v="2"/>
    <n v="13"/>
    <s v="US"/>
    <s v="USD"/>
    <n v="1457901924"/>
    <d v="2016-03-13T20:45:24"/>
    <n v="1452721524"/>
    <x v="2591"/>
    <b v="0"/>
    <n v="2"/>
    <b v="0"/>
    <s v="food/food trucks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n v="0"/>
    <n v="50"/>
    <s v="US"/>
    <s v="USD"/>
    <n v="1412536421"/>
    <d v="2014-10-05T19:13:41"/>
    <n v="1409944421"/>
    <x v="2592"/>
    <b v="0"/>
    <n v="1"/>
    <b v="0"/>
    <s v="food/food trucks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0"/>
    <e v="#DIV/0!"/>
    <s v="US"/>
    <s v="USD"/>
    <n v="1429993026"/>
    <d v="2015-04-25T20:17:06"/>
    <n v="1427401026"/>
    <x v="2593"/>
    <b v="0"/>
    <n v="0"/>
    <b v="0"/>
    <s v="food/food trucks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0"/>
    <n v="1"/>
    <s v="US"/>
    <s v="USD"/>
    <n v="1407453228"/>
    <d v="2014-08-07T23:13:48"/>
    <n v="1404861228"/>
    <x v="2594"/>
    <b v="0"/>
    <n v="1"/>
    <b v="0"/>
    <s v="food/food trucks"/>
    <x v="7"/>
    <s v="food trucks"/>
    <x v="3"/>
  </r>
  <r>
    <n v="2595"/>
    <s v="Food Truck for Little Fox Bakery"/>
    <s v="Looking to put the best baked goods in Bowling Green on wheels"/>
    <n v="15000"/>
    <n v="1825"/>
    <x v="2"/>
    <n v="12"/>
    <n v="96.05"/>
    <s v="US"/>
    <s v="USD"/>
    <n v="1487915500"/>
    <d v="2017-02-24T05:51:40"/>
    <n v="1485323500"/>
    <x v="2595"/>
    <b v="0"/>
    <n v="19"/>
    <b v="0"/>
    <s v="food/food trucks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n v="24"/>
    <n v="305.77999999999997"/>
    <s v="CA"/>
    <s v="CAD"/>
    <n v="1407427009"/>
    <d v="2014-08-07T15:56:49"/>
    <n v="1404835009"/>
    <x v="2596"/>
    <b v="0"/>
    <n v="27"/>
    <b v="0"/>
    <s v="food/food trucks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6"/>
    <n v="12.14"/>
    <s v="GB"/>
    <s v="GBP"/>
    <n v="1466323917"/>
    <d v="2016-06-19T08:11:57"/>
    <n v="1463731917"/>
    <x v="2597"/>
    <b v="0"/>
    <n v="7"/>
    <b v="0"/>
    <s v="food/food trucks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n v="39"/>
    <n v="83.57"/>
    <s v="US"/>
    <s v="USD"/>
    <n v="1443039001"/>
    <d v="2015-09-23T20:10:01"/>
    <n v="1440447001"/>
    <x v="2598"/>
    <b v="0"/>
    <n v="14"/>
    <b v="0"/>
    <s v="food/food trucks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n v="1"/>
    <n v="18"/>
    <s v="US"/>
    <s v="USD"/>
    <n v="1407089147"/>
    <d v="2014-08-03T18:05:47"/>
    <n v="1403201147"/>
    <x v="2599"/>
    <b v="0"/>
    <n v="5"/>
    <b v="0"/>
    <s v="food/food trucks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x v="2"/>
    <n v="7"/>
    <n v="115.53"/>
    <s v="US"/>
    <s v="USD"/>
    <n v="1458938200"/>
    <d v="2016-03-25T20:36:40"/>
    <n v="1453757800"/>
    <x v="2600"/>
    <b v="0"/>
    <n v="30"/>
    <b v="0"/>
    <s v="food/food trucks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61"/>
    <n v="21.9"/>
    <s v="US"/>
    <s v="USD"/>
    <n v="1347508740"/>
    <d v="2012-09-13T03:59:00"/>
    <n v="1346276349"/>
    <x v="2601"/>
    <b v="1"/>
    <n v="151"/>
    <b v="1"/>
    <s v="technology/space exploration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26"/>
    <n v="80.02"/>
    <s v="US"/>
    <s v="USD"/>
    <n v="1415827200"/>
    <d v="2014-11-12T21:20:00"/>
    <n v="1412358968"/>
    <x v="2602"/>
    <b v="1"/>
    <n v="489"/>
    <b v="1"/>
    <s v="technology/space exploration"/>
    <x v="2"/>
    <s v="space exploration"/>
    <x v="3"/>
  </r>
  <r>
    <n v="2603"/>
    <s v="Manned Mock Mars Mission"/>
    <s v="I will be building a mock space station and simulate living on Mars for two weeks."/>
    <n v="1750"/>
    <n v="1776"/>
    <x v="0"/>
    <n v="101"/>
    <n v="35.520000000000003"/>
    <s v="US"/>
    <s v="USD"/>
    <n v="1387835654"/>
    <d v="2013-12-23T21:54:14"/>
    <n v="1386626054"/>
    <x v="2603"/>
    <b v="1"/>
    <n v="50"/>
    <b v="1"/>
    <s v="technology/space exploration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n v="104"/>
    <n v="64.930000000000007"/>
    <s v="US"/>
    <s v="USD"/>
    <n v="1335662023"/>
    <d v="2012-04-29T01:13:43"/>
    <n v="1333070023"/>
    <x v="2604"/>
    <b v="1"/>
    <n v="321"/>
    <b v="1"/>
    <s v="technology/space exploration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07"/>
    <n v="60.97"/>
    <s v="US"/>
    <s v="USD"/>
    <n v="1466168390"/>
    <d v="2016-06-17T12:59:50"/>
    <n v="1463576390"/>
    <x v="2605"/>
    <b v="1"/>
    <n v="1762"/>
    <b v="1"/>
    <s v="technology/space exploration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10"/>
    <n v="31.44"/>
    <s v="US"/>
    <s v="USD"/>
    <n v="1398791182"/>
    <d v="2014-04-29T17:06:22"/>
    <n v="1396026382"/>
    <x v="2606"/>
    <b v="1"/>
    <n v="385"/>
    <b v="1"/>
    <s v="technology/space exploration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08"/>
    <n v="81.95"/>
    <s v="US"/>
    <s v="USD"/>
    <n v="1439344800"/>
    <d v="2015-08-12T02:00:00"/>
    <n v="1435611572"/>
    <x v="2607"/>
    <b v="1"/>
    <n v="398"/>
    <b v="1"/>
    <s v="technology/space exploration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n v="224"/>
    <n v="58.93"/>
    <s v="US"/>
    <s v="USD"/>
    <n v="1489536000"/>
    <d v="2017-03-15T00:00:00"/>
    <n v="1485976468"/>
    <x v="2608"/>
    <b v="1"/>
    <n v="304"/>
    <b v="1"/>
    <s v="technology/space exploration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04"/>
    <n v="157.29"/>
    <s v="US"/>
    <s v="USD"/>
    <n v="1342330951"/>
    <d v="2012-07-15T05:42:31"/>
    <n v="1339738951"/>
    <x v="2609"/>
    <b v="1"/>
    <n v="676"/>
    <b v="1"/>
    <s v="technology/space exploration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x v="0"/>
    <n v="141"/>
    <n v="55.76"/>
    <s v="US"/>
    <s v="USD"/>
    <n v="1471849140"/>
    <d v="2016-08-22T06:59:00"/>
    <n v="1468444125"/>
    <x v="2610"/>
    <b v="1"/>
    <n v="577"/>
    <b v="1"/>
    <s v="technology/space exploration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91"/>
    <n v="83.8"/>
    <s v="DE"/>
    <s v="EUR"/>
    <n v="1483397940"/>
    <d v="2017-01-02T22:59:00"/>
    <n v="1480493014"/>
    <x v="2611"/>
    <b v="1"/>
    <n v="3663"/>
    <b v="1"/>
    <s v="technology/space exploration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72"/>
    <n v="58.42"/>
    <s v="US"/>
    <s v="USD"/>
    <n v="1420773970"/>
    <d v="2015-01-09T03:26:10"/>
    <n v="1418095570"/>
    <x v="2612"/>
    <b v="1"/>
    <n v="294"/>
    <b v="1"/>
    <s v="technology/space exploration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x v="0"/>
    <n v="101"/>
    <n v="270.57"/>
    <s v="US"/>
    <s v="USD"/>
    <n v="1348256294"/>
    <d v="2012-09-21T19:38:14"/>
    <n v="1345664294"/>
    <x v="2613"/>
    <b v="1"/>
    <n v="28"/>
    <b v="1"/>
    <s v="technology/space exploration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2"/>
    <n v="107.1"/>
    <s v="US"/>
    <s v="USD"/>
    <n v="1398834000"/>
    <d v="2014-04-30T05:00:00"/>
    <n v="1396371612"/>
    <x v="2614"/>
    <b v="1"/>
    <n v="100"/>
    <b v="1"/>
    <s v="technology/space exploration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70"/>
    <n v="47.18"/>
    <s v="GB"/>
    <s v="GBP"/>
    <n v="1462017600"/>
    <d v="2016-04-30T12:00:00"/>
    <n v="1458820564"/>
    <x v="2615"/>
    <b v="0"/>
    <n v="72"/>
    <b v="1"/>
    <s v="technology/space exploration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n v="115"/>
    <n v="120.31"/>
    <s v="US"/>
    <s v="USD"/>
    <n v="1440546729"/>
    <d v="2015-08-25T23:52:09"/>
    <n v="1437954729"/>
    <x v="2616"/>
    <b v="1"/>
    <n v="238"/>
    <b v="1"/>
    <s v="technology/space exploration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78"/>
    <n v="27.6"/>
    <s v="US"/>
    <s v="USD"/>
    <n v="1413838751"/>
    <d v="2014-10-20T20:59:11"/>
    <n v="1411246751"/>
    <x v="2617"/>
    <b v="1"/>
    <n v="159"/>
    <b v="1"/>
    <s v="technology/space exploration"/>
    <x v="2"/>
    <s v="space exploration"/>
    <x v="3"/>
  </r>
  <r>
    <n v="2618"/>
    <s v="SPACE ART FEATURING ASTRONAUTS #WeBelieveInAstronauts"/>
    <s v="LTD ED COLLECTIBLE SPACE ART FEAT. ASTRONAUTS"/>
    <n v="15000"/>
    <n v="15808"/>
    <x v="0"/>
    <n v="105"/>
    <n v="205.3"/>
    <s v="US"/>
    <s v="USD"/>
    <n v="1449000061"/>
    <d v="2015-12-01T20:01:01"/>
    <n v="1443812461"/>
    <x v="2618"/>
    <b v="1"/>
    <n v="77"/>
    <b v="1"/>
    <s v="technology/space exploration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88"/>
    <n v="35.549999999999997"/>
    <s v="US"/>
    <s v="USD"/>
    <n v="1445598000"/>
    <d v="2015-10-23T11:00:00"/>
    <n v="1443302004"/>
    <x v="2619"/>
    <b v="1"/>
    <n v="53"/>
    <b v="1"/>
    <s v="technology/space exploration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44"/>
    <n v="74.64"/>
    <s v="AU"/>
    <s v="AUD"/>
    <n v="1444525200"/>
    <d v="2015-10-11T01:00:00"/>
    <n v="1441339242"/>
    <x v="2620"/>
    <b v="1"/>
    <n v="1251"/>
    <b v="1"/>
    <s v="technology/space exploration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46"/>
    <n v="47.06"/>
    <s v="US"/>
    <s v="USD"/>
    <n v="1432230988"/>
    <d v="2015-05-21T17:56:28"/>
    <n v="1429638988"/>
    <x v="2621"/>
    <b v="1"/>
    <n v="465"/>
    <b v="1"/>
    <s v="technology/space exploration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31"/>
    <n v="26.59"/>
    <s v="IT"/>
    <s v="EUR"/>
    <n v="1483120216"/>
    <d v="2016-12-30T17:50:16"/>
    <n v="1479232216"/>
    <x v="2622"/>
    <b v="0"/>
    <n v="74"/>
    <b v="1"/>
    <s v="technology/space exploration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14"/>
    <n v="36.770000000000003"/>
    <s v="US"/>
    <s v="USD"/>
    <n v="1480658966"/>
    <d v="2016-12-02T06:09:26"/>
    <n v="1479449366"/>
    <x v="2623"/>
    <b v="0"/>
    <n v="62"/>
    <b v="1"/>
    <s v="technology/space exploration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79"/>
    <n v="31.82"/>
    <s v="US"/>
    <s v="USD"/>
    <n v="1347530822"/>
    <d v="2012-09-13T10:07:02"/>
    <n v="1345716422"/>
    <x v="2624"/>
    <b v="0"/>
    <n v="3468"/>
    <b v="1"/>
    <s v="technology/space exploration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56"/>
    <n v="27.58"/>
    <s v="DE"/>
    <s v="EUR"/>
    <n v="1478723208"/>
    <d v="2016-11-09T20:26:48"/>
    <n v="1476559608"/>
    <x v="2625"/>
    <b v="0"/>
    <n v="52"/>
    <b v="1"/>
    <s v="technology/space exploration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n v="112"/>
    <n v="56"/>
    <s v="US"/>
    <s v="USD"/>
    <n v="1433343869"/>
    <d v="2015-06-03T15:04:29"/>
    <n v="1430751869"/>
    <x v="2626"/>
    <b v="0"/>
    <n v="50"/>
    <b v="1"/>
    <s v="technology/space exploration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47"/>
    <n v="21.56"/>
    <s v="US"/>
    <s v="USD"/>
    <n v="1448571261"/>
    <d v="2015-11-26T20:54:21"/>
    <n v="1445975661"/>
    <x v="2627"/>
    <b v="0"/>
    <n v="45"/>
    <b v="1"/>
    <s v="technology/space exploration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n v="110"/>
    <n v="44.1"/>
    <s v="US"/>
    <s v="USD"/>
    <n v="1417389067"/>
    <d v="2014-11-30T23:11:07"/>
    <n v="1415661067"/>
    <x v="2628"/>
    <b v="0"/>
    <n v="21"/>
    <b v="1"/>
    <s v="technology/space exploration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x v="0"/>
    <n v="128"/>
    <n v="63.87"/>
    <s v="GB"/>
    <s v="GBP"/>
    <n v="1431608122"/>
    <d v="2015-05-14T12:55:22"/>
    <n v="1429016122"/>
    <x v="2629"/>
    <b v="0"/>
    <n v="100"/>
    <b v="1"/>
    <s v="technology/space exploration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58"/>
    <n v="38.99"/>
    <s v="AU"/>
    <s v="AUD"/>
    <n v="1467280800"/>
    <d v="2016-06-30T10:00:00"/>
    <n v="1464921112"/>
    <x v="2630"/>
    <b v="0"/>
    <n v="81"/>
    <b v="1"/>
    <s v="technology/space exploration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n v="115"/>
    <n v="80.19"/>
    <s v="US"/>
    <s v="USD"/>
    <n v="1440907427"/>
    <d v="2015-08-30T04:03:47"/>
    <n v="1438488227"/>
    <x v="2631"/>
    <b v="0"/>
    <n v="286"/>
    <b v="1"/>
    <s v="technology/space exploration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n v="137"/>
    <n v="34.9"/>
    <s v="US"/>
    <s v="USD"/>
    <n v="1464485339"/>
    <d v="2016-05-29T01:28:59"/>
    <n v="1462325339"/>
    <x v="2632"/>
    <b v="0"/>
    <n v="42"/>
    <b v="1"/>
    <s v="technology/space exploration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n v="355"/>
    <n v="89.1"/>
    <s v="US"/>
    <s v="USD"/>
    <n v="1393542000"/>
    <d v="2014-02-27T23:00:00"/>
    <n v="1390938332"/>
    <x v="2633"/>
    <b v="0"/>
    <n v="199"/>
    <b v="1"/>
    <s v="technology/space exploration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n v="106"/>
    <n v="39.44"/>
    <s v="US"/>
    <s v="USD"/>
    <n v="1475163921"/>
    <d v="2016-09-29T15:45:21"/>
    <n v="1472571921"/>
    <x v="2634"/>
    <b v="0"/>
    <n v="25"/>
    <b v="1"/>
    <s v="technology/space exploration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00"/>
    <n v="136.9"/>
    <s v="CA"/>
    <s v="CAD"/>
    <n v="1425937761"/>
    <d v="2015-03-09T21:49:21"/>
    <n v="1422917361"/>
    <x v="2635"/>
    <b v="0"/>
    <n v="84"/>
    <b v="1"/>
    <s v="technology/space exploration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87"/>
    <n v="37.46"/>
    <s v="US"/>
    <s v="USD"/>
    <n v="1476579600"/>
    <d v="2016-10-16T01:00:00"/>
    <n v="1474641914"/>
    <x v="2636"/>
    <b v="0"/>
    <n v="50"/>
    <b v="1"/>
    <s v="technology/space exploration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n v="166"/>
    <n v="31.96"/>
    <s v="US"/>
    <s v="USD"/>
    <n v="1476277875"/>
    <d v="2016-10-12T13:11:15"/>
    <n v="1474895475"/>
    <x v="2637"/>
    <b v="0"/>
    <n v="26"/>
    <b v="1"/>
    <s v="technology/space exploration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n v="102"/>
    <n v="25.21"/>
    <s v="US"/>
    <s v="USD"/>
    <n v="1421358895"/>
    <d v="2015-01-15T21:54:55"/>
    <n v="1418766895"/>
    <x v="2638"/>
    <b v="0"/>
    <n v="14"/>
    <b v="1"/>
    <s v="technology/space exploration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x v="0"/>
    <n v="164"/>
    <n v="10.039999999999999"/>
    <s v="GB"/>
    <s v="GBP"/>
    <n v="1424378748"/>
    <d v="2015-02-19T20:45:48"/>
    <n v="1421786748"/>
    <x v="2639"/>
    <b v="0"/>
    <n v="49"/>
    <b v="1"/>
    <s v="technology/space exploration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06"/>
    <n v="45.94"/>
    <s v="US"/>
    <s v="USD"/>
    <n v="1433735474"/>
    <d v="2015-06-08T03:51:14"/>
    <n v="1428551474"/>
    <x v="2640"/>
    <b v="0"/>
    <n v="69"/>
    <b v="1"/>
    <s v="technology/space exploration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n v="1"/>
    <n v="15"/>
    <s v="US"/>
    <s v="USD"/>
    <n v="1410811740"/>
    <d v="2014-09-15T20:09:00"/>
    <n v="1409341863"/>
    <x v="2641"/>
    <b v="0"/>
    <n v="1"/>
    <b v="0"/>
    <s v="technology/space exploration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0"/>
    <e v="#DIV/0!"/>
    <s v="DE"/>
    <s v="EUR"/>
    <n v="1468565820"/>
    <d v="2016-07-15T06:57:00"/>
    <n v="1465970108"/>
    <x v="2642"/>
    <b v="0"/>
    <n v="0"/>
    <b v="0"/>
    <s v="technology/space exploration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34"/>
    <n v="223.58"/>
    <s v="US"/>
    <s v="USD"/>
    <n v="1482307140"/>
    <d v="2016-12-21T07:59:00"/>
    <n v="1479218315"/>
    <x v="2643"/>
    <b v="1"/>
    <n v="1501"/>
    <b v="0"/>
    <s v="technology/space exploration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"/>
    <n v="39.479999999999997"/>
    <s v="US"/>
    <s v="USD"/>
    <n v="1489172435"/>
    <d v="2017-03-10T19:00:35"/>
    <n v="1486580435"/>
    <x v="2644"/>
    <b v="1"/>
    <n v="52"/>
    <b v="0"/>
    <s v="technology/space exploration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11"/>
    <n v="91.3"/>
    <s v="AU"/>
    <s v="AUD"/>
    <n v="1415481203"/>
    <d v="2014-11-08T21:13:23"/>
    <n v="1412885603"/>
    <x v="2645"/>
    <b v="1"/>
    <n v="23"/>
    <b v="0"/>
    <s v="technology/space exploration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"/>
    <n v="78.67"/>
    <s v="US"/>
    <s v="USD"/>
    <n v="1441783869"/>
    <d v="2015-09-09T07:31:09"/>
    <n v="1439191869"/>
    <x v="2646"/>
    <b v="1"/>
    <n v="535"/>
    <b v="0"/>
    <s v="technology/space exploration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"/>
    <n v="12"/>
    <s v="CA"/>
    <s v="CAD"/>
    <n v="1439533019"/>
    <d v="2015-08-14T06:16:59"/>
    <n v="1436941019"/>
    <x v="2647"/>
    <b v="0"/>
    <n v="3"/>
    <b v="0"/>
    <s v="technology/space exploration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"/>
    <n v="17.670000000000002"/>
    <s v="US"/>
    <s v="USD"/>
    <n v="1457543360"/>
    <d v="2016-03-09T17:09:20"/>
    <n v="1454951360"/>
    <x v="2648"/>
    <b v="0"/>
    <n v="6"/>
    <b v="0"/>
    <s v="technology/space exploration"/>
    <x v="2"/>
    <s v="space exploration"/>
    <x v="2"/>
  </r>
  <r>
    <n v="2649"/>
    <s v="The Mission - Please Check Back Soon (Canceled)"/>
    <s v="They have launched a Kickstarter."/>
    <n v="125000"/>
    <n v="124"/>
    <x v="1"/>
    <n v="0"/>
    <n v="41.33"/>
    <s v="US"/>
    <s v="USD"/>
    <n v="1454370941"/>
    <d v="2016-02-01T23:55:41"/>
    <n v="1449186941"/>
    <x v="2649"/>
    <b v="0"/>
    <n v="3"/>
    <b v="0"/>
    <s v="technology/space exploration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1"/>
    <n v="71.599999999999994"/>
    <s v="US"/>
    <s v="USD"/>
    <n v="1482332343"/>
    <d v="2016-12-21T14:59:03"/>
    <n v="1479740343"/>
    <x v="2650"/>
    <b v="0"/>
    <n v="5"/>
    <b v="0"/>
    <s v="technology/space exploration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2"/>
    <n v="307.82"/>
    <s v="US"/>
    <s v="USD"/>
    <n v="1450380009"/>
    <d v="2015-12-17T19:20:09"/>
    <n v="1447960809"/>
    <x v="2651"/>
    <b v="0"/>
    <n v="17"/>
    <b v="0"/>
    <s v="technology/space exploration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1"/>
    <n v="80.45"/>
    <s v="AU"/>
    <s v="AUD"/>
    <n v="1418183325"/>
    <d v="2014-12-10T03:48:45"/>
    <n v="1415591325"/>
    <x v="2652"/>
    <b v="0"/>
    <n v="11"/>
    <b v="0"/>
    <s v="technology/space exploration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x v="1"/>
    <n v="12"/>
    <n v="83.94"/>
    <s v="US"/>
    <s v="USD"/>
    <n v="1402632000"/>
    <d v="2014-06-13T04:00:00"/>
    <n v="1399909127"/>
    <x v="2653"/>
    <b v="0"/>
    <n v="70"/>
    <b v="0"/>
    <s v="technology/space exploration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0"/>
    <n v="8.5"/>
    <s v="US"/>
    <s v="USD"/>
    <n v="1429622726"/>
    <d v="2015-04-21T13:25:26"/>
    <n v="1424442326"/>
    <x v="2654"/>
    <b v="0"/>
    <n v="6"/>
    <b v="0"/>
    <s v="technology/space exploration"/>
    <x v="2"/>
    <s v="space exploration"/>
    <x v="0"/>
  </r>
  <r>
    <n v="2655"/>
    <s v="Balloons (Canceled)"/>
    <s v="Thank you for your support!"/>
    <n v="15000"/>
    <n v="3155"/>
    <x v="1"/>
    <n v="21"/>
    <n v="73.37"/>
    <s v="US"/>
    <s v="USD"/>
    <n v="1455048000"/>
    <d v="2016-02-09T20:00:00"/>
    <n v="1452631647"/>
    <x v="2655"/>
    <b v="0"/>
    <n v="43"/>
    <b v="0"/>
    <s v="technology/space exploration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n v="11"/>
    <n v="112.86"/>
    <s v="US"/>
    <s v="USD"/>
    <n v="1489345200"/>
    <d v="2017-03-12T19:00:00"/>
    <n v="1485966688"/>
    <x v="2656"/>
    <b v="0"/>
    <n v="152"/>
    <b v="0"/>
    <s v="technology/space exploration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19"/>
    <n v="95.28"/>
    <s v="US"/>
    <s v="USD"/>
    <n v="1470187800"/>
    <d v="2016-08-03T01:30:00"/>
    <n v="1467325053"/>
    <x v="2657"/>
    <b v="0"/>
    <n v="59"/>
    <b v="0"/>
    <s v="technology/space exploration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0"/>
    <n v="22.75"/>
    <s v="US"/>
    <s v="USD"/>
    <n v="1469913194"/>
    <d v="2016-07-30T21:13:14"/>
    <n v="1467321194"/>
    <x v="2658"/>
    <b v="0"/>
    <n v="4"/>
    <b v="0"/>
    <s v="technology/space exploration"/>
    <x v="2"/>
    <s v="space exploration"/>
    <x v="2"/>
  </r>
  <r>
    <n v="2659"/>
    <s v="test (Canceled)"/>
    <s v="test"/>
    <n v="49000"/>
    <n v="1333"/>
    <x v="1"/>
    <n v="3"/>
    <n v="133.30000000000001"/>
    <s v="US"/>
    <s v="USD"/>
    <n v="1429321210"/>
    <d v="2015-04-18T01:40:10"/>
    <n v="1426729210"/>
    <x v="2659"/>
    <b v="0"/>
    <n v="10"/>
    <b v="0"/>
    <s v="technology/space exploration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0"/>
    <n v="3.8"/>
    <s v="US"/>
    <s v="USD"/>
    <n v="1448388418"/>
    <d v="2015-11-24T18:06:58"/>
    <n v="1443200818"/>
    <x v="2660"/>
    <b v="0"/>
    <n v="5"/>
    <b v="0"/>
    <s v="technology/space exploration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03"/>
    <n v="85.75"/>
    <s v="US"/>
    <s v="USD"/>
    <n v="1382742010"/>
    <d v="2013-10-25T23:00:10"/>
    <n v="1380150010"/>
    <x v="2661"/>
    <b v="0"/>
    <n v="60"/>
    <b v="1"/>
    <s v="technology/makerspaces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07"/>
    <n v="267"/>
    <s v="US"/>
    <s v="USD"/>
    <n v="1440179713"/>
    <d v="2015-08-21T17:55:13"/>
    <n v="1437587713"/>
    <x v="2662"/>
    <b v="0"/>
    <n v="80"/>
    <b v="1"/>
    <s v="technology/makerspaces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05"/>
    <n v="373.56"/>
    <s v="CA"/>
    <s v="CAD"/>
    <n v="1441378800"/>
    <d v="2015-09-04T15:00:00"/>
    <n v="1438873007"/>
    <x v="2663"/>
    <b v="0"/>
    <n v="56"/>
    <b v="1"/>
    <s v="technology/makerspaces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03"/>
    <n v="174.04"/>
    <s v="US"/>
    <s v="USD"/>
    <n v="1449644340"/>
    <d v="2015-12-09T06:59:00"/>
    <n v="1446683797"/>
    <x v="2664"/>
    <b v="0"/>
    <n v="104"/>
    <b v="1"/>
    <s v="technology/makerspaces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23"/>
    <n v="93.7"/>
    <s v="US"/>
    <s v="USD"/>
    <n v="1430774974"/>
    <d v="2015-05-04T21:29:34"/>
    <n v="1426886974"/>
    <x v="2665"/>
    <b v="0"/>
    <n v="46"/>
    <b v="1"/>
    <s v="technology/makerspaces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59"/>
    <n v="77.33"/>
    <s v="US"/>
    <s v="USD"/>
    <n v="1443214800"/>
    <d v="2015-09-25T21:00:00"/>
    <n v="1440008439"/>
    <x v="2666"/>
    <b v="0"/>
    <n v="206"/>
    <b v="1"/>
    <s v="technology/makerspaces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11"/>
    <n v="92.22"/>
    <s v="US"/>
    <s v="USD"/>
    <n v="1455142416"/>
    <d v="2016-02-10T22:13:36"/>
    <n v="1452550416"/>
    <x v="2667"/>
    <b v="0"/>
    <n v="18"/>
    <b v="1"/>
    <s v="technology/makerspaces"/>
    <x v="2"/>
    <s v="makerspaces"/>
    <x v="2"/>
  </r>
  <r>
    <n v="2668"/>
    <s v="UOttawa Makermobile"/>
    <s v="Creativity on the go! |_x000a_CrÃ©ativitÃ© en mouvement !"/>
    <n v="1000"/>
    <n v="1707"/>
    <x v="0"/>
    <n v="171"/>
    <n v="60.96"/>
    <s v="CA"/>
    <s v="CAD"/>
    <n v="1447079520"/>
    <d v="2015-11-09T14:32:00"/>
    <n v="1443449265"/>
    <x v="2668"/>
    <b v="0"/>
    <n v="28"/>
    <b v="1"/>
    <s v="technology/makerspaces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25"/>
    <n v="91"/>
    <s v="US"/>
    <s v="USD"/>
    <n v="1452387096"/>
    <d v="2016-01-10T00:51:36"/>
    <n v="1447203096"/>
    <x v="2669"/>
    <b v="0"/>
    <n v="11"/>
    <b v="1"/>
    <s v="technology/makerspaces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6"/>
    <n v="41.58"/>
    <s v="AU"/>
    <s v="AUD"/>
    <n v="1406593780"/>
    <d v="2014-07-29T00:29:40"/>
    <n v="1404174580"/>
    <x v="2670"/>
    <b v="1"/>
    <n v="60"/>
    <b v="0"/>
    <s v="technology/makerspaces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11"/>
    <n v="33.76"/>
    <s v="US"/>
    <s v="USD"/>
    <n v="1419017880"/>
    <d v="2014-12-19T19:38:00"/>
    <n v="1416419916"/>
    <x v="2671"/>
    <b v="1"/>
    <n v="84"/>
    <b v="0"/>
    <s v="technology/makerspaces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33"/>
    <n v="70.62"/>
    <s v="US"/>
    <s v="USD"/>
    <n v="1451282400"/>
    <d v="2015-12-28T06:00:00"/>
    <n v="1449436390"/>
    <x v="2672"/>
    <b v="1"/>
    <n v="47"/>
    <b v="0"/>
    <s v="technology/makerspaces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28"/>
    <n v="167.15"/>
    <s v="US"/>
    <s v="USD"/>
    <n v="1414622700"/>
    <d v="2014-10-29T22:45:00"/>
    <n v="1412081999"/>
    <x v="2673"/>
    <b v="1"/>
    <n v="66"/>
    <b v="0"/>
    <s v="technology/makerspaces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63"/>
    <n v="128.62"/>
    <s v="US"/>
    <s v="USD"/>
    <n v="1467694740"/>
    <d v="2016-07-05T04:59:00"/>
    <n v="1465398670"/>
    <x v="2674"/>
    <b v="1"/>
    <n v="171"/>
    <b v="0"/>
    <s v="technology/makerspaces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8"/>
    <n v="65.41"/>
    <s v="US"/>
    <s v="USD"/>
    <n v="1415655289"/>
    <d v="2014-11-10T21:34:49"/>
    <n v="1413059689"/>
    <x v="2675"/>
    <b v="1"/>
    <n v="29"/>
    <b v="0"/>
    <s v="technology/makerspaces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n v="50"/>
    <n v="117.56"/>
    <s v="CA"/>
    <s v="CAD"/>
    <n v="1463929174"/>
    <d v="2016-05-22T14:59:34"/>
    <n v="1461337174"/>
    <x v="2676"/>
    <b v="0"/>
    <n v="9"/>
    <b v="0"/>
    <s v="technology/makerspaces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8"/>
    <n v="126.48"/>
    <s v="US"/>
    <s v="USD"/>
    <n v="1404348143"/>
    <d v="2014-07-03T00:42:23"/>
    <n v="1401756143"/>
    <x v="2677"/>
    <b v="0"/>
    <n v="27"/>
    <b v="0"/>
    <s v="technology/makerspaces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0"/>
    <n v="550"/>
    <s v="ES"/>
    <s v="EUR"/>
    <n v="1443121765"/>
    <d v="2015-09-24T19:09:25"/>
    <n v="1440529765"/>
    <x v="2678"/>
    <b v="0"/>
    <n v="2"/>
    <b v="0"/>
    <s v="technology/makerspaces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n v="0"/>
    <n v="44"/>
    <s v="US"/>
    <s v="USD"/>
    <n v="1425081694"/>
    <d v="2015-02-28T00:01:34"/>
    <n v="1422489694"/>
    <x v="2679"/>
    <b v="0"/>
    <n v="3"/>
    <b v="0"/>
    <s v="technology/makerspaces"/>
    <x v="2"/>
    <s v="makerspaces"/>
    <x v="0"/>
  </r>
  <r>
    <n v="2680"/>
    <s v="iHeart Pillow"/>
    <s v="iHeartPillow, Connecting loved ones"/>
    <n v="32000"/>
    <n v="276"/>
    <x v="2"/>
    <n v="1"/>
    <n v="69"/>
    <s v="ES"/>
    <s v="EUR"/>
    <n v="1459915491"/>
    <d v="2016-04-06T04:04:51"/>
    <n v="1457327091"/>
    <x v="2680"/>
    <b v="0"/>
    <n v="4"/>
    <b v="0"/>
    <s v="technology/makerspaces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n v="1"/>
    <n v="27.5"/>
    <s v="US"/>
    <s v="USD"/>
    <n v="1405027750"/>
    <d v="2014-07-10T21:29:10"/>
    <n v="1402867750"/>
    <x v="2681"/>
    <b v="0"/>
    <n v="2"/>
    <b v="0"/>
    <s v="food/food trucks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x v="2"/>
    <n v="28"/>
    <n v="84.9"/>
    <s v="US"/>
    <s v="USD"/>
    <n v="1416635940"/>
    <d v="2014-11-22T05:59:00"/>
    <n v="1413838540"/>
    <x v="2682"/>
    <b v="0"/>
    <n v="20"/>
    <b v="0"/>
    <s v="food/food trucks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0"/>
    <n v="12"/>
    <s v="US"/>
    <s v="USD"/>
    <n v="1425233240"/>
    <d v="2015-03-01T18:07:20"/>
    <n v="1422641240"/>
    <x v="2683"/>
    <b v="0"/>
    <n v="3"/>
    <b v="0"/>
    <s v="food/food trucks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n v="1"/>
    <n v="200"/>
    <s v="US"/>
    <s v="USD"/>
    <n v="1407621425"/>
    <d v="2014-08-09T21:57:05"/>
    <n v="1404165425"/>
    <x v="2684"/>
    <b v="0"/>
    <n v="4"/>
    <b v="0"/>
    <s v="food/food trucks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x v="2"/>
    <n v="0"/>
    <n v="10"/>
    <s v="US"/>
    <s v="USD"/>
    <n v="1430149330"/>
    <d v="2015-04-27T15:42:10"/>
    <n v="1424968930"/>
    <x v="2685"/>
    <b v="0"/>
    <n v="1"/>
    <b v="0"/>
    <s v="food/food trucks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0"/>
    <e v="#DIV/0!"/>
    <s v="US"/>
    <s v="USD"/>
    <n v="1412119423"/>
    <d v="2014-09-30T23:23:43"/>
    <n v="1410391423"/>
    <x v="2686"/>
    <b v="0"/>
    <n v="0"/>
    <b v="0"/>
    <s v="food/food trucks"/>
    <x v="7"/>
    <s v="food trucks"/>
    <x v="3"/>
  </r>
  <r>
    <n v="2687"/>
    <s v="Munch Wagon"/>
    <s v="Your American Pizzas, Wings, Stuffed Gouda Burger, Sweet &amp; Russet Potato Fries served on a food Truck!!"/>
    <n v="15000"/>
    <n v="0"/>
    <x v="2"/>
    <n v="0"/>
    <e v="#DIV/0!"/>
    <s v="US"/>
    <s v="USD"/>
    <n v="1435591318"/>
    <d v="2015-06-29T15:21:58"/>
    <n v="1432999318"/>
    <x v="2687"/>
    <b v="0"/>
    <n v="0"/>
    <b v="0"/>
    <s v="food/food trucks"/>
    <x v="7"/>
    <s v="food trucks"/>
    <x v="0"/>
  </r>
  <r>
    <n v="2688"/>
    <s v="Mac N Cheez Food Truck"/>
    <s v="The amazing gourmet Mac N Cheez Food Truck Campaigne!"/>
    <n v="50000"/>
    <n v="74"/>
    <x v="2"/>
    <n v="0"/>
    <n v="5.29"/>
    <s v="US"/>
    <s v="USD"/>
    <n v="1424746800"/>
    <d v="2015-02-24T03:00:00"/>
    <n v="1422067870"/>
    <x v="2688"/>
    <b v="0"/>
    <n v="14"/>
    <b v="0"/>
    <s v="food/food trucks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0"/>
    <n v="1"/>
    <s v="US"/>
    <s v="USD"/>
    <n v="1469919890"/>
    <d v="2016-07-30T23:04:50"/>
    <n v="1467327890"/>
    <x v="2689"/>
    <b v="0"/>
    <n v="1"/>
    <b v="0"/>
    <s v="food/food trucks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11"/>
    <n v="72.760000000000005"/>
    <s v="US"/>
    <s v="USD"/>
    <n v="1433298676"/>
    <d v="2015-06-03T02:31:16"/>
    <n v="1429410676"/>
    <x v="2690"/>
    <b v="0"/>
    <n v="118"/>
    <b v="0"/>
    <s v="food/food trucks"/>
    <x v="7"/>
    <s v="food trucks"/>
    <x v="0"/>
  </r>
  <r>
    <n v="2691"/>
    <s v="Cook"/>
    <s v="A Great New local Food Truck serving up ethnic fusion inspired eats in Ottawa."/>
    <n v="65000"/>
    <n v="35"/>
    <x v="2"/>
    <n v="0"/>
    <n v="17.5"/>
    <s v="CA"/>
    <s v="CAD"/>
    <n v="1431278557"/>
    <d v="2015-05-10T17:22:37"/>
    <n v="1427390557"/>
    <x v="2691"/>
    <b v="0"/>
    <n v="2"/>
    <b v="0"/>
    <s v="food/food trucks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1"/>
    <n v="25"/>
    <s v="US"/>
    <s v="USD"/>
    <n v="1427266860"/>
    <d v="2015-03-25T07:01:00"/>
    <n v="1424678460"/>
    <x v="2692"/>
    <b v="0"/>
    <n v="1"/>
    <b v="0"/>
    <s v="food/food trucks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n v="1"/>
    <n v="13.33"/>
    <s v="US"/>
    <s v="USD"/>
    <n v="1407899966"/>
    <d v="2014-08-13T03:19:26"/>
    <n v="1405307966"/>
    <x v="2693"/>
    <b v="0"/>
    <n v="3"/>
    <b v="0"/>
    <s v="food/food trucks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0"/>
    <n v="1"/>
    <s v="US"/>
    <s v="USD"/>
    <n v="1411701739"/>
    <d v="2014-09-26T03:22:19"/>
    <n v="1409109739"/>
    <x v="2694"/>
    <b v="0"/>
    <n v="1"/>
    <b v="0"/>
    <s v="food/food trucks"/>
    <x v="7"/>
    <s v="food trucks"/>
    <x v="3"/>
  </r>
  <r>
    <n v="2695"/>
    <s v="Fat daddy mac food truck"/>
    <s v="I am creating food magic on the go! Amazing food isn't just for sitdown restaraunts anymore!"/>
    <n v="15000"/>
    <n v="71"/>
    <x v="2"/>
    <n v="0"/>
    <n v="23.67"/>
    <s v="US"/>
    <s v="USD"/>
    <n v="1428981718"/>
    <d v="2015-04-14T03:21:58"/>
    <n v="1423801318"/>
    <x v="2695"/>
    <b v="0"/>
    <n v="3"/>
    <b v="0"/>
    <s v="food/food trucks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6"/>
    <n v="89.21"/>
    <s v="US"/>
    <s v="USD"/>
    <n v="1419538560"/>
    <d v="2014-12-25T20:16:00"/>
    <n v="1416600960"/>
    <x v="2696"/>
    <b v="0"/>
    <n v="38"/>
    <b v="0"/>
    <s v="food/food trucks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26"/>
    <n v="116.56"/>
    <s v="US"/>
    <s v="USD"/>
    <n v="1438552800"/>
    <d v="2015-08-02T22:00:00"/>
    <n v="1435876423"/>
    <x v="2697"/>
    <b v="0"/>
    <n v="52"/>
    <b v="0"/>
    <s v="food/food trucks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0"/>
    <n v="13.01"/>
    <s v="US"/>
    <s v="USD"/>
    <n v="1403904808"/>
    <d v="2014-06-27T21:33:28"/>
    <n v="1401312808"/>
    <x v="2698"/>
    <b v="0"/>
    <n v="2"/>
    <b v="0"/>
    <s v="food/food trucks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x v="2"/>
    <n v="0"/>
    <e v="#DIV/0!"/>
    <s v="CA"/>
    <s v="CAD"/>
    <n v="1407533463"/>
    <d v="2014-08-08T21:31:03"/>
    <n v="1404941463"/>
    <x v="2699"/>
    <b v="0"/>
    <n v="0"/>
    <b v="0"/>
    <s v="food/food trucks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n v="1"/>
    <n v="17.5"/>
    <s v="US"/>
    <s v="USD"/>
    <n v="1411073972"/>
    <d v="2014-09-18T20:59:32"/>
    <n v="1408481972"/>
    <x v="2700"/>
    <b v="0"/>
    <n v="4"/>
    <b v="0"/>
    <s v="food/food trucks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46"/>
    <n v="34.130000000000003"/>
    <s v="IE"/>
    <s v="EUR"/>
    <n v="1491586534"/>
    <d v="2017-04-07T17:35:34"/>
    <n v="1488911734"/>
    <x v="2701"/>
    <b v="0"/>
    <n v="46"/>
    <b v="0"/>
    <s v="theater/spaces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34"/>
    <n v="132.35"/>
    <s v="US"/>
    <s v="USD"/>
    <n v="1491416077"/>
    <d v="2017-04-05T18:14:37"/>
    <n v="1488827677"/>
    <x v="2702"/>
    <b v="1"/>
    <n v="26"/>
    <b v="0"/>
    <s v="theater/spaces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n v="104"/>
    <n v="922.22"/>
    <s v="MX"/>
    <s v="MXN"/>
    <n v="1490196830"/>
    <d v="2017-03-22T15:33:50"/>
    <n v="1485016430"/>
    <x v="2703"/>
    <b v="0"/>
    <n v="45"/>
    <b v="0"/>
    <s v="theater/spaces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n v="6"/>
    <n v="163.57"/>
    <s v="US"/>
    <s v="USD"/>
    <n v="1491421314"/>
    <d v="2017-04-05T19:41:54"/>
    <n v="1487709714"/>
    <x v="2704"/>
    <b v="0"/>
    <n v="7"/>
    <b v="0"/>
    <s v="theater/spaces"/>
    <x v="1"/>
    <s v="spaces"/>
    <x v="1"/>
  </r>
  <r>
    <n v="2705"/>
    <s v="Fischer Theatre Marquee"/>
    <s v="Help light the lights at the historic Fischer Theatre in Danville, IL."/>
    <n v="16500"/>
    <n v="1739"/>
    <x v="3"/>
    <n v="11"/>
    <n v="217.38"/>
    <s v="US"/>
    <s v="USD"/>
    <n v="1490389158"/>
    <d v="2017-03-24T20:59:18"/>
    <n v="1486504758"/>
    <x v="2705"/>
    <b v="0"/>
    <n v="8"/>
    <b v="0"/>
    <s v="theater/spaces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12"/>
    <n v="149.44"/>
    <s v="US"/>
    <s v="USD"/>
    <n v="1413442740"/>
    <d v="2014-10-16T06:59:00"/>
    <n v="1410937483"/>
    <x v="2706"/>
    <b v="1"/>
    <n v="263"/>
    <b v="1"/>
    <s v="theater/spaces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51"/>
    <n v="71.239999999999995"/>
    <s v="US"/>
    <s v="USD"/>
    <n v="1369637940"/>
    <d v="2013-05-27T06:59:00"/>
    <n v="1367088443"/>
    <x v="2707"/>
    <b v="1"/>
    <n v="394"/>
    <b v="1"/>
    <s v="theater/spaces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x v="0"/>
    <n v="233"/>
    <n v="44.46"/>
    <s v="GB"/>
    <s v="GBP"/>
    <n v="1469119526"/>
    <d v="2016-07-21T16:45:26"/>
    <n v="1463935526"/>
    <x v="2708"/>
    <b v="1"/>
    <n v="1049"/>
    <b v="1"/>
    <s v="theater/spaces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02"/>
    <n v="164.94"/>
    <s v="US"/>
    <s v="USD"/>
    <n v="1475553540"/>
    <d v="2016-10-04T03:59:00"/>
    <n v="1472528141"/>
    <x v="2709"/>
    <b v="1"/>
    <n v="308"/>
    <b v="1"/>
    <s v="theater/spaces"/>
    <x v="1"/>
    <s v="spaces"/>
    <x v="2"/>
  </r>
  <r>
    <n v="2710"/>
    <s v="House of Yes"/>
    <s v="Building Brooklyn's own creative venue for circus, theater and events of all types."/>
    <n v="60000"/>
    <n v="92340.21"/>
    <x v="0"/>
    <n v="154"/>
    <n v="84.87"/>
    <s v="US"/>
    <s v="USD"/>
    <n v="1407549600"/>
    <d v="2014-08-09T02:00:00"/>
    <n v="1404797428"/>
    <x v="2710"/>
    <b v="1"/>
    <n v="1088"/>
    <b v="1"/>
    <s v="theater/spaces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n v="101"/>
    <n v="53.95"/>
    <s v="GB"/>
    <s v="GBP"/>
    <n v="1403301660"/>
    <d v="2014-06-20T22:01:00"/>
    <n v="1400694790"/>
    <x v="2711"/>
    <b v="1"/>
    <n v="73"/>
    <b v="1"/>
    <s v="theater/spaces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31"/>
    <n v="50.53"/>
    <s v="US"/>
    <s v="USD"/>
    <n v="1373738400"/>
    <d v="2013-07-13T18:00:00"/>
    <n v="1370568560"/>
    <x v="2712"/>
    <b v="1"/>
    <n v="143"/>
    <b v="1"/>
    <s v="theater/spaces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2"/>
    <n v="108"/>
    <s v="US"/>
    <s v="USD"/>
    <n v="1450971684"/>
    <d v="2015-12-24T15:41:24"/>
    <n v="1447515684"/>
    <x v="2713"/>
    <b v="1"/>
    <n v="1420"/>
    <b v="1"/>
    <s v="theater/spaces"/>
    <x v="1"/>
    <s v="spaces"/>
    <x v="0"/>
  </r>
  <r>
    <n v="2714"/>
    <s v="The Crane Theater"/>
    <s v="The Crane will be the new home for independent theater in Northeast Minneapolis"/>
    <n v="25000"/>
    <n v="29089"/>
    <x v="0"/>
    <n v="116"/>
    <n v="95.37"/>
    <s v="US"/>
    <s v="USD"/>
    <n v="1476486000"/>
    <d v="2016-10-14T23:00:00"/>
    <n v="1474040596"/>
    <x v="2714"/>
    <b v="1"/>
    <n v="305"/>
    <b v="1"/>
    <s v="theater/spaces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65"/>
    <n v="57.63"/>
    <s v="US"/>
    <s v="USD"/>
    <n v="1456047228"/>
    <d v="2016-02-21T09:33:48"/>
    <n v="1453109628"/>
    <x v="2715"/>
    <b v="1"/>
    <n v="551"/>
    <b v="1"/>
    <s v="theater/spaces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20"/>
    <n v="64.16"/>
    <s v="DE"/>
    <s v="EUR"/>
    <n v="1444291193"/>
    <d v="2015-10-08T07:59:53"/>
    <n v="1441699193"/>
    <x v="2716"/>
    <b v="1"/>
    <n v="187"/>
    <b v="1"/>
    <s v="theater/spaces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n v="120"/>
    <n v="92.39"/>
    <s v="US"/>
    <s v="USD"/>
    <n v="1417906649"/>
    <d v="2014-12-06T22:57:29"/>
    <n v="1414015049"/>
    <x v="2717"/>
    <b v="1"/>
    <n v="325"/>
    <b v="1"/>
    <s v="theater/spaces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n v="104"/>
    <n v="125.98"/>
    <s v="US"/>
    <s v="USD"/>
    <n v="1462316400"/>
    <d v="2016-05-03T23:00:00"/>
    <n v="1459865945"/>
    <x v="2718"/>
    <b v="1"/>
    <n v="148"/>
    <b v="1"/>
    <s v="theater/spaces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09"/>
    <n v="94.64"/>
    <s v="US"/>
    <s v="USD"/>
    <n v="1460936694"/>
    <d v="2016-04-17T23:44:54"/>
    <n v="1455756294"/>
    <x v="2719"/>
    <b v="0"/>
    <n v="69"/>
    <b v="1"/>
    <s v="theater/spaces"/>
    <x v="1"/>
    <s v="spaces"/>
    <x v="2"/>
  </r>
  <r>
    <n v="2720"/>
    <s v="The Comedy Project"/>
    <s v="An improv, sketch and experimental comedy and cocktail venue in downtown Grand Rapids, Michigan"/>
    <n v="25000"/>
    <n v="29531"/>
    <x v="0"/>
    <n v="118"/>
    <n v="170.7"/>
    <s v="US"/>
    <s v="USD"/>
    <n v="1478866253"/>
    <d v="2016-11-11T12:10:53"/>
    <n v="1476270653"/>
    <x v="2720"/>
    <b v="0"/>
    <n v="173"/>
    <b v="1"/>
    <s v="theater/spaces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62"/>
    <n v="40.76"/>
    <s v="GB"/>
    <s v="GBP"/>
    <n v="1378494000"/>
    <d v="2013-09-06T19:00:00"/>
    <n v="1375880598"/>
    <x v="2721"/>
    <b v="0"/>
    <n v="269"/>
    <b v="1"/>
    <s v="technology/hardware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53"/>
    <n v="68.25"/>
    <s v="US"/>
    <s v="USD"/>
    <n v="1485722053"/>
    <d v="2017-01-29T20:34:13"/>
    <n v="1480538053"/>
    <x v="2722"/>
    <b v="0"/>
    <n v="185"/>
    <b v="1"/>
    <s v="technology/hardware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40"/>
    <n v="95.49"/>
    <s v="US"/>
    <s v="USD"/>
    <n v="1420060088"/>
    <d v="2014-12-31T21:08:08"/>
    <n v="1414872488"/>
    <x v="2723"/>
    <b v="0"/>
    <n v="176"/>
    <b v="1"/>
    <s v="technology/hardware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97"/>
    <n v="7.19"/>
    <s v="GB"/>
    <s v="GBP"/>
    <n v="1439625059"/>
    <d v="2015-08-15T07:50:59"/>
    <n v="1436860259"/>
    <x v="2724"/>
    <b v="0"/>
    <n v="1019"/>
    <b v="1"/>
    <s v="technology/hardware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n v="145"/>
    <n v="511.65"/>
    <s v="CA"/>
    <s v="CAD"/>
    <n v="1488390735"/>
    <d v="2017-03-01T17:52:15"/>
    <n v="1484070735"/>
    <x v="2725"/>
    <b v="0"/>
    <n v="113"/>
    <b v="1"/>
    <s v="technology/hardware"/>
    <x v="2"/>
    <s v="hardware"/>
    <x v="1"/>
  </r>
  <r>
    <n v="2726"/>
    <s v="Krimston TWO - Dual SIM case for iPhone"/>
    <s v="Krimston TWO: iPhone Dual SIM Case"/>
    <n v="100000"/>
    <n v="105745"/>
    <x v="0"/>
    <n v="106"/>
    <n v="261.75"/>
    <s v="US"/>
    <s v="USD"/>
    <n v="1461333311"/>
    <d v="2016-04-22T13:55:11"/>
    <n v="1458741311"/>
    <x v="2726"/>
    <b v="0"/>
    <n v="404"/>
    <b v="1"/>
    <s v="technology/hardware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93"/>
    <n v="69.760000000000005"/>
    <s v="US"/>
    <s v="USD"/>
    <n v="1438964063"/>
    <d v="2015-08-07T16:14:23"/>
    <n v="1436804063"/>
    <x v="2727"/>
    <b v="0"/>
    <n v="707"/>
    <b v="1"/>
    <s v="technology/hardware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n v="202"/>
    <n v="77.23"/>
    <s v="US"/>
    <s v="USD"/>
    <n v="1451485434"/>
    <d v="2015-12-30T14:23:54"/>
    <n v="1448461434"/>
    <x v="2728"/>
    <b v="0"/>
    <n v="392"/>
    <b v="1"/>
    <s v="technology/hardware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n v="104"/>
    <n v="340.57"/>
    <s v="US"/>
    <s v="USD"/>
    <n v="1430459197"/>
    <d v="2015-05-01T05:46:37"/>
    <n v="1427867197"/>
    <x v="2729"/>
    <b v="0"/>
    <n v="23"/>
    <b v="1"/>
    <s v="technology/hardware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n v="170"/>
    <n v="67.42"/>
    <s v="US"/>
    <s v="USD"/>
    <n v="1366635575"/>
    <d v="2013-04-22T12:59:35"/>
    <n v="1363611575"/>
    <x v="2730"/>
    <b v="0"/>
    <n v="682"/>
    <b v="1"/>
    <s v="technology/hardware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04"/>
    <n v="845.7"/>
    <s v="US"/>
    <s v="USD"/>
    <n v="1413604800"/>
    <d v="2014-10-18T04:00:00"/>
    <n v="1408624622"/>
    <x v="2731"/>
    <b v="0"/>
    <n v="37"/>
    <b v="1"/>
    <s v="technology/hardware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18"/>
    <n v="97.19"/>
    <s v="US"/>
    <s v="USD"/>
    <n v="1369699200"/>
    <d v="2013-05-28T00:00:00"/>
    <n v="1366917828"/>
    <x v="2732"/>
    <b v="0"/>
    <n v="146"/>
    <b v="1"/>
    <s v="technology/hardware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08"/>
    <n v="451.84"/>
    <s v="US"/>
    <s v="USD"/>
    <n v="1428643974"/>
    <d v="2015-04-10T05:32:54"/>
    <n v="1423463574"/>
    <x v="2733"/>
    <b v="0"/>
    <n v="119"/>
    <b v="1"/>
    <s v="technology/hardware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00"/>
    <n v="138.66999999999999"/>
    <s v="US"/>
    <s v="USD"/>
    <n v="1476395940"/>
    <d v="2016-10-13T21:59:00"/>
    <n v="1473782592"/>
    <x v="2734"/>
    <b v="0"/>
    <n v="163"/>
    <b v="1"/>
    <s v="technology/hardware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78"/>
    <n v="21.64"/>
    <s v="GB"/>
    <s v="GBP"/>
    <n v="1363204800"/>
    <d v="2013-03-13T20:00:00"/>
    <n v="1360551250"/>
    <x v="2735"/>
    <b v="0"/>
    <n v="339"/>
    <b v="1"/>
    <s v="technology/hardware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23"/>
    <n v="169.52"/>
    <s v="CA"/>
    <s v="CAD"/>
    <n v="1398268773"/>
    <d v="2014-04-23T15:59:33"/>
    <n v="1395676773"/>
    <x v="2736"/>
    <b v="0"/>
    <n v="58"/>
    <b v="1"/>
    <s v="technology/hardware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46"/>
    <n v="161.88"/>
    <s v="US"/>
    <s v="USD"/>
    <n v="1389812400"/>
    <d v="2014-01-15T19:00:00"/>
    <n v="1386108087"/>
    <x v="2737"/>
    <b v="0"/>
    <n v="456"/>
    <b v="1"/>
    <s v="technology/hardware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48"/>
    <n v="493.13"/>
    <s v="US"/>
    <s v="USD"/>
    <n v="1478402804"/>
    <d v="2016-11-06T03:26:44"/>
    <n v="1473218804"/>
    <x v="2738"/>
    <b v="0"/>
    <n v="15"/>
    <b v="1"/>
    <s v="technology/hardware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84"/>
    <n v="22.12"/>
    <s v="GB"/>
    <s v="GBP"/>
    <n v="1399324717"/>
    <d v="2014-05-05T21:18:37"/>
    <n v="1395436717"/>
    <x v="2739"/>
    <b v="0"/>
    <n v="191"/>
    <b v="1"/>
    <s v="technology/hardware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x v="0"/>
    <n v="103"/>
    <n v="18.239999999999998"/>
    <s v="US"/>
    <s v="USD"/>
    <n v="1426117552"/>
    <d v="2015-03-11T23:45:52"/>
    <n v="1423529152"/>
    <x v="2740"/>
    <b v="0"/>
    <n v="17"/>
    <b v="1"/>
    <s v="technology/hardware"/>
    <x v="2"/>
    <s v="hardware"/>
    <x v="0"/>
  </r>
  <r>
    <n v="2741"/>
    <s v="Mrs. Brown and Her Lost Puppy."/>
    <s v="Help me publish my 1st children's book as an aspiring author!"/>
    <n v="8000"/>
    <n v="35"/>
    <x v="2"/>
    <n v="0"/>
    <n v="8.75"/>
    <s v="US"/>
    <s v="USD"/>
    <n v="1413770820"/>
    <d v="2014-10-20T02:07:00"/>
    <n v="1412005602"/>
    <x v="2741"/>
    <b v="0"/>
    <n v="4"/>
    <b v="0"/>
    <s v="publishing/children's books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n v="29"/>
    <n v="40.61"/>
    <s v="US"/>
    <s v="USD"/>
    <n v="1337102187"/>
    <d v="2012-05-15T17:16:27"/>
    <n v="1335892587"/>
    <x v="2742"/>
    <b v="0"/>
    <n v="18"/>
    <b v="0"/>
    <s v="publishing/children's books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x v="2"/>
    <n v="0"/>
    <e v="#DIV/0!"/>
    <s v="US"/>
    <s v="USD"/>
    <n v="1476863607"/>
    <d v="2016-10-19T07:53:27"/>
    <n v="1474271607"/>
    <x v="2743"/>
    <b v="0"/>
    <n v="0"/>
    <b v="0"/>
    <s v="publishing/children's books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5"/>
    <n v="37.950000000000003"/>
    <s v="US"/>
    <s v="USD"/>
    <n v="1330478998"/>
    <d v="2012-02-29T01:29:58"/>
    <n v="1327886998"/>
    <x v="2744"/>
    <b v="0"/>
    <n v="22"/>
    <b v="0"/>
    <s v="publishing/children's books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22"/>
    <n v="35.729999999999997"/>
    <s v="US"/>
    <s v="USD"/>
    <n v="1342309368"/>
    <d v="2012-07-14T23:42:48"/>
    <n v="1337125368"/>
    <x v="2745"/>
    <b v="0"/>
    <n v="49"/>
    <b v="0"/>
    <s v="publishing/children's books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27"/>
    <n v="42.16"/>
    <s v="US"/>
    <s v="USD"/>
    <n v="1409337911"/>
    <d v="2014-08-29T18:45:11"/>
    <n v="1406745911"/>
    <x v="2746"/>
    <b v="0"/>
    <n v="19"/>
    <b v="0"/>
    <s v="publishing/children's books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28"/>
    <n v="35"/>
    <s v="US"/>
    <s v="USD"/>
    <n v="1339816200"/>
    <d v="2012-06-16T03:10:00"/>
    <n v="1337095997"/>
    <x v="2747"/>
    <b v="0"/>
    <n v="4"/>
    <b v="0"/>
    <s v="publishing/children's books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n v="1"/>
    <n v="13.25"/>
    <s v="US"/>
    <s v="USD"/>
    <n v="1472835802"/>
    <d v="2016-09-02T17:03:22"/>
    <n v="1470243802"/>
    <x v="2748"/>
    <b v="0"/>
    <n v="4"/>
    <b v="0"/>
    <s v="publishing/children's books"/>
    <x v="3"/>
    <s v="children's books"/>
    <x v="2"/>
  </r>
  <r>
    <n v="2749"/>
    <s v="A Tree is a Tree, no matter what you see.  CHILDREN'S BOOK"/>
    <s v="Self-publishing my children's book."/>
    <n v="10000"/>
    <n v="110"/>
    <x v="2"/>
    <n v="1"/>
    <n v="55"/>
    <s v="US"/>
    <s v="USD"/>
    <n v="1428171037"/>
    <d v="2015-04-04T18:10:37"/>
    <n v="1425582637"/>
    <x v="2749"/>
    <b v="0"/>
    <n v="2"/>
    <b v="0"/>
    <s v="publishing/children's books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n v="0"/>
    <e v="#DIV/0!"/>
    <s v="US"/>
    <s v="USD"/>
    <n v="1341086400"/>
    <d v="2012-06-30T20:00:00"/>
    <n v="1340055345"/>
    <x v="2750"/>
    <b v="0"/>
    <n v="0"/>
    <b v="0"/>
    <s v="publishing/children's books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0"/>
    <e v="#DIV/0!"/>
    <s v="US"/>
    <s v="USD"/>
    <n v="1403039842"/>
    <d v="2014-06-17T21:17:22"/>
    <n v="1397855842"/>
    <x v="2751"/>
    <b v="0"/>
    <n v="0"/>
    <b v="0"/>
    <s v="publishing/children's books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11"/>
    <n v="39.29"/>
    <s v="US"/>
    <s v="USD"/>
    <n v="1324232504"/>
    <d v="2011-12-18T18:21:44"/>
    <n v="1320776504"/>
    <x v="2752"/>
    <b v="0"/>
    <n v="14"/>
    <b v="0"/>
    <s v="publishing/children's books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n v="19"/>
    <n v="47.5"/>
    <s v="US"/>
    <s v="USD"/>
    <n v="1346017023"/>
    <d v="2012-08-26T21:37:03"/>
    <n v="1343425023"/>
    <x v="2753"/>
    <b v="0"/>
    <n v="8"/>
    <b v="0"/>
    <s v="publishing/children's books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n v="0"/>
    <e v="#DIV/0!"/>
    <s v="US"/>
    <s v="USD"/>
    <n v="1410448551"/>
    <d v="2014-09-11T15:15:51"/>
    <n v="1407856551"/>
    <x v="2754"/>
    <b v="0"/>
    <n v="0"/>
    <b v="0"/>
    <s v="publishing/children's books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n v="52"/>
    <n v="17.329999999999998"/>
    <s v="IE"/>
    <s v="EUR"/>
    <n v="1428519527"/>
    <d v="2015-04-08T18:58:47"/>
    <n v="1425927527"/>
    <x v="2755"/>
    <b v="0"/>
    <n v="15"/>
    <b v="0"/>
    <s v="publishing/children's books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n v="10"/>
    <n v="31.76"/>
    <s v="US"/>
    <s v="USD"/>
    <n v="1389476201"/>
    <d v="2014-01-11T21:36:41"/>
    <n v="1386884201"/>
    <x v="2756"/>
    <b v="0"/>
    <n v="33"/>
    <b v="0"/>
    <s v="publishing/children's books"/>
    <x v="3"/>
    <s v="children's books"/>
    <x v="4"/>
  </r>
  <r>
    <n v="2757"/>
    <s v="C is for Crooked"/>
    <s v="A children's letter book that Lampoons Hillary Clinton"/>
    <n v="1500"/>
    <n v="10"/>
    <x v="2"/>
    <n v="1"/>
    <n v="5"/>
    <s v="US"/>
    <s v="USD"/>
    <n v="1470498332"/>
    <d v="2016-08-06T15:45:32"/>
    <n v="1469202332"/>
    <x v="2757"/>
    <b v="0"/>
    <n v="2"/>
    <b v="0"/>
    <s v="publishing/children's books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12"/>
    <n v="39"/>
    <s v="AU"/>
    <s v="AUD"/>
    <n v="1476095783"/>
    <d v="2016-10-10T10:36:23"/>
    <n v="1474886183"/>
    <x v="2758"/>
    <b v="0"/>
    <n v="6"/>
    <b v="0"/>
    <s v="publishing/children's books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11"/>
    <n v="52.5"/>
    <s v="AU"/>
    <s v="AUD"/>
    <n v="1468658866"/>
    <d v="2016-07-16T08:47:46"/>
    <n v="1464943666"/>
    <x v="2759"/>
    <b v="0"/>
    <n v="2"/>
    <b v="0"/>
    <s v="publishing/children's books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0"/>
    <e v="#DIV/0!"/>
    <s v="GB"/>
    <s v="GBP"/>
    <n v="1371726258"/>
    <d v="2013-06-20T11:04:18"/>
    <n v="1369134258"/>
    <x v="2760"/>
    <b v="0"/>
    <n v="0"/>
    <b v="0"/>
    <s v="publishing/children's books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x v="2"/>
    <n v="1"/>
    <n v="9"/>
    <s v="US"/>
    <s v="USD"/>
    <n v="1357176693"/>
    <d v="2013-01-03T01:31:33"/>
    <n v="1354584693"/>
    <x v="2761"/>
    <b v="0"/>
    <n v="4"/>
    <b v="0"/>
    <s v="publishing/children's books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1"/>
    <n v="25"/>
    <s v="US"/>
    <s v="USD"/>
    <n v="1332114795"/>
    <d v="2012-03-18T23:53:15"/>
    <n v="1326934395"/>
    <x v="2762"/>
    <b v="0"/>
    <n v="1"/>
    <b v="0"/>
    <s v="publishing/children's books"/>
    <x v="3"/>
    <s v="children's books"/>
    <x v="5"/>
  </r>
  <r>
    <n v="2763"/>
    <s v="My Christmas Star"/>
    <s v="How Santa finds childrens homes without getting lost by following certain stars."/>
    <n v="39400"/>
    <n v="90"/>
    <x v="2"/>
    <n v="0"/>
    <n v="30"/>
    <s v="US"/>
    <s v="USD"/>
    <n v="1369403684"/>
    <d v="2013-05-24T13:54:44"/>
    <n v="1365515684"/>
    <x v="2763"/>
    <b v="0"/>
    <n v="3"/>
    <b v="0"/>
    <s v="publishing/children's books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x v="2"/>
    <n v="1"/>
    <n v="11.25"/>
    <s v="US"/>
    <s v="USD"/>
    <n v="1338404400"/>
    <d v="2012-05-30T19:00:00"/>
    <n v="1335855631"/>
    <x v="2764"/>
    <b v="0"/>
    <n v="4"/>
    <b v="0"/>
    <s v="publishing/children's books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n v="0"/>
    <e v="#DIV/0!"/>
    <s v="US"/>
    <s v="USD"/>
    <n v="1351432428"/>
    <d v="2012-10-28T13:53:48"/>
    <n v="1350050028"/>
    <x v="2765"/>
    <b v="0"/>
    <n v="0"/>
    <b v="0"/>
    <s v="publishing/children's books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x v="2"/>
    <n v="2"/>
    <n v="25"/>
    <s v="US"/>
    <s v="USD"/>
    <n v="1313078518"/>
    <d v="2011-08-11T16:01:58"/>
    <n v="1310486518"/>
    <x v="2766"/>
    <b v="0"/>
    <n v="4"/>
    <b v="0"/>
    <s v="publishing/children's books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x v="2"/>
    <n v="1"/>
    <n v="11.33"/>
    <s v="CA"/>
    <s v="CAD"/>
    <n v="1439766050"/>
    <d v="2015-08-16T23:00:50"/>
    <n v="1434582050"/>
    <x v="2767"/>
    <b v="0"/>
    <n v="3"/>
    <b v="0"/>
    <s v="publishing/children's books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14"/>
    <n v="29.47"/>
    <s v="US"/>
    <s v="USD"/>
    <n v="1333028723"/>
    <d v="2012-03-29T13:45:23"/>
    <n v="1330440323"/>
    <x v="2768"/>
    <b v="0"/>
    <n v="34"/>
    <b v="0"/>
    <s v="publishing/children's books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x v="2"/>
    <n v="0"/>
    <n v="1"/>
    <s v="GB"/>
    <s v="GBP"/>
    <n v="1401997790"/>
    <d v="2014-06-05T19:49:50"/>
    <n v="1397677790"/>
    <x v="2769"/>
    <b v="0"/>
    <n v="2"/>
    <b v="0"/>
    <s v="publishing/children's books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10"/>
    <n v="63.1"/>
    <s v="US"/>
    <s v="USD"/>
    <n v="1395158130"/>
    <d v="2014-03-18T15:55:30"/>
    <n v="1392569730"/>
    <x v="2770"/>
    <b v="0"/>
    <n v="33"/>
    <b v="0"/>
    <s v="publishing/children's books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0"/>
    <e v="#DIV/0!"/>
    <s v="US"/>
    <s v="USD"/>
    <n v="1359738000"/>
    <d v="2013-02-01T17:00:00"/>
    <n v="1355489140"/>
    <x v="2771"/>
    <b v="0"/>
    <n v="0"/>
    <b v="0"/>
    <s v="publishing/children's books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0"/>
    <e v="#DIV/0!"/>
    <s v="US"/>
    <s v="USD"/>
    <n v="1381006294"/>
    <d v="2013-10-05T20:51:34"/>
    <n v="1379710294"/>
    <x v="2772"/>
    <b v="0"/>
    <n v="0"/>
    <b v="0"/>
    <s v="publishing/children's books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x v="2"/>
    <n v="0"/>
    <n v="1"/>
    <s v="CA"/>
    <s v="CAD"/>
    <n v="1461530721"/>
    <d v="2016-04-24T20:45:21"/>
    <n v="1460666721"/>
    <x v="2773"/>
    <b v="0"/>
    <n v="1"/>
    <b v="0"/>
    <s v="publishing/children's books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14"/>
    <n v="43.85"/>
    <s v="US"/>
    <s v="USD"/>
    <n v="1362711728"/>
    <d v="2013-03-08T03:02:08"/>
    <n v="1360119728"/>
    <x v="2774"/>
    <b v="0"/>
    <n v="13"/>
    <b v="0"/>
    <s v="publishing/children's books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3"/>
    <n v="75"/>
    <s v="US"/>
    <s v="USD"/>
    <n v="1323994754"/>
    <d v="2011-12-16T00:19:14"/>
    <n v="1321402754"/>
    <x v="2775"/>
    <b v="0"/>
    <n v="2"/>
    <b v="0"/>
    <s v="publishing/children's books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8"/>
    <n v="45.97"/>
    <s v="US"/>
    <s v="USD"/>
    <n v="1434092876"/>
    <d v="2015-06-12T07:07:56"/>
    <n v="1431414476"/>
    <x v="2776"/>
    <b v="0"/>
    <n v="36"/>
    <b v="0"/>
    <s v="publishing/children's books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0"/>
    <n v="10"/>
    <s v="US"/>
    <s v="USD"/>
    <n v="1437149004"/>
    <d v="2015-07-17T16:03:24"/>
    <n v="1434557004"/>
    <x v="2777"/>
    <b v="0"/>
    <n v="1"/>
    <b v="0"/>
    <s v="publishing/children's books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26"/>
    <n v="93.67"/>
    <s v="US"/>
    <s v="USD"/>
    <n v="1409009306"/>
    <d v="2014-08-25T23:28:26"/>
    <n v="1406417306"/>
    <x v="2778"/>
    <b v="0"/>
    <n v="15"/>
    <b v="0"/>
    <s v="publishing/children's books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2"/>
    <n v="53"/>
    <s v="US"/>
    <s v="USD"/>
    <n v="1448204621"/>
    <d v="2015-11-22T15:03:41"/>
    <n v="1445609021"/>
    <x v="2779"/>
    <b v="0"/>
    <n v="1"/>
    <b v="0"/>
    <s v="publishing/children's books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n v="0"/>
    <e v="#DIV/0!"/>
    <s v="IT"/>
    <s v="EUR"/>
    <n v="1489142688"/>
    <d v="2017-03-10T10:44:48"/>
    <n v="1486550688"/>
    <x v="2780"/>
    <b v="0"/>
    <n v="0"/>
    <b v="0"/>
    <s v="publishing/children's books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05"/>
    <n v="47"/>
    <s v="US"/>
    <s v="USD"/>
    <n v="1423724400"/>
    <d v="2015-02-12T07:00:00"/>
    <n v="1421274954"/>
    <x v="2781"/>
    <b v="0"/>
    <n v="28"/>
    <b v="1"/>
    <s v="theater/plays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n v="120"/>
    <n v="66.67"/>
    <s v="US"/>
    <s v="USD"/>
    <n v="1424149140"/>
    <d v="2015-02-17T04:59:00"/>
    <n v="1421964718"/>
    <x v="2782"/>
    <b v="0"/>
    <n v="18"/>
    <b v="1"/>
    <s v="theater/plays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15"/>
    <n v="18.77"/>
    <s v="GB"/>
    <s v="GBP"/>
    <n v="1429793446"/>
    <d v="2015-04-23T12:50:46"/>
    <n v="1428583846"/>
    <x v="2783"/>
    <b v="0"/>
    <n v="61"/>
    <b v="1"/>
    <s v="theater/plays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19"/>
    <n v="66.11"/>
    <s v="US"/>
    <s v="USD"/>
    <n v="1414608843"/>
    <d v="2014-10-29T18:54:03"/>
    <n v="1412794443"/>
    <x v="2784"/>
    <b v="0"/>
    <n v="108"/>
    <b v="1"/>
    <s v="theater/plays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n v="105"/>
    <n v="36.86"/>
    <s v="US"/>
    <s v="USD"/>
    <n v="1470430800"/>
    <d v="2016-08-05T21:00:00"/>
    <n v="1467865967"/>
    <x v="2785"/>
    <b v="0"/>
    <n v="142"/>
    <b v="1"/>
    <s v="theater/plays"/>
    <x v="1"/>
    <s v="plays"/>
    <x v="2"/>
  </r>
  <r>
    <n v="2786"/>
    <s v="Fierce"/>
    <s v="A heart-melting farce about sex, art and the lovelorn lay-abouts of London-town."/>
    <n v="2500"/>
    <n v="2946"/>
    <x v="0"/>
    <n v="118"/>
    <n v="39.81"/>
    <s v="GB"/>
    <s v="GBP"/>
    <n v="1404913180"/>
    <d v="2014-07-09T13:39:40"/>
    <n v="1403703580"/>
    <x v="2786"/>
    <b v="0"/>
    <n v="74"/>
    <b v="1"/>
    <s v="theater/plays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20"/>
    <n v="31.5"/>
    <s v="US"/>
    <s v="USD"/>
    <n v="1405658752"/>
    <d v="2014-07-18T04:45:52"/>
    <n v="1403066752"/>
    <x v="2787"/>
    <b v="0"/>
    <n v="38"/>
    <b v="1"/>
    <s v="theater/plays"/>
    <x v="1"/>
    <s v="plays"/>
    <x v="3"/>
  </r>
  <r>
    <n v="2788"/>
    <s v="ACT Underground Theatre, TLDC"/>
    <s v="MOVING FORWARD! WE HAVE REACHED GOAL BUT HAVE MORE TIME!! PLEASE CONSIDER PLEDGING."/>
    <n v="2000"/>
    <n v="2050"/>
    <x v="0"/>
    <n v="103"/>
    <n v="102.5"/>
    <s v="US"/>
    <s v="USD"/>
    <n v="1469811043"/>
    <d v="2016-07-29T16:50:43"/>
    <n v="1467219043"/>
    <x v="2788"/>
    <b v="0"/>
    <n v="20"/>
    <b v="1"/>
    <s v="theater/plays"/>
    <x v="1"/>
    <s v="plays"/>
    <x v="2"/>
  </r>
  <r>
    <n v="2789"/>
    <s v="The Adventurers Club"/>
    <s v="BNT's Biggest Adventure So Far: Our 2015 full length production!"/>
    <n v="3000"/>
    <n v="3035"/>
    <x v="0"/>
    <n v="101"/>
    <n v="126.46"/>
    <s v="US"/>
    <s v="USD"/>
    <n v="1426132800"/>
    <d v="2015-03-12T04:00:00"/>
    <n v="1424477934"/>
    <x v="2789"/>
    <b v="0"/>
    <n v="24"/>
    <b v="1"/>
    <s v="theater/plays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05"/>
    <n v="47.88"/>
    <s v="US"/>
    <s v="USD"/>
    <n v="1423693903"/>
    <d v="2015-02-11T22:31:43"/>
    <n v="1421101903"/>
    <x v="2790"/>
    <b v="0"/>
    <n v="66"/>
    <b v="1"/>
    <s v="theater/plays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03"/>
    <n v="73.209999999999994"/>
    <s v="US"/>
    <s v="USD"/>
    <n v="1473393600"/>
    <d v="2016-09-09T04:00:00"/>
    <n v="1470778559"/>
    <x v="2791"/>
    <b v="0"/>
    <n v="28"/>
    <b v="1"/>
    <s v="theater/plays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08"/>
    <n v="89.67"/>
    <s v="US"/>
    <s v="USD"/>
    <n v="1439357559"/>
    <d v="2015-08-12T05:32:39"/>
    <n v="1435469559"/>
    <x v="2792"/>
    <b v="0"/>
    <n v="24"/>
    <b v="1"/>
    <s v="theater/plays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11"/>
    <n v="151.46"/>
    <s v="AU"/>
    <s v="AUD"/>
    <n v="1437473005"/>
    <d v="2015-07-21T10:03:25"/>
    <n v="1434881005"/>
    <x v="2793"/>
    <b v="0"/>
    <n v="73"/>
    <b v="1"/>
    <s v="theater/plays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50"/>
    <n v="25"/>
    <s v="GB"/>
    <s v="GBP"/>
    <n v="1457031600"/>
    <d v="2016-03-03T19:00:00"/>
    <n v="1455640559"/>
    <x v="2794"/>
    <b v="0"/>
    <n v="3"/>
    <b v="1"/>
    <s v="theater/plays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n v="104"/>
    <n v="36.5"/>
    <s v="US"/>
    <s v="USD"/>
    <n v="1402095600"/>
    <d v="2014-06-06T23:00:00"/>
    <n v="1400675841"/>
    <x v="2795"/>
    <b v="0"/>
    <n v="20"/>
    <b v="1"/>
    <s v="theater/plays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x v="0"/>
    <n v="116"/>
    <n v="44"/>
    <s v="GB"/>
    <s v="GBP"/>
    <n v="1404564028"/>
    <d v="2014-07-05T12:40:28"/>
    <n v="1401972028"/>
    <x v="2796"/>
    <b v="0"/>
    <n v="21"/>
    <b v="1"/>
    <s v="theater/plays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03"/>
    <n v="87.36"/>
    <s v="GB"/>
    <s v="GBP"/>
    <n v="1404858840"/>
    <d v="2014-07-08T22:34:00"/>
    <n v="1402266840"/>
    <x v="2797"/>
    <b v="0"/>
    <n v="94"/>
    <b v="1"/>
    <s v="theater/plays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01"/>
    <n v="36.47"/>
    <s v="GB"/>
    <s v="GBP"/>
    <n v="1438358400"/>
    <d v="2015-07-31T16:00:00"/>
    <n v="1437063121"/>
    <x v="2798"/>
    <b v="0"/>
    <n v="139"/>
    <b v="1"/>
    <s v="theater/plays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n v="117"/>
    <n v="44.86"/>
    <s v="GB"/>
    <s v="GBP"/>
    <n v="1466179200"/>
    <d v="2016-06-17T16:00:00"/>
    <n v="1463466070"/>
    <x v="2799"/>
    <b v="0"/>
    <n v="130"/>
    <b v="1"/>
    <s v="theater/plays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33"/>
    <n v="42.9"/>
    <s v="GB"/>
    <s v="GBP"/>
    <n v="1420377366"/>
    <d v="2015-01-04T13:16:06"/>
    <n v="1415193366"/>
    <x v="2800"/>
    <b v="0"/>
    <n v="31"/>
    <b v="1"/>
    <s v="theater/plays"/>
    <x v="1"/>
    <s v="plays"/>
    <x v="3"/>
  </r>
  <r>
    <n v="2801"/>
    <s v="A Dream Play"/>
    <s v="Arise Theatre Company's production of August Strindberg's expressionist masterpiece 'A Dream Play'."/>
    <n v="500"/>
    <n v="666"/>
    <x v="0"/>
    <n v="133"/>
    <n v="51.23"/>
    <s v="AU"/>
    <s v="AUD"/>
    <n v="1412938800"/>
    <d v="2014-10-10T11:00:00"/>
    <n v="1411019409"/>
    <x v="2801"/>
    <b v="0"/>
    <n v="13"/>
    <b v="1"/>
    <s v="theater/plays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02"/>
    <n v="33.94"/>
    <s v="GB"/>
    <s v="GBP"/>
    <n v="1438875107"/>
    <d v="2015-08-06T15:31:47"/>
    <n v="1436283107"/>
    <x v="2802"/>
    <b v="0"/>
    <n v="90"/>
    <b v="1"/>
    <s v="theater/plays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28"/>
    <n v="90.74"/>
    <s v="US"/>
    <s v="USD"/>
    <n v="1437004800"/>
    <d v="2015-07-16T00:00:00"/>
    <n v="1433295276"/>
    <x v="2803"/>
    <b v="0"/>
    <n v="141"/>
    <b v="1"/>
    <s v="theater/plays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n v="115"/>
    <n v="50"/>
    <s v="GB"/>
    <s v="GBP"/>
    <n v="1411987990"/>
    <d v="2014-09-29T10:53:10"/>
    <n v="1409395990"/>
    <x v="2804"/>
    <b v="0"/>
    <n v="23"/>
    <b v="1"/>
    <s v="theater/plays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10"/>
    <n v="24.44"/>
    <s v="GB"/>
    <s v="GBP"/>
    <n v="1440245273"/>
    <d v="2015-08-22T12:07:53"/>
    <n v="1438085273"/>
    <x v="2805"/>
    <b v="0"/>
    <n v="18"/>
    <b v="1"/>
    <s v="theater/plays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n v="112"/>
    <n v="44.25"/>
    <s v="GB"/>
    <s v="GBP"/>
    <n v="1438772400"/>
    <d v="2015-08-05T11:00:00"/>
    <n v="1435645490"/>
    <x v="2806"/>
    <b v="0"/>
    <n v="76"/>
    <b v="1"/>
    <s v="theater/plays"/>
    <x v="1"/>
    <s v="plays"/>
    <x v="0"/>
  </r>
  <r>
    <n v="2807"/>
    <s v="The Commission Theatre Co."/>
    <s v="Bringing Shakespeare back to the Playwrights"/>
    <n v="5000"/>
    <n v="6300"/>
    <x v="0"/>
    <n v="126"/>
    <n v="67.739999999999995"/>
    <s v="US"/>
    <s v="USD"/>
    <n v="1435611438"/>
    <d v="2015-06-29T20:57:18"/>
    <n v="1433019438"/>
    <x v="2807"/>
    <b v="0"/>
    <n v="93"/>
    <b v="1"/>
    <s v="theater/plays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00"/>
    <n v="65.38"/>
    <s v="US"/>
    <s v="USD"/>
    <n v="1440274735"/>
    <d v="2015-08-22T20:18:55"/>
    <n v="1437682735"/>
    <x v="2808"/>
    <b v="0"/>
    <n v="69"/>
    <b v="1"/>
    <s v="theater/plays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n v="102"/>
    <n v="121.9"/>
    <s v="US"/>
    <s v="USD"/>
    <n v="1459348740"/>
    <d v="2016-03-30T14:39:00"/>
    <n v="1458647725"/>
    <x v="2809"/>
    <b v="0"/>
    <n v="21"/>
    <b v="1"/>
    <s v="theater/plays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08"/>
    <n v="47.46"/>
    <s v="US"/>
    <s v="USD"/>
    <n v="1401595140"/>
    <d v="2014-06-01T03:59:00"/>
    <n v="1398828064"/>
    <x v="2810"/>
    <b v="0"/>
    <n v="57"/>
    <b v="1"/>
    <s v="theater/plays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x v="0"/>
    <n v="100"/>
    <n v="92.84"/>
    <s v="GB"/>
    <s v="GBP"/>
    <n v="1424692503"/>
    <d v="2015-02-23T11:55:03"/>
    <n v="1422100503"/>
    <x v="2811"/>
    <b v="0"/>
    <n v="108"/>
    <b v="1"/>
    <s v="theater/plays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13"/>
    <n v="68.25"/>
    <s v="CA"/>
    <s v="CAD"/>
    <n v="1428292800"/>
    <d v="2015-04-06T04:00:00"/>
    <n v="1424368298"/>
    <x v="2812"/>
    <b v="0"/>
    <n v="83"/>
    <b v="1"/>
    <s v="theater/plays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28"/>
    <n v="37.21"/>
    <s v="US"/>
    <s v="USD"/>
    <n v="1481737761"/>
    <d v="2016-12-14T17:49:21"/>
    <n v="1479577761"/>
    <x v="2813"/>
    <b v="0"/>
    <n v="96"/>
    <b v="1"/>
    <s v="theater/plays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08"/>
    <n v="25.25"/>
    <s v="GB"/>
    <s v="GBP"/>
    <n v="1431164115"/>
    <d v="2015-05-09T09:35:15"/>
    <n v="1428572115"/>
    <x v="2814"/>
    <b v="0"/>
    <n v="64"/>
    <b v="1"/>
    <s v="theater/plays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n v="242"/>
    <n v="43.21"/>
    <s v="CA"/>
    <s v="CAD"/>
    <n v="1470595109"/>
    <d v="2016-08-07T18:38:29"/>
    <n v="1468003109"/>
    <x v="2815"/>
    <b v="0"/>
    <n v="14"/>
    <b v="1"/>
    <s v="theater/plays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42"/>
    <n v="25.13"/>
    <s v="GB"/>
    <s v="GBP"/>
    <n v="1438531200"/>
    <d v="2015-08-02T16:00:00"/>
    <n v="1435921992"/>
    <x v="2816"/>
    <b v="0"/>
    <n v="169"/>
    <b v="1"/>
    <s v="theater/plays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n v="130"/>
    <n v="23.64"/>
    <s v="GB"/>
    <s v="GBP"/>
    <n v="1425136462"/>
    <d v="2015-02-28T15:14:22"/>
    <n v="1421680462"/>
    <x v="2817"/>
    <b v="0"/>
    <n v="33"/>
    <b v="1"/>
    <s v="theater/plays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n v="106"/>
    <n v="103.95"/>
    <s v="US"/>
    <s v="USD"/>
    <n v="1443018086"/>
    <d v="2015-09-23T14:21:26"/>
    <n v="1441290086"/>
    <x v="2818"/>
    <b v="0"/>
    <n v="102"/>
    <b v="1"/>
    <s v="theater/plays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05"/>
    <n v="50.38"/>
    <s v="GB"/>
    <s v="GBP"/>
    <n v="1434285409"/>
    <d v="2015-06-14T12:36:49"/>
    <n v="1431693409"/>
    <x v="2819"/>
    <b v="0"/>
    <n v="104"/>
    <b v="1"/>
    <s v="theater/plays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6"/>
    <n v="13.6"/>
    <s v="GB"/>
    <s v="GBP"/>
    <n v="1456444800"/>
    <d v="2016-02-26T00:00:00"/>
    <n v="1454337589"/>
    <x v="2820"/>
    <b v="0"/>
    <n v="20"/>
    <b v="1"/>
    <s v="theater/plays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00"/>
    <n v="28.57"/>
    <s v="GB"/>
    <s v="GBP"/>
    <n v="1411510135"/>
    <d v="2014-09-23T22:08:55"/>
    <n v="1408918135"/>
    <x v="2821"/>
    <b v="0"/>
    <n v="35"/>
    <b v="1"/>
    <s v="theater/plays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00"/>
    <n v="63.83"/>
    <s v="US"/>
    <s v="USD"/>
    <n v="1427469892"/>
    <d v="2015-03-27T15:24:52"/>
    <n v="1424881492"/>
    <x v="2822"/>
    <b v="0"/>
    <n v="94"/>
    <b v="1"/>
    <s v="theater/plays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24"/>
    <n v="8.86"/>
    <s v="GB"/>
    <s v="GBP"/>
    <n v="1427842740"/>
    <d v="2015-03-31T22:59:00"/>
    <n v="1425428206"/>
    <x v="2823"/>
    <b v="0"/>
    <n v="14"/>
    <b v="1"/>
    <s v="theater/plays"/>
    <x v="1"/>
    <s v="plays"/>
    <x v="0"/>
  </r>
  <r>
    <n v="2824"/>
    <s v="The Rooftop"/>
    <s v="I wrote a One Act play called The Rooftop for a Female Playwright's festival. Every little bit helps!"/>
    <n v="650"/>
    <n v="760"/>
    <x v="0"/>
    <n v="117"/>
    <n v="50.67"/>
    <s v="US"/>
    <s v="USD"/>
    <n v="1434159780"/>
    <d v="2015-06-13T01:43:00"/>
    <n v="1431412196"/>
    <x v="2824"/>
    <b v="0"/>
    <n v="15"/>
    <b v="1"/>
    <s v="theater/plays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03"/>
    <n v="60.78"/>
    <s v="GB"/>
    <s v="GBP"/>
    <n v="1449255686"/>
    <d v="2015-12-04T19:01:26"/>
    <n v="1446663686"/>
    <x v="2825"/>
    <b v="0"/>
    <n v="51"/>
    <b v="1"/>
    <s v="theater/plays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08"/>
    <n v="113.42"/>
    <s v="US"/>
    <s v="USD"/>
    <n v="1436511600"/>
    <d v="2015-07-10T07:00:00"/>
    <n v="1434415812"/>
    <x v="2826"/>
    <b v="0"/>
    <n v="19"/>
    <b v="1"/>
    <s v="theater/plays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20"/>
    <n v="104.57"/>
    <s v="US"/>
    <s v="USD"/>
    <n v="1464971400"/>
    <d v="2016-06-03T16:30:00"/>
    <n v="1462379066"/>
    <x v="2827"/>
    <b v="0"/>
    <n v="23"/>
    <b v="1"/>
    <s v="theater/plays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n v="100"/>
    <n v="98.31"/>
    <s v="GB"/>
    <s v="GBP"/>
    <n v="1443826800"/>
    <d v="2015-10-02T23:00:00"/>
    <n v="1441606869"/>
    <x v="2828"/>
    <b v="0"/>
    <n v="97"/>
    <b v="1"/>
    <s v="theater/plays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07"/>
    <n v="35.04"/>
    <s v="GB"/>
    <s v="GBP"/>
    <n v="1464863118"/>
    <d v="2016-06-02T10:25:18"/>
    <n v="1462443918"/>
    <x v="2829"/>
    <b v="0"/>
    <n v="76"/>
    <b v="1"/>
    <s v="theater/plays"/>
    <x v="1"/>
    <s v="plays"/>
    <x v="2"/>
  </r>
  <r>
    <n v="2830"/>
    <s v="Nakhtik and Avalon"/>
    <s v="Avalon is a new South African Township play and Nakhtik is a  danced political lecture."/>
    <n v="3000"/>
    <n v="3000"/>
    <x v="0"/>
    <n v="100"/>
    <n v="272.73"/>
    <s v="US"/>
    <s v="USD"/>
    <n v="1399867140"/>
    <d v="2014-05-12T03:59:00"/>
    <n v="1398802148"/>
    <x v="2830"/>
    <b v="0"/>
    <n v="11"/>
    <b v="1"/>
    <s v="theater/plays"/>
    <x v="1"/>
    <s v="plays"/>
    <x v="3"/>
  </r>
  <r>
    <n v="2831"/>
    <s v="Tackett &amp; Pyke put on a Play"/>
    <s v="We each wrote a play and would like to produce them for you for nothing more than art's sake!"/>
    <n v="3000"/>
    <n v="3320"/>
    <x v="0"/>
    <n v="111"/>
    <n v="63.85"/>
    <s v="US"/>
    <s v="USD"/>
    <n v="1437076070"/>
    <d v="2015-07-16T19:47:50"/>
    <n v="1434484070"/>
    <x v="2831"/>
    <b v="0"/>
    <n v="52"/>
    <b v="1"/>
    <s v="theater/plays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n v="115"/>
    <n v="30.19"/>
    <s v="GB"/>
    <s v="GBP"/>
    <n v="1416780000"/>
    <d v="2014-11-23T22:00:00"/>
    <n v="1414342894"/>
    <x v="2832"/>
    <b v="0"/>
    <n v="95"/>
    <b v="1"/>
    <s v="theater/plays"/>
    <x v="1"/>
    <s v="plays"/>
    <x v="3"/>
  </r>
  <r>
    <n v="2833"/>
    <s v="Star Man Rocket Man"/>
    <s v="A new play about exploring outer space"/>
    <n v="2700"/>
    <n v="2923"/>
    <x v="0"/>
    <n v="108"/>
    <n v="83.51"/>
    <s v="US"/>
    <s v="USD"/>
    <n v="1444528800"/>
    <d v="2015-10-11T02:00:00"/>
    <n v="1442804633"/>
    <x v="2833"/>
    <b v="0"/>
    <n v="35"/>
    <b v="1"/>
    <s v="theater/plays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n v="170"/>
    <n v="64.760000000000005"/>
    <s v="GB"/>
    <s v="GBP"/>
    <n v="1422658930"/>
    <d v="2015-01-30T23:02:10"/>
    <n v="1421362930"/>
    <x v="2834"/>
    <b v="0"/>
    <n v="21"/>
    <b v="1"/>
    <s v="theater/plays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n v="187"/>
    <n v="20.12"/>
    <s v="GB"/>
    <s v="GBP"/>
    <n v="1449273600"/>
    <d v="2015-12-05T00:00:00"/>
    <n v="1446742417"/>
    <x v="2835"/>
    <b v="0"/>
    <n v="93"/>
    <b v="1"/>
    <s v="theater/plays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08"/>
    <n v="44.09"/>
    <s v="US"/>
    <s v="USD"/>
    <n v="1487393940"/>
    <d v="2017-02-18T04:59:00"/>
    <n v="1484115418"/>
    <x v="2836"/>
    <b v="0"/>
    <n v="11"/>
    <b v="1"/>
    <s v="theater/plays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00"/>
    <n v="40.479999999999997"/>
    <s v="CA"/>
    <s v="CAD"/>
    <n v="1449701284"/>
    <d v="2015-12-09T22:48:04"/>
    <n v="1446241684"/>
    <x v="2837"/>
    <b v="0"/>
    <n v="21"/>
    <b v="1"/>
    <s v="theater/plays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20"/>
    <n v="44.54"/>
    <s v="US"/>
    <s v="USD"/>
    <n v="1407967200"/>
    <d v="2014-08-13T22:00:00"/>
    <n v="1406039696"/>
    <x v="2838"/>
    <b v="0"/>
    <n v="54"/>
    <b v="1"/>
    <s v="theater/plays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11"/>
    <n v="125.81"/>
    <s v="US"/>
    <s v="USD"/>
    <n v="1408942740"/>
    <d v="2014-08-25T04:59:00"/>
    <n v="1406958354"/>
    <x v="2839"/>
    <b v="0"/>
    <n v="31"/>
    <b v="1"/>
    <s v="theater/plays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04"/>
    <n v="19.7"/>
    <s v="GB"/>
    <s v="GBP"/>
    <n v="1426698000"/>
    <d v="2015-03-18T17:00:00"/>
    <n v="1424825479"/>
    <x v="2840"/>
    <b v="0"/>
    <n v="132"/>
    <b v="1"/>
    <s v="theater/plays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n v="1"/>
    <n v="10"/>
    <s v="GB"/>
    <s v="GBP"/>
    <n v="1450032297"/>
    <d v="2015-12-13T18:44:57"/>
    <n v="1444844697"/>
    <x v="2841"/>
    <b v="0"/>
    <n v="1"/>
    <b v="0"/>
    <s v="theater/plays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n v="0"/>
    <e v="#DIV/0!"/>
    <s v="GB"/>
    <s v="GBP"/>
    <n v="1403348400"/>
    <d v="2014-06-21T11:00:00"/>
    <n v="1401058295"/>
    <x v="2842"/>
    <b v="0"/>
    <n v="0"/>
    <b v="0"/>
    <s v="theater/plays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0"/>
    <e v="#DIV/0!"/>
    <s v="US"/>
    <s v="USD"/>
    <n v="1465790400"/>
    <d v="2016-06-13T04:00:00"/>
    <n v="1462210950"/>
    <x v="2843"/>
    <b v="0"/>
    <n v="0"/>
    <b v="0"/>
    <s v="theater/plays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5"/>
    <n v="30"/>
    <s v="AT"/>
    <s v="EUR"/>
    <n v="1483535180"/>
    <d v="2017-01-04T13:06:20"/>
    <n v="1480943180"/>
    <x v="2844"/>
    <b v="0"/>
    <n v="1"/>
    <b v="0"/>
    <s v="theater/plays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32"/>
    <n v="60.67"/>
    <s v="US"/>
    <s v="USD"/>
    <n v="1433723033"/>
    <d v="2015-06-08T00:23:53"/>
    <n v="1428539033"/>
    <x v="2845"/>
    <b v="0"/>
    <n v="39"/>
    <b v="0"/>
    <s v="theater/plays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0"/>
    <e v="#DIV/0!"/>
    <s v="US"/>
    <s v="USD"/>
    <n v="1432917394"/>
    <d v="2015-05-29T16:36:34"/>
    <n v="1429029394"/>
    <x v="2846"/>
    <b v="0"/>
    <n v="0"/>
    <b v="0"/>
    <s v="theater/plays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n v="0"/>
    <e v="#DIV/0!"/>
    <s v="US"/>
    <s v="USD"/>
    <n v="1464031265"/>
    <d v="2016-05-23T19:21:05"/>
    <n v="1458847265"/>
    <x v="2847"/>
    <b v="0"/>
    <n v="0"/>
    <b v="0"/>
    <s v="theater/plays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0"/>
    <n v="23.33"/>
    <s v="US"/>
    <s v="USD"/>
    <n v="1432913659"/>
    <d v="2015-05-29T15:34:19"/>
    <n v="1430321659"/>
    <x v="2848"/>
    <b v="0"/>
    <n v="3"/>
    <b v="0"/>
    <s v="theater/plays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n v="1"/>
    <n v="5"/>
    <s v="GB"/>
    <s v="GBP"/>
    <n v="1461406600"/>
    <d v="2016-04-23T10:16:40"/>
    <n v="1458814600"/>
    <x v="2849"/>
    <b v="0"/>
    <n v="1"/>
    <b v="0"/>
    <s v="theater/plays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4"/>
    <n v="23.92"/>
    <s v="US"/>
    <s v="USD"/>
    <n v="1409962211"/>
    <d v="2014-09-06T00:10:11"/>
    <n v="1407370211"/>
    <x v="2850"/>
    <b v="0"/>
    <n v="13"/>
    <b v="0"/>
    <s v="theater/plays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0"/>
    <e v="#DIV/0!"/>
    <s v="IE"/>
    <s v="EUR"/>
    <n v="1454109420"/>
    <d v="2016-01-29T23:17:00"/>
    <n v="1453334629"/>
    <x v="2851"/>
    <b v="0"/>
    <n v="0"/>
    <b v="0"/>
    <s v="theater/plays"/>
    <x v="1"/>
    <s v="plays"/>
    <x v="2"/>
  </r>
  <r>
    <n v="2852"/>
    <s v="Freedom Train"/>
    <s v="Just one time back to the past on the Freedom Train will open your eyes and your lives will never ever be the same!"/>
    <n v="5000"/>
    <n v="95"/>
    <x v="2"/>
    <n v="2"/>
    <n v="15.83"/>
    <s v="US"/>
    <s v="USD"/>
    <n v="1403312703"/>
    <d v="2014-06-21T01:05:03"/>
    <n v="1400720703"/>
    <x v="2852"/>
    <b v="0"/>
    <n v="6"/>
    <b v="0"/>
    <s v="theater/plays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0"/>
    <e v="#DIV/0!"/>
    <s v="CA"/>
    <s v="CAD"/>
    <n v="1410669297"/>
    <d v="2014-09-14T04:34:57"/>
    <n v="1405485297"/>
    <x v="2853"/>
    <b v="0"/>
    <n v="0"/>
    <b v="0"/>
    <s v="theater/plays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n v="42"/>
    <n v="29.79"/>
    <s v="GB"/>
    <s v="GBP"/>
    <n v="1431018719"/>
    <d v="2015-05-07T17:11:59"/>
    <n v="1429290719"/>
    <x v="2854"/>
    <b v="0"/>
    <n v="14"/>
    <b v="0"/>
    <s v="theater/plays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n v="50"/>
    <n v="60"/>
    <s v="US"/>
    <s v="USD"/>
    <n v="1454110440"/>
    <d v="2016-01-29T23:34:00"/>
    <n v="1451607071"/>
    <x v="2855"/>
    <b v="0"/>
    <n v="5"/>
    <b v="0"/>
    <s v="theater/plays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n v="5"/>
    <n v="24.33"/>
    <s v="US"/>
    <s v="USD"/>
    <n v="1439069640"/>
    <d v="2015-08-08T21:34:00"/>
    <n v="1433897647"/>
    <x v="2856"/>
    <b v="0"/>
    <n v="6"/>
    <b v="0"/>
    <s v="theater/plays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n v="20"/>
    <n v="500"/>
    <s v="MX"/>
    <s v="MXN"/>
    <n v="1487613600"/>
    <d v="2017-02-20T18:00:00"/>
    <n v="1482444295"/>
    <x v="2857"/>
    <b v="0"/>
    <n v="15"/>
    <b v="0"/>
    <s v="theater/plays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n v="0"/>
    <e v="#DIV/0!"/>
    <s v="NL"/>
    <s v="EUR"/>
    <n v="1417778880"/>
    <d v="2014-12-05T11:28:00"/>
    <n v="1415711095"/>
    <x v="2858"/>
    <b v="0"/>
    <n v="0"/>
    <b v="0"/>
    <s v="theater/plays"/>
    <x v="1"/>
    <s v="plays"/>
    <x v="3"/>
  </r>
  <r>
    <n v="2859"/>
    <s v="Grover Theatre Company (GTC)"/>
    <s v="A theatre company that will create works to inspire young people and get everyone involved."/>
    <n v="2000"/>
    <n v="35"/>
    <x v="2"/>
    <n v="2"/>
    <n v="35"/>
    <s v="AU"/>
    <s v="AUD"/>
    <n v="1444984904"/>
    <d v="2015-10-16T08:41:44"/>
    <n v="1439800904"/>
    <x v="2859"/>
    <b v="0"/>
    <n v="1"/>
    <b v="0"/>
    <s v="theater/plays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7"/>
    <n v="29.56"/>
    <s v="US"/>
    <s v="USD"/>
    <n v="1466363576"/>
    <d v="2016-06-19T19:12:56"/>
    <n v="1461179576"/>
    <x v="2860"/>
    <b v="0"/>
    <n v="9"/>
    <b v="0"/>
    <s v="theater/plays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x v="2"/>
    <n v="32"/>
    <n v="26.67"/>
    <s v="AU"/>
    <s v="AUD"/>
    <n v="1443103848"/>
    <d v="2015-09-24T14:10:48"/>
    <n v="1441894248"/>
    <x v="2861"/>
    <b v="0"/>
    <n v="3"/>
    <b v="0"/>
    <s v="theater/plays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0"/>
    <n v="18.329999999999998"/>
    <s v="US"/>
    <s v="USD"/>
    <n v="1403636229"/>
    <d v="2014-06-24T18:57:09"/>
    <n v="1401044229"/>
    <x v="2862"/>
    <b v="0"/>
    <n v="3"/>
    <b v="0"/>
    <s v="theater/plays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n v="0"/>
    <n v="20"/>
    <s v="US"/>
    <s v="USD"/>
    <n v="1410279123"/>
    <d v="2014-09-09T16:12:03"/>
    <n v="1405095123"/>
    <x v="2863"/>
    <b v="0"/>
    <n v="1"/>
    <b v="0"/>
    <s v="theater/plays"/>
    <x v="1"/>
    <s v="plays"/>
    <x v="3"/>
  </r>
  <r>
    <n v="2864"/>
    <s v="'Haunting Julia' by Alan Ayckbourn"/>
    <s v="Accessible, original theatre for all!"/>
    <n v="2500"/>
    <n v="40"/>
    <x v="2"/>
    <n v="2"/>
    <n v="13.33"/>
    <s v="GB"/>
    <s v="GBP"/>
    <n v="1437139080"/>
    <d v="2015-07-17T13:18:00"/>
    <n v="1434552207"/>
    <x v="2864"/>
    <b v="0"/>
    <n v="3"/>
    <b v="0"/>
    <s v="theater/plays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n v="0"/>
    <e v="#DIV/0!"/>
    <s v="US"/>
    <s v="USD"/>
    <n v="1420512259"/>
    <d v="2015-01-06T02:44:19"/>
    <n v="1415328259"/>
    <x v="2865"/>
    <b v="0"/>
    <n v="0"/>
    <b v="0"/>
    <s v="theater/plays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1"/>
    <n v="22.5"/>
    <s v="US"/>
    <s v="USD"/>
    <n v="1476482400"/>
    <d v="2016-10-14T22:00:00"/>
    <n v="1473893721"/>
    <x v="2866"/>
    <b v="0"/>
    <n v="2"/>
    <b v="0"/>
    <s v="theater/plays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20"/>
    <n v="50.4"/>
    <s v="US"/>
    <s v="USD"/>
    <n v="1467604800"/>
    <d v="2016-07-04T04:00:00"/>
    <n v="1465533672"/>
    <x v="2867"/>
    <b v="0"/>
    <n v="10"/>
    <b v="0"/>
    <s v="theater/plays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42"/>
    <n v="105.03"/>
    <s v="US"/>
    <s v="USD"/>
    <n v="1475697054"/>
    <d v="2016-10-05T19:50:54"/>
    <n v="1473105054"/>
    <x v="2868"/>
    <b v="0"/>
    <n v="60"/>
    <b v="0"/>
    <s v="theater/plays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1"/>
    <n v="35.4"/>
    <s v="US"/>
    <s v="USD"/>
    <n v="1468937681"/>
    <d v="2016-07-19T14:14:41"/>
    <n v="1466345681"/>
    <x v="2869"/>
    <b v="0"/>
    <n v="5"/>
    <b v="0"/>
    <s v="theater/plays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15"/>
    <n v="83.33"/>
    <s v="US"/>
    <s v="USD"/>
    <n v="1400301165"/>
    <d v="2014-05-17T04:32:45"/>
    <n v="1397709165"/>
    <x v="2870"/>
    <b v="0"/>
    <n v="9"/>
    <b v="0"/>
    <s v="theater/plays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n v="5"/>
    <n v="35.92"/>
    <s v="US"/>
    <s v="USD"/>
    <n v="1419183813"/>
    <d v="2014-12-21T17:43:33"/>
    <n v="1417455813"/>
    <x v="2871"/>
    <b v="0"/>
    <n v="13"/>
    <b v="0"/>
    <s v="theater/plays"/>
    <x v="1"/>
    <s v="plays"/>
    <x v="3"/>
  </r>
  <r>
    <n v="2872"/>
    <s v="Loud Arts"/>
    <s v="Local Theatre group in Loudoun County, Virginia. Looking for funds to start producing shows!"/>
    <n v="3000"/>
    <n v="0"/>
    <x v="2"/>
    <n v="0"/>
    <e v="#DIV/0!"/>
    <s v="US"/>
    <s v="USD"/>
    <n v="1434768438"/>
    <d v="2015-06-20T02:47:18"/>
    <n v="1429584438"/>
    <x v="2872"/>
    <b v="0"/>
    <n v="0"/>
    <b v="0"/>
    <s v="theater/plays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38"/>
    <n v="119.13"/>
    <s v="US"/>
    <s v="USD"/>
    <n v="1422473831"/>
    <d v="2015-01-28T19:37:11"/>
    <n v="1419881831"/>
    <x v="2873"/>
    <b v="0"/>
    <n v="8"/>
    <b v="0"/>
    <s v="theater/plays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5"/>
    <n v="90.33"/>
    <s v="US"/>
    <s v="USD"/>
    <n v="1484684186"/>
    <d v="2017-01-17T20:16:26"/>
    <n v="1482092186"/>
    <x v="2874"/>
    <b v="0"/>
    <n v="3"/>
    <b v="0"/>
    <s v="theater/plays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n v="0"/>
    <n v="2.33"/>
    <s v="US"/>
    <s v="USD"/>
    <n v="1462417493"/>
    <d v="2016-05-05T03:04:53"/>
    <n v="1459825493"/>
    <x v="2875"/>
    <b v="0"/>
    <n v="3"/>
    <b v="0"/>
    <s v="theater/plays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0"/>
    <e v="#DIV/0!"/>
    <s v="US"/>
    <s v="USD"/>
    <n v="1437069079"/>
    <d v="2015-07-16T17:51:19"/>
    <n v="1434477079"/>
    <x v="2876"/>
    <b v="0"/>
    <n v="0"/>
    <b v="0"/>
    <s v="theater/plays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1"/>
    <n v="108.33"/>
    <s v="US"/>
    <s v="USD"/>
    <n v="1480525200"/>
    <d v="2016-11-30T17:00:00"/>
    <n v="1477781724"/>
    <x v="2877"/>
    <b v="0"/>
    <n v="6"/>
    <b v="0"/>
    <s v="theater/plays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2"/>
    <n v="15.75"/>
    <s v="GB"/>
    <s v="GBP"/>
    <n v="1435934795"/>
    <d v="2015-07-03T14:46:35"/>
    <n v="1430750795"/>
    <x v="2878"/>
    <b v="0"/>
    <n v="4"/>
    <b v="0"/>
    <s v="theater/plays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n v="0"/>
    <n v="29"/>
    <s v="US"/>
    <s v="USD"/>
    <n v="1453310661"/>
    <d v="2016-01-20T17:24:21"/>
    <n v="1450718661"/>
    <x v="2879"/>
    <b v="0"/>
    <n v="1"/>
    <b v="0"/>
    <s v="theater/plays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23"/>
    <n v="96.55"/>
    <s v="US"/>
    <s v="USD"/>
    <n v="1440090300"/>
    <d v="2015-08-20T17:05:00"/>
    <n v="1436305452"/>
    <x v="2880"/>
    <b v="0"/>
    <n v="29"/>
    <b v="0"/>
    <s v="theater/plays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0"/>
    <e v="#DIV/0!"/>
    <s v="US"/>
    <s v="USD"/>
    <n v="1417620036"/>
    <d v="2014-12-03T15:20:36"/>
    <n v="1412432436"/>
    <x v="2881"/>
    <b v="0"/>
    <n v="0"/>
    <b v="0"/>
    <s v="theater/plays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34"/>
    <n v="63"/>
    <s v="US"/>
    <s v="USD"/>
    <n v="1462112318"/>
    <d v="2016-05-01T14:18:38"/>
    <n v="1459520318"/>
    <x v="2882"/>
    <b v="0"/>
    <n v="4"/>
    <b v="0"/>
    <s v="theater/plays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19"/>
    <n v="381.6"/>
    <s v="US"/>
    <s v="USD"/>
    <n v="1454734740"/>
    <d v="2016-02-06T04:59:00"/>
    <n v="1451684437"/>
    <x v="2883"/>
    <b v="0"/>
    <n v="5"/>
    <b v="0"/>
    <s v="theater/plays"/>
    <x v="1"/>
    <s v="plays"/>
    <x v="2"/>
  </r>
  <r>
    <n v="2884"/>
    <s v="The Lizard King, a play by Jay Jeff Jones"/>
    <s v="Come explore the dream world of Jim Morrison, rock singer, mystic, poet, shaman."/>
    <n v="45000"/>
    <n v="185"/>
    <x v="2"/>
    <n v="0"/>
    <n v="46.25"/>
    <s v="US"/>
    <s v="USD"/>
    <n v="1417800435"/>
    <d v="2014-12-05T17:27:15"/>
    <n v="1415208435"/>
    <x v="2884"/>
    <b v="0"/>
    <n v="4"/>
    <b v="0"/>
    <s v="theater/plays"/>
    <x v="1"/>
    <s v="plays"/>
    <x v="3"/>
  </r>
  <r>
    <n v="2885"/>
    <s v="The Wedding"/>
    <s v="An historic and proud work of Polish nationalistic literature performed on stage."/>
    <n v="400"/>
    <n v="130"/>
    <x v="2"/>
    <n v="33"/>
    <n v="26"/>
    <s v="US"/>
    <s v="USD"/>
    <n v="1426294201"/>
    <d v="2015-03-14T00:50:01"/>
    <n v="1423705801"/>
    <x v="2885"/>
    <b v="0"/>
    <n v="5"/>
    <b v="0"/>
    <s v="theater/plays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5"/>
    <n v="10"/>
    <s v="US"/>
    <s v="USD"/>
    <n v="1442635140"/>
    <d v="2015-09-19T03:59:00"/>
    <n v="1442243484"/>
    <x v="2886"/>
    <b v="0"/>
    <n v="1"/>
    <b v="0"/>
    <s v="theater/plays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0"/>
    <n v="5"/>
    <s v="US"/>
    <s v="USD"/>
    <n v="1420971324"/>
    <d v="2015-01-11T10:15:24"/>
    <n v="1418379324"/>
    <x v="2887"/>
    <b v="0"/>
    <n v="1"/>
    <b v="0"/>
    <s v="theater/plays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0"/>
    <e v="#DIV/0!"/>
    <s v="US"/>
    <s v="USD"/>
    <n v="1413608340"/>
    <d v="2014-10-18T04:59:00"/>
    <n v="1412945440"/>
    <x v="2888"/>
    <b v="0"/>
    <n v="0"/>
    <b v="0"/>
    <s v="theater/plays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n v="38"/>
    <n v="81.569999999999993"/>
    <s v="US"/>
    <s v="USD"/>
    <n v="1409344985"/>
    <d v="2014-08-29T20:43:05"/>
    <n v="1406752985"/>
    <x v="2889"/>
    <b v="0"/>
    <n v="14"/>
    <b v="0"/>
    <s v="theater/plays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n v="1"/>
    <n v="7"/>
    <s v="US"/>
    <s v="USD"/>
    <n v="1407553200"/>
    <d v="2014-08-09T03:00:00"/>
    <n v="1405100992"/>
    <x v="2890"/>
    <b v="0"/>
    <n v="3"/>
    <b v="0"/>
    <s v="theater/plays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3"/>
    <n v="27.3"/>
    <s v="US"/>
    <s v="USD"/>
    <n v="1460751128"/>
    <d v="2016-04-15T20:12:08"/>
    <n v="1455570728"/>
    <x v="2891"/>
    <b v="0"/>
    <n v="10"/>
    <b v="0"/>
    <s v="theater/plays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n v="9"/>
    <n v="29.41"/>
    <s v="US"/>
    <s v="USD"/>
    <n v="1409000400"/>
    <d v="2014-08-25T21:00:00"/>
    <n v="1408381704"/>
    <x v="2892"/>
    <b v="0"/>
    <n v="17"/>
    <b v="0"/>
    <s v="theater/plays"/>
    <x v="1"/>
    <s v="plays"/>
    <x v="3"/>
  </r>
  <r>
    <n v="2893"/>
    <s v="REDISCOVERING KIA THE PLAY"/>
    <s v="Fundraising for REDISCOVERING KIA THE PLAY"/>
    <n v="5000"/>
    <n v="25"/>
    <x v="2"/>
    <n v="1"/>
    <n v="12.5"/>
    <s v="US"/>
    <s v="USD"/>
    <n v="1420768800"/>
    <d v="2015-01-09T02:00:00"/>
    <n v="1415644395"/>
    <x v="2893"/>
    <b v="0"/>
    <n v="2"/>
    <b v="0"/>
    <s v="theater/plays"/>
    <x v="1"/>
    <s v="plays"/>
    <x v="3"/>
  </r>
  <r>
    <n v="2894"/>
    <s v="How Could You Do This To Me (The Stage Play)"/>
    <s v="This Is A Story About A Woman A Man And A Woman"/>
    <n v="50000"/>
    <n v="0"/>
    <x v="2"/>
    <n v="0"/>
    <e v="#DIV/0!"/>
    <s v="US"/>
    <s v="USD"/>
    <n v="1428100815"/>
    <d v="2015-04-03T22:40:15"/>
    <n v="1422920415"/>
    <x v="2894"/>
    <b v="0"/>
    <n v="0"/>
    <b v="0"/>
    <s v="theater/plays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5"/>
    <n v="5.75"/>
    <s v="US"/>
    <s v="USD"/>
    <n v="1403470800"/>
    <d v="2014-06-22T21:00:00"/>
    <n v="1403356792"/>
    <x v="2895"/>
    <b v="0"/>
    <n v="4"/>
    <b v="0"/>
    <s v="theater/plays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21"/>
    <n v="52.08"/>
    <s v="US"/>
    <s v="USD"/>
    <n v="1481522400"/>
    <d v="2016-12-12T06:00:00"/>
    <n v="1480283321"/>
    <x v="2896"/>
    <b v="0"/>
    <n v="12"/>
    <b v="0"/>
    <s v="theater/plays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n v="5"/>
    <n v="183.33"/>
    <s v="US"/>
    <s v="USD"/>
    <n v="1444577345"/>
    <d v="2015-10-11T15:29:05"/>
    <n v="1441985458"/>
    <x v="2897"/>
    <b v="0"/>
    <n v="3"/>
    <b v="0"/>
    <s v="theater/plays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n v="4"/>
    <n v="26.33"/>
    <s v="US"/>
    <s v="USD"/>
    <n v="1446307053"/>
    <d v="2015-10-31T15:57:33"/>
    <n v="1443715053"/>
    <x v="2898"/>
    <b v="0"/>
    <n v="12"/>
    <b v="0"/>
    <s v="theater/plays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0"/>
    <e v="#DIV/0!"/>
    <s v="US"/>
    <s v="USD"/>
    <n v="1469325158"/>
    <d v="2016-07-24T01:52:38"/>
    <n v="1464141158"/>
    <x v="2899"/>
    <b v="0"/>
    <n v="0"/>
    <b v="0"/>
    <s v="theater/plays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62"/>
    <n v="486.43"/>
    <s v="US"/>
    <s v="USD"/>
    <n v="1407562632"/>
    <d v="2014-08-09T05:37:12"/>
    <n v="1404970632"/>
    <x v="2900"/>
    <b v="0"/>
    <n v="7"/>
    <b v="0"/>
    <s v="theater/plays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n v="1"/>
    <n v="3"/>
    <s v="US"/>
    <s v="USD"/>
    <n v="1423345339"/>
    <d v="2015-02-07T21:42:19"/>
    <n v="1418161339"/>
    <x v="2901"/>
    <b v="0"/>
    <n v="2"/>
    <b v="0"/>
    <s v="theater/plays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0"/>
    <n v="25"/>
    <s v="US"/>
    <s v="USD"/>
    <n v="1440412396"/>
    <d v="2015-08-24T10:33:16"/>
    <n v="1437820396"/>
    <x v="2902"/>
    <b v="0"/>
    <n v="1"/>
    <b v="0"/>
    <s v="theater/plays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1"/>
    <n v="9.75"/>
    <s v="US"/>
    <s v="USD"/>
    <n v="1441771218"/>
    <d v="2015-09-09T04:00:18"/>
    <n v="1436587218"/>
    <x v="2903"/>
    <b v="0"/>
    <n v="4"/>
    <b v="0"/>
    <s v="theater/plays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n v="5"/>
    <n v="18.75"/>
    <s v="GB"/>
    <s v="GBP"/>
    <n v="1415534400"/>
    <d v="2014-11-09T12:00:00"/>
    <n v="1414538031"/>
    <x v="2904"/>
    <b v="0"/>
    <n v="4"/>
    <b v="0"/>
    <s v="theater/plays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18"/>
    <n v="36.590000000000003"/>
    <s v="US"/>
    <s v="USD"/>
    <n v="1473211313"/>
    <d v="2016-09-07T01:21:53"/>
    <n v="1472001713"/>
    <x v="2905"/>
    <b v="0"/>
    <n v="17"/>
    <b v="0"/>
    <s v="theater/plays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9"/>
    <n v="80.709999999999994"/>
    <s v="US"/>
    <s v="USD"/>
    <n v="1438390800"/>
    <d v="2015-08-01T01:00:00"/>
    <n v="1436888066"/>
    <x v="2906"/>
    <b v="0"/>
    <n v="7"/>
    <b v="0"/>
    <s v="theater/plays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n v="0"/>
    <n v="1"/>
    <s v="US"/>
    <s v="USD"/>
    <n v="1463259837"/>
    <d v="2016-05-14T21:03:57"/>
    <n v="1458075837"/>
    <x v="2907"/>
    <b v="0"/>
    <n v="2"/>
    <b v="0"/>
    <s v="theater/plays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3"/>
    <n v="52.8"/>
    <s v="US"/>
    <s v="USD"/>
    <n v="1465407219"/>
    <d v="2016-06-08T17:33:39"/>
    <n v="1462815219"/>
    <x v="2908"/>
    <b v="0"/>
    <n v="5"/>
    <b v="0"/>
    <s v="theater/plays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0"/>
    <n v="20"/>
    <s v="US"/>
    <s v="USD"/>
    <n v="1416944760"/>
    <d v="2014-11-25T19:46:00"/>
    <n v="1413527001"/>
    <x v="2909"/>
    <b v="0"/>
    <n v="1"/>
    <b v="0"/>
    <s v="theater/plays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n v="0"/>
    <n v="1"/>
    <s v="GB"/>
    <s v="GBP"/>
    <n v="1434139887"/>
    <d v="2015-06-12T20:11:27"/>
    <n v="1428955887"/>
    <x v="2910"/>
    <b v="0"/>
    <n v="1"/>
    <b v="0"/>
    <s v="theater/plays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37"/>
    <n v="46.93"/>
    <s v="US"/>
    <s v="USD"/>
    <n v="1435429626"/>
    <d v="2015-06-27T18:27:06"/>
    <n v="1431973626"/>
    <x v="2911"/>
    <b v="0"/>
    <n v="14"/>
    <b v="0"/>
    <s v="theater/plays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n v="14"/>
    <n v="78.08"/>
    <s v="US"/>
    <s v="USD"/>
    <n v="1452827374"/>
    <d v="2016-01-15T03:09:34"/>
    <n v="1450235374"/>
    <x v="2912"/>
    <b v="0"/>
    <n v="26"/>
    <b v="0"/>
    <s v="theater/plays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n v="0"/>
    <n v="1"/>
    <s v="US"/>
    <s v="USD"/>
    <n v="1410041339"/>
    <d v="2014-09-06T22:08:59"/>
    <n v="1404857339"/>
    <x v="2913"/>
    <b v="0"/>
    <n v="2"/>
    <b v="0"/>
    <s v="theater/plays"/>
    <x v="1"/>
    <s v="plays"/>
    <x v="3"/>
  </r>
  <r>
    <n v="2914"/>
    <s v="Hercules the Panto"/>
    <s v="Hercules must complete four challenges in order to meet the father he never knew"/>
    <n v="25000"/>
    <n v="1"/>
    <x v="2"/>
    <n v="0"/>
    <n v="1"/>
    <s v="GB"/>
    <s v="GBP"/>
    <n v="1426365994"/>
    <d v="2015-03-14T20:46:34"/>
    <n v="1421185594"/>
    <x v="2914"/>
    <b v="0"/>
    <n v="1"/>
    <b v="0"/>
    <s v="theater/plays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n v="61"/>
    <n v="203.67"/>
    <s v="GB"/>
    <s v="GBP"/>
    <n v="1458117190"/>
    <d v="2016-03-16T08:33:10"/>
    <n v="1455528790"/>
    <x v="2915"/>
    <b v="0"/>
    <n v="3"/>
    <b v="0"/>
    <s v="theater/plays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n v="8"/>
    <n v="20.71"/>
    <s v="GB"/>
    <s v="GBP"/>
    <n v="1400498789"/>
    <d v="2014-05-19T11:26:29"/>
    <n v="1398511589"/>
    <x v="2916"/>
    <b v="0"/>
    <n v="7"/>
    <b v="0"/>
    <s v="theater/plays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n v="22"/>
    <n v="48.56"/>
    <s v="US"/>
    <s v="USD"/>
    <n v="1442381847"/>
    <d v="2015-09-16T05:37:27"/>
    <n v="1440826647"/>
    <x v="2917"/>
    <b v="0"/>
    <n v="9"/>
    <b v="0"/>
    <s v="theater/plays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n v="27"/>
    <n v="68.099999999999994"/>
    <s v="US"/>
    <s v="USD"/>
    <n v="1446131207"/>
    <d v="2015-10-29T15:06:47"/>
    <n v="1443712007"/>
    <x v="2918"/>
    <b v="0"/>
    <n v="20"/>
    <b v="0"/>
    <s v="theater/plays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n v="9"/>
    <n v="8.5"/>
    <s v="US"/>
    <s v="USD"/>
    <n v="1407250329"/>
    <d v="2014-08-05T14:52:09"/>
    <n v="1404658329"/>
    <x v="2919"/>
    <b v="0"/>
    <n v="6"/>
    <b v="0"/>
    <s v="theater/plays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27"/>
    <n v="51.62"/>
    <s v="CA"/>
    <s v="CAD"/>
    <n v="1427306470"/>
    <d v="2015-03-25T18:01:10"/>
    <n v="1424718070"/>
    <x v="2920"/>
    <b v="0"/>
    <n v="13"/>
    <b v="0"/>
    <s v="theater/plays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n v="129"/>
    <n v="43"/>
    <s v="US"/>
    <s v="USD"/>
    <n v="1411679804"/>
    <d v="2014-09-25T21:16:44"/>
    <n v="1409087804"/>
    <x v="2921"/>
    <b v="0"/>
    <n v="3"/>
    <b v="1"/>
    <s v="theater/musical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00"/>
    <n v="83.33"/>
    <s v="GB"/>
    <s v="GBP"/>
    <n v="1431982727"/>
    <d v="2015-05-18T20:58:47"/>
    <n v="1428094727"/>
    <x v="2922"/>
    <b v="0"/>
    <n v="6"/>
    <b v="1"/>
    <s v="theater/musical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n v="100"/>
    <n v="30"/>
    <s v="US"/>
    <s v="USD"/>
    <n v="1422068400"/>
    <d v="2015-01-24T03:00:00"/>
    <n v="1420774779"/>
    <x v="2923"/>
    <b v="0"/>
    <n v="10"/>
    <b v="1"/>
    <s v="theater/musical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03"/>
    <n v="175.51"/>
    <s v="US"/>
    <s v="USD"/>
    <n v="1431143940"/>
    <d v="2015-05-09T03:59:00"/>
    <n v="1428585710"/>
    <x v="2924"/>
    <b v="0"/>
    <n v="147"/>
    <b v="1"/>
    <s v="theater/musical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02"/>
    <n v="231.66"/>
    <s v="US"/>
    <s v="USD"/>
    <n v="1410444068"/>
    <d v="2014-09-11T14:01:08"/>
    <n v="1407852068"/>
    <x v="2925"/>
    <b v="0"/>
    <n v="199"/>
    <b v="1"/>
    <s v="theater/musical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25"/>
    <n v="75"/>
    <s v="US"/>
    <s v="USD"/>
    <n v="1424715779"/>
    <d v="2015-02-23T18:22:59"/>
    <n v="1423506179"/>
    <x v="2926"/>
    <b v="0"/>
    <n v="50"/>
    <b v="1"/>
    <s v="theater/musical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31"/>
    <n v="112.14"/>
    <s v="US"/>
    <s v="USD"/>
    <n v="1405400400"/>
    <d v="2014-07-15T05:00:00"/>
    <n v="1402934629"/>
    <x v="2927"/>
    <b v="0"/>
    <n v="21"/>
    <b v="1"/>
    <s v="theater/musical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x v="0"/>
    <n v="100"/>
    <n v="41.67"/>
    <s v="US"/>
    <s v="USD"/>
    <n v="1457135846"/>
    <d v="2016-03-04T23:57:26"/>
    <n v="1454543846"/>
    <x v="2928"/>
    <b v="0"/>
    <n v="24"/>
    <b v="1"/>
    <s v="theater/musical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02"/>
    <n v="255.17"/>
    <s v="US"/>
    <s v="USD"/>
    <n v="1401024758"/>
    <d v="2014-05-25T13:32:38"/>
    <n v="1398432758"/>
    <x v="2929"/>
    <b v="0"/>
    <n v="32"/>
    <b v="1"/>
    <s v="theater/musical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n v="101"/>
    <n v="162.77000000000001"/>
    <s v="GB"/>
    <s v="GBP"/>
    <n v="1431007264"/>
    <d v="2015-05-07T14:01:04"/>
    <n v="1428415264"/>
    <x v="2930"/>
    <b v="0"/>
    <n v="62"/>
    <b v="1"/>
    <s v="theater/musical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06"/>
    <n v="88.33"/>
    <s v="CA"/>
    <s v="CAD"/>
    <n v="1410761280"/>
    <d v="2014-09-15T06:08:00"/>
    <n v="1408604363"/>
    <x v="2931"/>
    <b v="0"/>
    <n v="9"/>
    <b v="1"/>
    <s v="theater/musical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05"/>
    <n v="85.74"/>
    <s v="AU"/>
    <s v="AUD"/>
    <n v="1424516400"/>
    <d v="2015-02-21T11:00:00"/>
    <n v="1421812637"/>
    <x v="2932"/>
    <b v="0"/>
    <n v="38"/>
    <b v="1"/>
    <s v="theater/musical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03"/>
    <n v="47.57"/>
    <s v="US"/>
    <s v="USD"/>
    <n v="1465081053"/>
    <d v="2016-06-04T22:57:33"/>
    <n v="1462489053"/>
    <x v="2933"/>
    <b v="0"/>
    <n v="54"/>
    <b v="1"/>
    <s v="theater/musical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x v="0"/>
    <n v="108"/>
    <n v="72.97"/>
    <s v="CA"/>
    <s v="CAD"/>
    <n v="1402845364"/>
    <d v="2014-06-15T15:16:04"/>
    <n v="1400253364"/>
    <x v="2934"/>
    <b v="0"/>
    <n v="37"/>
    <b v="1"/>
    <s v="theater/musical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01"/>
    <n v="90.54"/>
    <s v="US"/>
    <s v="USD"/>
    <n v="1472490000"/>
    <d v="2016-08-29T17:00:00"/>
    <n v="1467468008"/>
    <x v="2935"/>
    <b v="0"/>
    <n v="39"/>
    <b v="1"/>
    <s v="theater/musical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28"/>
    <n v="37.65"/>
    <s v="US"/>
    <s v="USD"/>
    <n v="1413176340"/>
    <d v="2014-10-13T04:59:00"/>
    <n v="1412091423"/>
    <x v="2936"/>
    <b v="0"/>
    <n v="34"/>
    <b v="1"/>
    <s v="theater/musical"/>
    <x v="1"/>
    <s v="musical"/>
    <x v="3"/>
  </r>
  <r>
    <n v="2937"/>
    <s v="UCAS"/>
    <s v="UCAS is a new British musical premiering at the Edinburgh Fringe Festival 2014."/>
    <n v="1500"/>
    <n v="2000"/>
    <x v="0"/>
    <n v="133"/>
    <n v="36.36"/>
    <s v="GB"/>
    <s v="GBP"/>
    <n v="1405249113"/>
    <d v="2014-07-13T10:58:33"/>
    <n v="1402657113"/>
    <x v="2937"/>
    <b v="0"/>
    <n v="55"/>
    <b v="1"/>
    <s v="theater/musical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n v="101"/>
    <n v="126.72"/>
    <s v="US"/>
    <s v="USD"/>
    <n v="1422636814"/>
    <d v="2015-01-30T16:53:34"/>
    <n v="1420044814"/>
    <x v="2938"/>
    <b v="0"/>
    <n v="32"/>
    <b v="1"/>
    <s v="theater/musical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03"/>
    <n v="329.2"/>
    <s v="US"/>
    <s v="USD"/>
    <n v="1409187600"/>
    <d v="2014-08-28T01:00:00"/>
    <n v="1406316312"/>
    <x v="2939"/>
    <b v="0"/>
    <n v="25"/>
    <b v="1"/>
    <s v="theater/musical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07"/>
    <n v="81.239999999999995"/>
    <s v="US"/>
    <s v="USD"/>
    <n v="1421606018"/>
    <d v="2015-01-18T18:33:38"/>
    <n v="1418150018"/>
    <x v="2940"/>
    <b v="0"/>
    <n v="33"/>
    <b v="1"/>
    <s v="theater/musical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n v="0"/>
    <n v="1"/>
    <s v="US"/>
    <s v="USD"/>
    <n v="1425250955"/>
    <d v="2015-03-01T23:02:35"/>
    <n v="1422658955"/>
    <x v="2941"/>
    <b v="0"/>
    <n v="1"/>
    <b v="0"/>
    <s v="theater/spaces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"/>
    <n v="202.23"/>
    <s v="CA"/>
    <s v="CAD"/>
    <n v="1450297080"/>
    <d v="2015-12-16T20:18:00"/>
    <n v="1448565459"/>
    <x v="2942"/>
    <b v="0"/>
    <n v="202"/>
    <b v="0"/>
    <s v="theater/spaces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0"/>
    <e v="#DIV/0!"/>
    <s v="US"/>
    <s v="USD"/>
    <n v="1428894380"/>
    <d v="2015-04-13T03:06:20"/>
    <n v="1426302380"/>
    <x v="2943"/>
    <b v="0"/>
    <n v="0"/>
    <b v="0"/>
    <s v="theater/spaces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n v="1"/>
    <n v="100"/>
    <s v="US"/>
    <s v="USD"/>
    <n v="1433714198"/>
    <d v="2015-06-07T21:56:38"/>
    <n v="1431122198"/>
    <x v="2944"/>
    <b v="0"/>
    <n v="1"/>
    <b v="0"/>
    <s v="theater/spaces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n v="0"/>
    <e v="#DIV/0!"/>
    <s v="US"/>
    <s v="USD"/>
    <n v="1432437660"/>
    <d v="2015-05-24T03:21:00"/>
    <n v="1429845660"/>
    <x v="2945"/>
    <b v="0"/>
    <n v="0"/>
    <b v="0"/>
    <s v="theater/spaces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n v="0"/>
    <n v="1"/>
    <s v="GB"/>
    <s v="GBP"/>
    <n v="1471265092"/>
    <d v="2016-08-15T12:44:52"/>
    <n v="1468673092"/>
    <x v="2946"/>
    <b v="0"/>
    <n v="2"/>
    <b v="0"/>
    <s v="theater/spaces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4"/>
    <n v="82.46"/>
    <s v="US"/>
    <s v="USD"/>
    <n v="1480007460"/>
    <d v="2016-11-24T17:11:00"/>
    <n v="1475760567"/>
    <x v="2947"/>
    <b v="0"/>
    <n v="13"/>
    <b v="0"/>
    <s v="theater/spaces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n v="0"/>
    <n v="2.67"/>
    <s v="US"/>
    <s v="USD"/>
    <n v="1433259293"/>
    <d v="2015-06-02T15:34:53"/>
    <n v="1428075293"/>
    <x v="2948"/>
    <b v="0"/>
    <n v="9"/>
    <b v="0"/>
    <s v="theater/spaces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3"/>
    <n v="12.5"/>
    <s v="US"/>
    <s v="USD"/>
    <n v="1447965917"/>
    <d v="2015-11-19T20:45:17"/>
    <n v="1445370317"/>
    <x v="2949"/>
    <b v="0"/>
    <n v="2"/>
    <b v="0"/>
    <s v="theater/spaces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0"/>
    <e v="#DIV/0!"/>
    <s v="US"/>
    <s v="USD"/>
    <n v="1453538752"/>
    <d v="2016-01-23T08:45:52"/>
    <n v="1450946752"/>
    <x v="2950"/>
    <b v="0"/>
    <n v="0"/>
    <b v="0"/>
    <s v="theater/spaces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"/>
    <n v="18.899999999999999"/>
    <s v="US"/>
    <s v="USD"/>
    <n v="1412536573"/>
    <d v="2014-10-05T19:16:13"/>
    <n v="1408648573"/>
    <x v="2951"/>
    <b v="0"/>
    <n v="58"/>
    <b v="0"/>
    <s v="theater/spaces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"/>
    <n v="200.63"/>
    <s v="US"/>
    <s v="USD"/>
    <n v="1476676800"/>
    <d v="2016-10-17T04:00:00"/>
    <n v="1473957239"/>
    <x v="2952"/>
    <b v="0"/>
    <n v="8"/>
    <b v="0"/>
    <s v="theater/spaces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n v="0"/>
    <n v="201.67"/>
    <s v="US"/>
    <s v="USD"/>
    <n v="1444330821"/>
    <d v="2015-10-08T19:00:21"/>
    <n v="1441738821"/>
    <x v="2953"/>
    <b v="0"/>
    <n v="3"/>
    <b v="0"/>
    <s v="theater/spaces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e v="#DIV/0!"/>
    <s v="US"/>
    <s v="USD"/>
    <n v="1489669203"/>
    <d v="2017-03-16T13:00:03"/>
    <n v="1487944803"/>
    <x v="2954"/>
    <b v="0"/>
    <n v="0"/>
    <b v="0"/>
    <s v="theater/spaces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n v="60"/>
    <n v="65"/>
    <s v="US"/>
    <s v="USD"/>
    <n v="1434476849"/>
    <d v="2015-06-16T17:47:29"/>
    <n v="1431884849"/>
    <x v="2955"/>
    <b v="0"/>
    <n v="11"/>
    <b v="0"/>
    <s v="theater/spaces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17"/>
    <n v="66.099999999999994"/>
    <s v="US"/>
    <s v="USD"/>
    <n v="1462402850"/>
    <d v="2016-05-04T23:00:50"/>
    <n v="1459810850"/>
    <x v="2956"/>
    <b v="0"/>
    <n v="20"/>
    <b v="0"/>
    <s v="theater/spaces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n v="2"/>
    <n v="93.33"/>
    <s v="US"/>
    <s v="USD"/>
    <n v="1427498172"/>
    <d v="2015-03-27T23:16:12"/>
    <n v="1422317772"/>
    <x v="2957"/>
    <b v="0"/>
    <n v="3"/>
    <b v="0"/>
    <s v="theater/spaces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n v="0"/>
    <e v="#DIV/0!"/>
    <s v="US"/>
    <s v="USD"/>
    <n v="1462729317"/>
    <d v="2016-05-08T17:41:57"/>
    <n v="1457548917"/>
    <x v="2958"/>
    <b v="0"/>
    <n v="0"/>
    <b v="0"/>
    <s v="theater/spaces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e v="#DIV/0!"/>
    <s v="GB"/>
    <s v="GBP"/>
    <n v="1465258325"/>
    <d v="2016-06-07T00:12:05"/>
    <n v="1462666325"/>
    <x v="2959"/>
    <b v="0"/>
    <n v="0"/>
    <b v="0"/>
    <s v="theater/spaces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e v="#DIV/0!"/>
    <s v="US"/>
    <s v="USD"/>
    <n v="1410459023"/>
    <d v="2014-09-11T18:10:23"/>
    <n v="1407867023"/>
    <x v="2960"/>
    <b v="0"/>
    <n v="0"/>
    <b v="0"/>
    <s v="theater/spaces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10"/>
    <n v="50.75"/>
    <s v="US"/>
    <s v="USD"/>
    <n v="1427342400"/>
    <d v="2015-03-26T04:00:00"/>
    <n v="1424927159"/>
    <x v="2961"/>
    <b v="0"/>
    <n v="108"/>
    <b v="1"/>
    <s v="theater/plays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22"/>
    <n v="60.9"/>
    <s v="US"/>
    <s v="USD"/>
    <n v="1425193140"/>
    <d v="2015-03-01T06:59:00"/>
    <n v="1422769906"/>
    <x v="2962"/>
    <b v="0"/>
    <n v="20"/>
    <b v="1"/>
    <s v="theater/plays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7"/>
    <n v="109.03"/>
    <s v="US"/>
    <s v="USD"/>
    <n v="1435835824"/>
    <d v="2015-07-02T11:17:04"/>
    <n v="1433243824"/>
    <x v="2963"/>
    <b v="0"/>
    <n v="98"/>
    <b v="1"/>
    <s v="theater/plays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01"/>
    <n v="25.69"/>
    <s v="US"/>
    <s v="USD"/>
    <n v="1407360720"/>
    <d v="2014-08-06T21:32:00"/>
    <n v="1404769819"/>
    <x v="2964"/>
    <b v="0"/>
    <n v="196"/>
    <b v="1"/>
    <s v="theater/plays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09"/>
    <n v="41.92"/>
    <s v="US"/>
    <s v="USD"/>
    <n v="1436290233"/>
    <d v="2015-07-07T17:30:33"/>
    <n v="1433698233"/>
    <x v="2965"/>
    <b v="0"/>
    <n v="39"/>
    <b v="1"/>
    <s v="theater/plays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n v="114"/>
    <n v="88.77"/>
    <s v="US"/>
    <s v="USD"/>
    <n v="1442425412"/>
    <d v="2015-09-16T17:43:32"/>
    <n v="1439833412"/>
    <x v="2966"/>
    <b v="0"/>
    <n v="128"/>
    <b v="1"/>
    <s v="theater/plays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14"/>
    <n v="80.23"/>
    <s v="US"/>
    <s v="USD"/>
    <n v="1425872692"/>
    <d v="2015-03-09T03:44:52"/>
    <n v="1423284292"/>
    <x v="2967"/>
    <b v="0"/>
    <n v="71"/>
    <b v="1"/>
    <s v="theater/plays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n v="106"/>
    <n v="78.94"/>
    <s v="US"/>
    <s v="USD"/>
    <n v="1471406340"/>
    <d v="2016-08-17T03:59:00"/>
    <n v="1470227660"/>
    <x v="2968"/>
    <b v="0"/>
    <n v="47"/>
    <b v="1"/>
    <s v="theater/plays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63"/>
    <n v="95.59"/>
    <s v="CA"/>
    <s v="CAD"/>
    <n v="1430693460"/>
    <d v="2015-05-03T22:51:00"/>
    <n v="1428087153"/>
    <x v="2969"/>
    <b v="0"/>
    <n v="17"/>
    <b v="1"/>
    <s v="theater/plays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06"/>
    <n v="69.89"/>
    <s v="US"/>
    <s v="USD"/>
    <n v="1405699451"/>
    <d v="2014-07-18T16:04:11"/>
    <n v="1403107451"/>
    <x v="2970"/>
    <b v="0"/>
    <n v="91"/>
    <b v="1"/>
    <s v="theater/plays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00"/>
    <n v="74.53"/>
    <s v="US"/>
    <s v="USD"/>
    <n v="1409500078"/>
    <d v="2014-08-31T15:47:58"/>
    <n v="1406908078"/>
    <x v="2971"/>
    <b v="0"/>
    <n v="43"/>
    <b v="1"/>
    <s v="theater/plays"/>
    <x v="1"/>
    <s v="plays"/>
    <x v="3"/>
  </r>
  <r>
    <n v="2972"/>
    <s v="A Bad Plan"/>
    <s v="A group of artists. A mythical art piece. A harrowing quest. And some margaritas."/>
    <n v="2000"/>
    <n v="2107"/>
    <x v="0"/>
    <n v="105"/>
    <n v="123.94"/>
    <s v="US"/>
    <s v="USD"/>
    <n v="1480899600"/>
    <d v="2016-12-05T01:00:00"/>
    <n v="1479609520"/>
    <x v="2972"/>
    <b v="0"/>
    <n v="17"/>
    <b v="1"/>
    <s v="theater/plays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75"/>
    <n v="264.85000000000002"/>
    <s v="US"/>
    <s v="USD"/>
    <n v="1451620800"/>
    <d v="2016-01-01T04:00:00"/>
    <n v="1449171508"/>
    <x v="2973"/>
    <b v="0"/>
    <n v="33"/>
    <b v="1"/>
    <s v="theater/plays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02"/>
    <n v="58.62"/>
    <s v="US"/>
    <s v="USD"/>
    <n v="1411695300"/>
    <d v="2014-09-26T01:35:00"/>
    <n v="1409275671"/>
    <x v="2974"/>
    <b v="0"/>
    <n v="87"/>
    <b v="1"/>
    <s v="theater/plays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00"/>
    <n v="70.88"/>
    <s v="US"/>
    <s v="USD"/>
    <n v="1417057200"/>
    <d v="2014-11-27T03:00:00"/>
    <n v="1414599886"/>
    <x v="2975"/>
    <b v="0"/>
    <n v="113"/>
    <b v="1"/>
    <s v="theater/plays"/>
    <x v="1"/>
    <s v="plays"/>
    <x v="3"/>
  </r>
  <r>
    <n v="2976"/>
    <s v="Pizza Delique"/>
    <s v="A play that addresses an important social issue, brought to light by members of the UoM Drama Society."/>
    <n v="70"/>
    <n v="120"/>
    <x v="0"/>
    <n v="171"/>
    <n v="8.57"/>
    <s v="GB"/>
    <s v="GBP"/>
    <n v="1457870400"/>
    <d v="2016-03-13T12:00:00"/>
    <n v="1456421530"/>
    <x v="2976"/>
    <b v="0"/>
    <n v="14"/>
    <b v="1"/>
    <s v="theater/plays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4"/>
    <n v="113.57"/>
    <s v="US"/>
    <s v="USD"/>
    <n v="1427076840"/>
    <d v="2015-03-23T02:14:00"/>
    <n v="1421960934"/>
    <x v="2977"/>
    <b v="0"/>
    <n v="30"/>
    <b v="1"/>
    <s v="theater/plays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29"/>
    <n v="60.69"/>
    <s v="US"/>
    <s v="USD"/>
    <n v="1413784740"/>
    <d v="2014-10-20T05:59:00"/>
    <n v="1412954547"/>
    <x v="2978"/>
    <b v="0"/>
    <n v="16"/>
    <b v="1"/>
    <s v="theater/plays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n v="101"/>
    <n v="110.22"/>
    <s v="US"/>
    <s v="USD"/>
    <n v="1420524000"/>
    <d v="2015-01-06T06:00:00"/>
    <n v="1419104823"/>
    <x v="2979"/>
    <b v="0"/>
    <n v="46"/>
    <b v="1"/>
    <s v="theater/plays"/>
    <x v="1"/>
    <s v="plays"/>
    <x v="3"/>
  </r>
  <r>
    <n v="2980"/>
    <s v="INDEPENDENCE NYC"/>
    <s v="1 director, 4 actors, and a whole lotta determination. Help us bring this brilliant story to the heart of NYC!"/>
    <n v="3000"/>
    <n v="3275"/>
    <x v="0"/>
    <n v="109"/>
    <n v="136.46"/>
    <s v="US"/>
    <s v="USD"/>
    <n v="1440381600"/>
    <d v="2015-08-24T02:00:00"/>
    <n v="1438639130"/>
    <x v="2980"/>
    <b v="0"/>
    <n v="24"/>
    <b v="1"/>
    <s v="theater/plays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29"/>
    <n v="53.16"/>
    <s v="IE"/>
    <s v="EUR"/>
    <n v="1443014756"/>
    <d v="2015-09-23T13:25:56"/>
    <n v="1439126756"/>
    <x v="2981"/>
    <b v="1"/>
    <n v="97"/>
    <b v="1"/>
    <s v="theater/spaces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n v="102"/>
    <n v="86.49"/>
    <s v="GB"/>
    <s v="GBP"/>
    <n v="1455208143"/>
    <d v="2016-02-11T16:29:03"/>
    <n v="1452616143"/>
    <x v="2982"/>
    <b v="1"/>
    <n v="59"/>
    <b v="1"/>
    <s v="theater/spaces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x v="0"/>
    <n v="147"/>
    <n v="155.24"/>
    <s v="US"/>
    <s v="USD"/>
    <n v="1415722236"/>
    <d v="2014-11-11T16:10:36"/>
    <n v="1410534636"/>
    <x v="2983"/>
    <b v="1"/>
    <n v="1095"/>
    <b v="1"/>
    <s v="theater/spaces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00"/>
    <n v="115.08"/>
    <s v="US"/>
    <s v="USD"/>
    <n v="1472020881"/>
    <d v="2016-08-24T06:41:21"/>
    <n v="1469428881"/>
    <x v="2984"/>
    <b v="1"/>
    <n v="218"/>
    <b v="1"/>
    <s v="theater/spaces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22"/>
    <n v="109.59"/>
    <s v="NZ"/>
    <s v="NZD"/>
    <n v="1477886400"/>
    <d v="2016-10-31T04:00:00"/>
    <n v="1476228128"/>
    <x v="2985"/>
    <b v="0"/>
    <n v="111"/>
    <b v="1"/>
    <s v="theater/spaces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x v="0"/>
    <n v="106"/>
    <n v="45.21"/>
    <s v="GB"/>
    <s v="GBP"/>
    <n v="1462100406"/>
    <d v="2016-05-01T11:00:06"/>
    <n v="1456920006"/>
    <x v="2986"/>
    <b v="0"/>
    <n v="56"/>
    <b v="1"/>
    <s v="theater/spaces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10"/>
    <n v="104.15"/>
    <s v="US"/>
    <s v="USD"/>
    <n v="1476316800"/>
    <d v="2016-10-13T00:00:00"/>
    <n v="1473837751"/>
    <x v="2987"/>
    <b v="0"/>
    <n v="265"/>
    <b v="1"/>
    <s v="theater/spaces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00"/>
    <n v="35.71"/>
    <s v="GB"/>
    <s v="GBP"/>
    <n v="1466412081"/>
    <d v="2016-06-20T08:41:21"/>
    <n v="1463820081"/>
    <x v="2988"/>
    <b v="0"/>
    <n v="28"/>
    <b v="1"/>
    <s v="theater/spaces"/>
    <x v="1"/>
    <s v="spaces"/>
    <x v="2"/>
  </r>
  <r>
    <n v="2989"/>
    <s v="Let's Light Up The Gem!"/>
    <s v="Bring the movies back to Bethel, Maine."/>
    <n v="20000"/>
    <n v="35307"/>
    <x v="0"/>
    <n v="177"/>
    <n v="97"/>
    <s v="US"/>
    <s v="USD"/>
    <n v="1450673940"/>
    <d v="2015-12-21T04:59:00"/>
    <n v="1448756962"/>
    <x v="2989"/>
    <b v="0"/>
    <n v="364"/>
    <b v="1"/>
    <s v="theater/spaces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00"/>
    <n v="370.37"/>
    <s v="US"/>
    <s v="USD"/>
    <n v="1452174420"/>
    <d v="2016-01-07T13:47:00"/>
    <n v="1449150420"/>
    <x v="2990"/>
    <b v="0"/>
    <n v="27"/>
    <b v="1"/>
    <s v="theater/spaces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03"/>
    <n v="94.41"/>
    <s v="US"/>
    <s v="USD"/>
    <n v="1485547530"/>
    <d v="2017-01-27T20:05:30"/>
    <n v="1483646730"/>
    <x v="2991"/>
    <b v="0"/>
    <n v="93"/>
    <b v="1"/>
    <s v="theater/spaces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n v="105"/>
    <n v="48.98"/>
    <s v="US"/>
    <s v="USD"/>
    <n v="1476037510"/>
    <d v="2016-10-09T18:25:10"/>
    <n v="1473445510"/>
    <x v="2992"/>
    <b v="0"/>
    <n v="64"/>
    <b v="1"/>
    <s v="theater/spaces"/>
    <x v="1"/>
    <s v="spaces"/>
    <x v="2"/>
  </r>
  <r>
    <n v="2993"/>
    <s v="TRUE WEST: Think, Dog! Productions"/>
    <s v="Help us build the Kitchen from Hell!"/>
    <n v="1000"/>
    <n v="1003"/>
    <x v="0"/>
    <n v="100"/>
    <n v="45.59"/>
    <s v="US"/>
    <s v="USD"/>
    <n v="1455998867"/>
    <d v="2016-02-20T20:07:47"/>
    <n v="1453406867"/>
    <x v="2993"/>
    <b v="0"/>
    <n v="22"/>
    <b v="1"/>
    <s v="theater/spaces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58"/>
    <n v="23.28"/>
    <s v="GB"/>
    <s v="GBP"/>
    <n v="1412335772"/>
    <d v="2014-10-03T11:29:32"/>
    <n v="1409743772"/>
    <x v="2994"/>
    <b v="0"/>
    <n v="59"/>
    <b v="1"/>
    <s v="theater/spaces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05"/>
    <n v="63.23"/>
    <s v="US"/>
    <s v="USD"/>
    <n v="1484841471"/>
    <d v="2017-01-19T15:57:51"/>
    <n v="1482249471"/>
    <x v="2995"/>
    <b v="0"/>
    <n v="249"/>
    <b v="1"/>
    <s v="theater/spaces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x v="0"/>
    <n v="172"/>
    <n v="153.52000000000001"/>
    <s v="US"/>
    <s v="USD"/>
    <n v="1432677240"/>
    <d v="2015-05-26T21:54:00"/>
    <n v="1427493240"/>
    <x v="2996"/>
    <b v="0"/>
    <n v="392"/>
    <b v="1"/>
    <s v="theater/spaces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04"/>
    <n v="90.2"/>
    <s v="US"/>
    <s v="USD"/>
    <n v="1488171540"/>
    <d v="2017-02-27T04:59:00"/>
    <n v="1486661793"/>
    <x v="2997"/>
    <b v="0"/>
    <n v="115"/>
    <b v="1"/>
    <s v="theater/spaces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03"/>
    <n v="118.97"/>
    <s v="US"/>
    <s v="USD"/>
    <n v="1402892700"/>
    <d v="2014-06-16T04:25:00"/>
    <n v="1400474329"/>
    <x v="2998"/>
    <b v="0"/>
    <n v="433"/>
    <b v="1"/>
    <s v="theater/spaces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x v="0"/>
    <n v="119"/>
    <n v="80.25"/>
    <s v="US"/>
    <s v="USD"/>
    <n v="1488333600"/>
    <d v="2017-03-01T02:00:00"/>
    <n v="1487094360"/>
    <x v="2999"/>
    <b v="0"/>
    <n v="20"/>
    <b v="1"/>
    <s v="theater/spaces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n v="100"/>
    <n v="62.5"/>
    <s v="US"/>
    <s v="USD"/>
    <n v="1485885600"/>
    <d v="2017-01-31T18:00:00"/>
    <n v="1484682670"/>
    <x v="3000"/>
    <b v="0"/>
    <n v="8"/>
    <b v="1"/>
    <s v="theater/spaces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19"/>
    <n v="131.38"/>
    <s v="US"/>
    <s v="USD"/>
    <n v="1468445382"/>
    <d v="2016-07-13T21:29:42"/>
    <n v="1465853382"/>
    <x v="3001"/>
    <b v="0"/>
    <n v="175"/>
    <b v="1"/>
    <s v="theater/spaces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x v="0"/>
    <n v="109"/>
    <n v="73.03"/>
    <s v="US"/>
    <s v="USD"/>
    <n v="1356552252"/>
    <d v="2012-12-26T20:04:12"/>
    <n v="1353960252"/>
    <x v="3002"/>
    <b v="0"/>
    <n v="104"/>
    <b v="1"/>
    <s v="theater/spaces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01"/>
    <n v="178.53"/>
    <s v="US"/>
    <s v="USD"/>
    <n v="1456811940"/>
    <d v="2016-03-01T05:59:00"/>
    <n v="1454098976"/>
    <x v="3003"/>
    <b v="0"/>
    <n v="17"/>
    <b v="1"/>
    <s v="theater/spaces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n v="113"/>
    <n v="162.91"/>
    <s v="US"/>
    <s v="USD"/>
    <n v="1416089324"/>
    <d v="2014-11-15T22:08:44"/>
    <n v="1413493724"/>
    <x v="3004"/>
    <b v="0"/>
    <n v="277"/>
    <b v="1"/>
    <s v="theater/spaces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20"/>
    <n v="108.24"/>
    <s v="US"/>
    <s v="USD"/>
    <n v="1412611905"/>
    <d v="2014-10-06T16:11:45"/>
    <n v="1410019905"/>
    <x v="3005"/>
    <b v="0"/>
    <n v="118"/>
    <b v="1"/>
    <s v="theater/spaces"/>
    <x v="1"/>
    <s v="spaces"/>
    <x v="3"/>
  </r>
  <r>
    <n v="3006"/>
    <s v="ONTARIO STREET THEATRE in Port Hope."/>
    <s v="We're an affordable theatre and rental space that can be molded into anything by anyone."/>
    <n v="8000"/>
    <n v="8620"/>
    <x v="0"/>
    <n v="108"/>
    <n v="88.87"/>
    <s v="CA"/>
    <s v="CAD"/>
    <n v="1418580591"/>
    <d v="2014-12-14T18:09:51"/>
    <n v="1415988591"/>
    <x v="3006"/>
    <b v="0"/>
    <n v="97"/>
    <b v="1"/>
    <s v="theater/spaces"/>
    <x v="1"/>
    <s v="spaces"/>
    <x v="3"/>
  </r>
  <r>
    <n v="3007"/>
    <s v="Bethlem"/>
    <s v="Consuite for 2015 CoreCon.  An adventure into insanity."/>
    <n v="600"/>
    <n v="1080"/>
    <x v="0"/>
    <n v="180"/>
    <n v="54"/>
    <s v="US"/>
    <s v="USD"/>
    <n v="1429938683"/>
    <d v="2015-04-25T05:11:23"/>
    <n v="1428124283"/>
    <x v="3007"/>
    <b v="0"/>
    <n v="20"/>
    <b v="1"/>
    <s v="theater/spaces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01"/>
    <n v="116.73"/>
    <s v="US"/>
    <s v="USD"/>
    <n v="1453352719"/>
    <d v="2016-01-21T05:05:19"/>
    <n v="1450760719"/>
    <x v="3008"/>
    <b v="0"/>
    <n v="26"/>
    <b v="1"/>
    <s v="theater/spaces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20"/>
    <n v="233.9"/>
    <s v="US"/>
    <s v="USD"/>
    <n v="1417012840"/>
    <d v="2014-11-26T14:40:40"/>
    <n v="1414417240"/>
    <x v="3009"/>
    <b v="0"/>
    <n v="128"/>
    <b v="1"/>
    <s v="theater/spaces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n v="158"/>
    <s v="US"/>
    <s v="USD"/>
    <n v="1424548719"/>
    <d v="2015-02-21T19:58:39"/>
    <n v="1419364719"/>
    <x v="3010"/>
    <b v="0"/>
    <n v="15"/>
    <b v="1"/>
    <s v="theater/spaces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n v="124"/>
    <n v="14.84"/>
    <s v="ES"/>
    <s v="EUR"/>
    <n v="1450911540"/>
    <d v="2015-12-23T22:59:00"/>
    <n v="1448536516"/>
    <x v="3011"/>
    <b v="0"/>
    <n v="25"/>
    <b v="1"/>
    <s v="theater/spaces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n v="117"/>
    <n v="85.18"/>
    <s v="US"/>
    <s v="USD"/>
    <n v="1423587130"/>
    <d v="2015-02-10T16:52:10"/>
    <n v="1421772730"/>
    <x v="3012"/>
    <b v="0"/>
    <n v="55"/>
    <b v="1"/>
    <s v="theater/spaces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57"/>
    <n v="146.69"/>
    <s v="US"/>
    <s v="USD"/>
    <n v="1434917049"/>
    <d v="2015-06-21T20:04:09"/>
    <n v="1432325049"/>
    <x v="3013"/>
    <b v="0"/>
    <n v="107"/>
    <b v="1"/>
    <s v="theater/spaces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13"/>
    <n v="50.76"/>
    <s v="US"/>
    <s v="USD"/>
    <n v="1415163600"/>
    <d v="2014-11-05T05:00:00"/>
    <n v="1412737080"/>
    <x v="3014"/>
    <b v="0"/>
    <n v="557"/>
    <b v="1"/>
    <s v="theater/spaces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x v="0"/>
    <n v="103"/>
    <n v="87.7"/>
    <s v="US"/>
    <s v="USD"/>
    <n v="1402459200"/>
    <d v="2014-06-11T04:00:00"/>
    <n v="1401125238"/>
    <x v="3015"/>
    <b v="0"/>
    <n v="40"/>
    <b v="1"/>
    <s v="theater/spaces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03"/>
    <n v="242.28"/>
    <s v="US"/>
    <s v="USD"/>
    <n v="1405688952"/>
    <d v="2014-07-18T13:09:12"/>
    <n v="1400504952"/>
    <x v="3016"/>
    <b v="0"/>
    <n v="36"/>
    <b v="1"/>
    <s v="theater/spaces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06"/>
    <n v="146.44999999999999"/>
    <s v="US"/>
    <s v="USD"/>
    <n v="1408566243"/>
    <d v="2014-08-20T20:24:03"/>
    <n v="1405974243"/>
    <x v="3017"/>
    <b v="0"/>
    <n v="159"/>
    <b v="1"/>
    <s v="theater/spaces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n v="101"/>
    <n v="103.17"/>
    <s v="FR"/>
    <s v="EUR"/>
    <n v="1437429600"/>
    <d v="2015-07-20T22:00:00"/>
    <n v="1433747376"/>
    <x v="3018"/>
    <b v="0"/>
    <n v="41"/>
    <b v="1"/>
    <s v="theater/spaces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21"/>
    <n v="80.459999999999994"/>
    <s v="US"/>
    <s v="USD"/>
    <n v="1401159600"/>
    <d v="2014-05-27T03:00:00"/>
    <n v="1398801620"/>
    <x v="3019"/>
    <b v="0"/>
    <n v="226"/>
    <b v="1"/>
    <s v="theater/spaces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01"/>
    <n v="234.67"/>
    <s v="US"/>
    <s v="USD"/>
    <n v="1439583533"/>
    <d v="2015-08-14T20:18:53"/>
    <n v="1434399533"/>
    <x v="3020"/>
    <b v="0"/>
    <n v="30"/>
    <b v="1"/>
    <s v="theater/spaces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16"/>
    <n v="50.69"/>
    <s v="US"/>
    <s v="USD"/>
    <n v="1479794340"/>
    <d v="2016-11-22T05:59:00"/>
    <n v="1476715869"/>
    <x v="3021"/>
    <b v="0"/>
    <n v="103"/>
    <b v="1"/>
    <s v="theater/spaces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01"/>
    <n v="162.71"/>
    <s v="US"/>
    <s v="USD"/>
    <n v="1472338409"/>
    <d v="2016-08-27T22:53:29"/>
    <n v="1468450409"/>
    <x v="3022"/>
    <b v="0"/>
    <n v="62"/>
    <b v="1"/>
    <s v="theater/spaces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n v="103"/>
    <n v="120.17"/>
    <s v="GB"/>
    <s v="GBP"/>
    <n v="1434039186"/>
    <d v="2015-06-11T16:13:06"/>
    <n v="1430151186"/>
    <x v="3023"/>
    <b v="0"/>
    <n v="6"/>
    <b v="1"/>
    <s v="theater/spaces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46"/>
    <n v="67.7"/>
    <s v="US"/>
    <s v="USD"/>
    <n v="1349567475"/>
    <d v="2012-10-06T23:51:15"/>
    <n v="1346975475"/>
    <x v="3024"/>
    <b v="0"/>
    <n v="182"/>
    <b v="1"/>
    <s v="theater/spaces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02"/>
    <n v="52.1"/>
    <s v="GB"/>
    <s v="GBP"/>
    <n v="1401465600"/>
    <d v="2014-05-30T16:00:00"/>
    <n v="1399032813"/>
    <x v="3025"/>
    <b v="0"/>
    <n v="145"/>
    <b v="1"/>
    <s v="theater/spaces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43"/>
    <n v="51.6"/>
    <s v="GB"/>
    <s v="GBP"/>
    <n v="1488538892"/>
    <d v="2017-03-03T11:01:32"/>
    <n v="1487329292"/>
    <x v="3026"/>
    <b v="0"/>
    <n v="25"/>
    <b v="1"/>
    <s v="theater/spaces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31"/>
    <n v="164.3"/>
    <s v="US"/>
    <s v="USD"/>
    <n v="1426866851"/>
    <d v="2015-03-20T15:54:11"/>
    <n v="1424278451"/>
    <x v="3027"/>
    <b v="0"/>
    <n v="320"/>
    <b v="1"/>
    <s v="theater/spaces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n v="168"/>
    <n v="84.86"/>
    <s v="US"/>
    <s v="USD"/>
    <n v="1471242025"/>
    <d v="2016-08-15T06:20:25"/>
    <n v="1468650025"/>
    <x v="3028"/>
    <b v="0"/>
    <n v="99"/>
    <b v="1"/>
    <s v="theater/spaces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10"/>
    <n v="94.55"/>
    <s v="US"/>
    <s v="USD"/>
    <n v="1416285300"/>
    <d v="2014-11-18T04:35:00"/>
    <n v="1413824447"/>
    <x v="3029"/>
    <b v="0"/>
    <n v="348"/>
    <b v="1"/>
    <s v="theater/spaces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07"/>
    <n v="45.54"/>
    <s v="US"/>
    <s v="USD"/>
    <n v="1442426171"/>
    <d v="2015-09-16T17:56:11"/>
    <n v="1439834171"/>
    <x v="3030"/>
    <b v="0"/>
    <n v="41"/>
    <b v="1"/>
    <s v="theater/spaces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00"/>
    <n v="51.72"/>
    <s v="US"/>
    <s v="USD"/>
    <n v="1476479447"/>
    <d v="2016-10-14T21:10:47"/>
    <n v="1471295447"/>
    <x v="3031"/>
    <b v="0"/>
    <n v="29"/>
    <b v="1"/>
    <s v="theater/spaces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x v="0"/>
    <n v="127"/>
    <n v="50.88"/>
    <s v="US"/>
    <s v="USD"/>
    <n v="1441933459"/>
    <d v="2015-09-11T01:04:19"/>
    <n v="1439341459"/>
    <x v="3032"/>
    <b v="0"/>
    <n v="25"/>
    <b v="1"/>
    <s v="theater/spaces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47"/>
    <n v="191.13"/>
    <s v="US"/>
    <s v="USD"/>
    <n v="1471487925"/>
    <d v="2016-08-18T02:38:45"/>
    <n v="1468895925"/>
    <x v="3033"/>
    <b v="0"/>
    <n v="23"/>
    <b v="1"/>
    <s v="theater/spaces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13"/>
    <n v="89.31"/>
    <s v="US"/>
    <s v="USD"/>
    <n v="1477972740"/>
    <d v="2016-11-01T03:59:00"/>
    <n v="1475326255"/>
    <x v="3034"/>
    <b v="0"/>
    <n v="1260"/>
    <b v="1"/>
    <s v="theater/spaces"/>
    <x v="1"/>
    <s v="spaces"/>
    <x v="2"/>
  </r>
  <r>
    <n v="3035"/>
    <s v="The Coalition Theater"/>
    <s v="Help create a permanent home for live comedy shows and classes in Downtown RVA."/>
    <n v="25000"/>
    <n v="27196.71"/>
    <x v="0"/>
    <n v="109"/>
    <n v="88.59"/>
    <s v="US"/>
    <s v="USD"/>
    <n v="1367674009"/>
    <d v="2013-05-04T13:26:49"/>
    <n v="1365082009"/>
    <x v="3035"/>
    <b v="0"/>
    <n v="307"/>
    <b v="1"/>
    <s v="theater/spaces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x v="0"/>
    <n v="127"/>
    <n v="96.3"/>
    <s v="US"/>
    <s v="USD"/>
    <n v="1376654340"/>
    <d v="2013-08-16T11:59:00"/>
    <n v="1373568644"/>
    <x v="3036"/>
    <b v="0"/>
    <n v="329"/>
    <b v="1"/>
    <s v="theater/spaces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13"/>
    <n v="33.31"/>
    <s v="US"/>
    <s v="USD"/>
    <n v="1285995540"/>
    <d v="2010-10-02T04:59:00"/>
    <n v="1279574773"/>
    <x v="3037"/>
    <b v="0"/>
    <n v="32"/>
    <b v="1"/>
    <s v="theater/spaces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n v="101"/>
    <n v="37.22"/>
    <s v="US"/>
    <s v="USD"/>
    <n v="1457071397"/>
    <d v="2016-03-04T06:03:17"/>
    <n v="1451887397"/>
    <x v="3038"/>
    <b v="0"/>
    <n v="27"/>
    <b v="1"/>
    <s v="theater/spaces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09"/>
    <n v="92.13"/>
    <s v="US"/>
    <s v="USD"/>
    <n v="1388303940"/>
    <d v="2013-12-29T07:59:00"/>
    <n v="1386011038"/>
    <x v="3039"/>
    <b v="0"/>
    <n v="236"/>
    <b v="1"/>
    <s v="theater/spaces"/>
    <x v="1"/>
    <s v="spaces"/>
    <x v="4"/>
  </r>
  <r>
    <n v="3040"/>
    <s v="Jayhawk Makeover"/>
    <s v="48 hours of deck screws, dry wall, hard hats and needed renovation to help the Jayhawk rise from the ashes."/>
    <n v="3000"/>
    <n v="3225"/>
    <x v="0"/>
    <n v="108"/>
    <n v="76.790000000000006"/>
    <s v="US"/>
    <s v="USD"/>
    <n v="1435359600"/>
    <d v="2015-06-26T23:00:00"/>
    <n v="1434999621"/>
    <x v="3040"/>
    <b v="0"/>
    <n v="42"/>
    <b v="1"/>
    <s v="theater/spaces"/>
    <x v="1"/>
    <s v="spaces"/>
    <x v="0"/>
  </r>
  <r>
    <n v="3041"/>
    <s v="Lend a Hand in Our Home"/>
    <s v="Privet! Hello! Bon Jour! We are the Arlekin Players Theatre and we need a home."/>
    <n v="8300"/>
    <n v="9170"/>
    <x v="0"/>
    <n v="110"/>
    <n v="96.53"/>
    <s v="US"/>
    <s v="USD"/>
    <n v="1453323048"/>
    <d v="2016-01-20T20:50:48"/>
    <n v="1450731048"/>
    <x v="3041"/>
    <b v="0"/>
    <n v="95"/>
    <b v="1"/>
    <s v="theater/spaces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28"/>
    <n v="51.89"/>
    <s v="GB"/>
    <s v="GBP"/>
    <n v="1444149047"/>
    <d v="2015-10-06T16:30:47"/>
    <n v="1441557047"/>
    <x v="3042"/>
    <b v="0"/>
    <n v="37"/>
    <b v="1"/>
    <s v="theater/spaces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10"/>
    <n v="128.91"/>
    <s v="CA"/>
    <s v="CAD"/>
    <n v="1429152600"/>
    <d v="2015-04-16T02:50:00"/>
    <n v="1426815699"/>
    <x v="3043"/>
    <b v="0"/>
    <n v="128"/>
    <b v="1"/>
    <s v="theater/spaces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09"/>
    <n v="84.11"/>
    <s v="US"/>
    <s v="USD"/>
    <n v="1454433998"/>
    <d v="2016-02-02T17:26:38"/>
    <n v="1453137998"/>
    <x v="3044"/>
    <b v="0"/>
    <n v="156"/>
    <b v="1"/>
    <s v="theater/spaces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33"/>
    <n v="82.94"/>
    <s v="US"/>
    <s v="USD"/>
    <n v="1408679055"/>
    <d v="2014-08-22T03:44:15"/>
    <n v="1406087055"/>
    <x v="3045"/>
    <b v="0"/>
    <n v="64"/>
    <b v="1"/>
    <s v="theater/spaces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91"/>
    <n v="259.95"/>
    <s v="US"/>
    <s v="USD"/>
    <n v="1410324720"/>
    <d v="2014-09-10T04:52:00"/>
    <n v="1407784586"/>
    <x v="3046"/>
    <b v="0"/>
    <n v="58"/>
    <b v="1"/>
    <s v="theater/spaces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x v="0"/>
    <n v="149"/>
    <n v="37.25"/>
    <s v="US"/>
    <s v="USD"/>
    <n v="1461762960"/>
    <d v="2016-04-27T13:16:00"/>
    <n v="1457999054"/>
    <x v="3047"/>
    <b v="0"/>
    <n v="20"/>
    <b v="1"/>
    <s v="theater/spaces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66"/>
    <n v="177.02"/>
    <s v="US"/>
    <s v="USD"/>
    <n v="1420060920"/>
    <d v="2014-12-31T21:22:00"/>
    <n v="1417556262"/>
    <x v="3048"/>
    <b v="0"/>
    <n v="47"/>
    <b v="1"/>
    <s v="theater/spaces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07"/>
    <n v="74.069999999999993"/>
    <s v="US"/>
    <s v="USD"/>
    <n v="1434241255"/>
    <d v="2015-06-14T00:20:55"/>
    <n v="1431649255"/>
    <x v="3049"/>
    <b v="0"/>
    <n v="54"/>
    <b v="1"/>
    <s v="theater/spaces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n v="106"/>
    <n v="70.67"/>
    <s v="US"/>
    <s v="USD"/>
    <n v="1462420960"/>
    <d v="2016-05-05T04:02:40"/>
    <n v="1459828960"/>
    <x v="3050"/>
    <b v="0"/>
    <n v="9"/>
    <b v="1"/>
    <s v="theater/spaces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n v="24"/>
    <n v="23.63"/>
    <s v="GB"/>
    <s v="GBP"/>
    <n v="1486547945"/>
    <d v="2017-02-08T09:59:05"/>
    <n v="1483955945"/>
    <x v="3051"/>
    <b v="1"/>
    <n v="35"/>
    <b v="0"/>
    <s v="theater/spaces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n v="0"/>
    <n v="37.5"/>
    <s v="US"/>
    <s v="USD"/>
    <n v="1432828740"/>
    <d v="2015-05-28T15:59:00"/>
    <n v="1430237094"/>
    <x v="3052"/>
    <b v="0"/>
    <n v="2"/>
    <b v="0"/>
    <s v="theater/spaces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n v="0"/>
    <n v="13.33"/>
    <s v="US"/>
    <s v="USD"/>
    <n v="1412222340"/>
    <d v="2014-10-02T03:59:00"/>
    <n v="1407781013"/>
    <x v="3053"/>
    <b v="0"/>
    <n v="3"/>
    <b v="0"/>
    <s v="theater/spaces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0"/>
    <e v="#DIV/0!"/>
    <s v="US"/>
    <s v="USD"/>
    <n v="1425258240"/>
    <d v="2015-03-02T01:04:00"/>
    <n v="1422043154"/>
    <x v="3054"/>
    <b v="0"/>
    <n v="0"/>
    <b v="0"/>
    <s v="theater/spaces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n v="0"/>
    <n v="1"/>
    <s v="US"/>
    <s v="USD"/>
    <n v="1420844390"/>
    <d v="2015-01-09T22:59:50"/>
    <n v="1415660390"/>
    <x v="3055"/>
    <b v="0"/>
    <n v="1"/>
    <b v="0"/>
    <s v="theater/spaces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n v="0"/>
    <e v="#DIV/0!"/>
    <s v="US"/>
    <s v="USD"/>
    <n v="1412003784"/>
    <d v="2014-09-29T15:16:24"/>
    <n v="1406819784"/>
    <x v="3056"/>
    <b v="0"/>
    <n v="0"/>
    <b v="0"/>
    <s v="theater/spaces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n v="0"/>
    <e v="#DIV/0!"/>
    <s v="GB"/>
    <s v="GBP"/>
    <n v="1459694211"/>
    <d v="2016-04-03T14:36:51"/>
    <n v="1457105811"/>
    <x v="3057"/>
    <b v="0"/>
    <n v="0"/>
    <b v="0"/>
    <s v="theater/spaces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0"/>
    <n v="1"/>
    <s v="IT"/>
    <s v="EUR"/>
    <n v="1463734740"/>
    <d v="2016-05-20T08:59:00"/>
    <n v="1459414740"/>
    <x v="3058"/>
    <b v="0"/>
    <n v="3"/>
    <b v="0"/>
    <s v="theater/spaces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3"/>
    <n v="41"/>
    <s v="US"/>
    <s v="USD"/>
    <n v="1407536846"/>
    <d v="2014-08-08T22:27:26"/>
    <n v="1404944846"/>
    <x v="3059"/>
    <b v="0"/>
    <n v="11"/>
    <b v="0"/>
    <s v="theater/spaces"/>
    <x v="1"/>
    <s v="spaces"/>
    <x v="3"/>
  </r>
  <r>
    <n v="3060"/>
    <s v="Save the Roxy Theatre in Bremerton WA"/>
    <s v="Save the historic Roxy theatre in Bremerton WA from being repurposed as office space."/>
    <n v="220000"/>
    <n v="335"/>
    <x v="2"/>
    <n v="0"/>
    <n v="55.83"/>
    <s v="US"/>
    <s v="USD"/>
    <n v="1443422134"/>
    <d v="2015-09-28T06:35:34"/>
    <n v="1440830134"/>
    <x v="3060"/>
    <b v="0"/>
    <n v="6"/>
    <b v="0"/>
    <s v="theater/spaces"/>
    <x v="1"/>
    <s v="spaces"/>
    <x v="0"/>
  </r>
  <r>
    <n v="3061"/>
    <s v="Help Save Parkway Cinemas!"/>
    <s v="Save a historic Local theater."/>
    <n v="1000000"/>
    <n v="0"/>
    <x v="2"/>
    <n v="0"/>
    <e v="#DIV/0!"/>
    <s v="US"/>
    <s v="USD"/>
    <n v="1407955748"/>
    <d v="2014-08-13T18:49:08"/>
    <n v="1405363748"/>
    <x v="3061"/>
    <b v="0"/>
    <n v="0"/>
    <b v="0"/>
    <s v="theater/spaces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67"/>
    <n v="99.76"/>
    <s v="US"/>
    <s v="USD"/>
    <n v="1443636000"/>
    <d v="2015-09-30T18:00:00"/>
    <n v="1441111892"/>
    <x v="3062"/>
    <b v="0"/>
    <n v="67"/>
    <b v="0"/>
    <s v="theater/spaces"/>
    <x v="1"/>
    <s v="spaces"/>
    <x v="0"/>
  </r>
  <r>
    <n v="3063"/>
    <s v="Spec Haus"/>
    <s v="Members of the local Miami music scene are putting together a venue/creative space in Kendall!"/>
    <n v="3000"/>
    <n v="587"/>
    <x v="2"/>
    <n v="20"/>
    <n v="25.52"/>
    <s v="US"/>
    <s v="USD"/>
    <n v="1477174138"/>
    <d v="2016-10-22T22:08:58"/>
    <n v="1474150138"/>
    <x v="3063"/>
    <b v="0"/>
    <n v="23"/>
    <b v="0"/>
    <s v="theater/spaces"/>
    <x v="1"/>
    <s v="spaces"/>
    <x v="2"/>
  </r>
  <r>
    <n v="3064"/>
    <s v="Kickstart the Crossroads Community"/>
    <s v="An epicenter for connection, creation and expression of the community."/>
    <n v="75000"/>
    <n v="8471"/>
    <x v="2"/>
    <n v="11"/>
    <n v="117.65"/>
    <s v="US"/>
    <s v="USD"/>
    <n v="1448175540"/>
    <d v="2015-11-22T06:59:00"/>
    <n v="1445483246"/>
    <x v="3064"/>
    <b v="0"/>
    <n v="72"/>
    <b v="0"/>
    <s v="theater/spaces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n v="0"/>
    <n v="5"/>
    <s v="US"/>
    <s v="USD"/>
    <n v="1406683172"/>
    <d v="2014-07-30T01:19:32"/>
    <n v="1404523172"/>
    <x v="3065"/>
    <b v="0"/>
    <n v="2"/>
    <b v="0"/>
    <s v="theater/spaces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n v="12"/>
    <n v="2796.67"/>
    <s v="AU"/>
    <s v="AUD"/>
    <n v="1468128537"/>
    <d v="2016-07-10T05:28:57"/>
    <n v="1465536537"/>
    <x v="3066"/>
    <b v="0"/>
    <n v="15"/>
    <b v="0"/>
    <s v="theater/spaces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3"/>
    <n v="200"/>
    <s v="NZ"/>
    <s v="NZD"/>
    <n v="1441837879"/>
    <d v="2015-09-09T22:31:19"/>
    <n v="1439245879"/>
    <x v="3067"/>
    <b v="0"/>
    <n v="1"/>
    <b v="0"/>
    <s v="theater/spaces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0"/>
    <n v="87.5"/>
    <s v="US"/>
    <s v="USD"/>
    <n v="1445013352"/>
    <d v="2015-10-16T16:35:52"/>
    <n v="1442421352"/>
    <x v="3068"/>
    <b v="0"/>
    <n v="2"/>
    <b v="0"/>
    <s v="theater/spaces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14"/>
    <n v="20.14"/>
    <s v="US"/>
    <s v="USD"/>
    <n v="1418587234"/>
    <d v="2014-12-14T20:00:34"/>
    <n v="1415995234"/>
    <x v="3069"/>
    <b v="0"/>
    <n v="7"/>
    <b v="0"/>
    <s v="theater/spaces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3"/>
    <n v="20.88"/>
    <s v="GB"/>
    <s v="GBP"/>
    <n v="1481132169"/>
    <d v="2016-12-07T17:36:09"/>
    <n v="1479317769"/>
    <x v="3070"/>
    <b v="0"/>
    <n v="16"/>
    <b v="0"/>
    <s v="theater/spaces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x v="2"/>
    <n v="60"/>
    <n v="61.31"/>
    <s v="US"/>
    <s v="USD"/>
    <n v="1429595940"/>
    <d v="2015-04-21T05:59:00"/>
    <n v="1428082481"/>
    <x v="3071"/>
    <b v="0"/>
    <n v="117"/>
    <b v="0"/>
    <s v="theater/spaces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0"/>
    <n v="1"/>
    <s v="US"/>
    <s v="USD"/>
    <n v="1477791960"/>
    <d v="2016-10-30T01:46:00"/>
    <n v="1476549262"/>
    <x v="3072"/>
    <b v="0"/>
    <n v="2"/>
    <b v="0"/>
    <s v="theater/spaces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0"/>
    <n v="92.14"/>
    <s v="US"/>
    <s v="USD"/>
    <n v="1434309540"/>
    <d v="2015-06-14T19:19:00"/>
    <n v="1429287900"/>
    <x v="3073"/>
    <b v="0"/>
    <n v="7"/>
    <b v="0"/>
    <s v="theater/spaces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0"/>
    <n v="7.33"/>
    <s v="FR"/>
    <s v="EUR"/>
    <n v="1457617359"/>
    <d v="2016-03-10T13:42:39"/>
    <n v="1455025359"/>
    <x v="3074"/>
    <b v="0"/>
    <n v="3"/>
    <b v="0"/>
    <s v="theater/spaces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n v="9"/>
    <n v="64.8"/>
    <s v="US"/>
    <s v="USD"/>
    <n v="1471573640"/>
    <d v="2016-08-19T02:27:20"/>
    <n v="1467253640"/>
    <x v="3075"/>
    <b v="0"/>
    <n v="20"/>
    <b v="0"/>
    <s v="theater/spaces"/>
    <x v="1"/>
    <s v="spaces"/>
    <x v="2"/>
  </r>
  <r>
    <n v="3076"/>
    <s v="10,000 Hours"/>
    <s v="Helping female comedians get in their 10,000 Hours of practice!"/>
    <n v="10000"/>
    <n v="1506"/>
    <x v="2"/>
    <n v="15"/>
    <n v="30.12"/>
    <s v="US"/>
    <s v="USD"/>
    <n v="1444405123"/>
    <d v="2015-10-09T15:38:43"/>
    <n v="1439221123"/>
    <x v="3076"/>
    <b v="0"/>
    <n v="50"/>
    <b v="0"/>
    <s v="theater/spaces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0"/>
    <n v="52.5"/>
    <s v="CA"/>
    <s v="CAD"/>
    <n v="1488495478"/>
    <d v="2017-03-02T22:57:58"/>
    <n v="1485903478"/>
    <x v="3077"/>
    <b v="0"/>
    <n v="2"/>
    <b v="0"/>
    <s v="theater/spaces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0"/>
    <n v="23.67"/>
    <s v="US"/>
    <s v="USD"/>
    <n v="1424920795"/>
    <d v="2015-02-26T03:19:55"/>
    <n v="1422328795"/>
    <x v="3078"/>
    <b v="0"/>
    <n v="3"/>
    <b v="0"/>
    <s v="theater/spaces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1"/>
    <n v="415.78"/>
    <s v="US"/>
    <s v="USD"/>
    <n v="1427040435"/>
    <d v="2015-03-22T16:07:15"/>
    <n v="1424452035"/>
    <x v="3079"/>
    <b v="0"/>
    <n v="27"/>
    <b v="0"/>
    <s v="theater/spaces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0"/>
    <n v="53.71"/>
    <s v="US"/>
    <s v="USD"/>
    <n v="1419644444"/>
    <d v="2014-12-27T01:40:44"/>
    <n v="1414456844"/>
    <x v="3080"/>
    <b v="0"/>
    <n v="7"/>
    <b v="0"/>
    <s v="theater/spaces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0"/>
    <n v="420.6"/>
    <s v="US"/>
    <s v="USD"/>
    <n v="1442722891"/>
    <d v="2015-09-20T04:21:31"/>
    <n v="1440130891"/>
    <x v="3081"/>
    <b v="0"/>
    <n v="5"/>
    <b v="0"/>
    <s v="theater/spaces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0"/>
    <e v="#DIV/0!"/>
    <s v="US"/>
    <s v="USD"/>
    <n v="1447628946"/>
    <d v="2015-11-15T23:09:06"/>
    <n v="1445033346"/>
    <x v="3082"/>
    <b v="0"/>
    <n v="0"/>
    <b v="0"/>
    <s v="theater/spaces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0"/>
    <n v="18.670000000000002"/>
    <s v="US"/>
    <s v="USD"/>
    <n v="1409547600"/>
    <d v="2014-09-01T05:00:00"/>
    <n v="1406986278"/>
    <x v="3083"/>
    <b v="0"/>
    <n v="3"/>
    <b v="0"/>
    <s v="theater/spaces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12"/>
    <n v="78.33"/>
    <s v="US"/>
    <s v="USD"/>
    <n v="1430851680"/>
    <d v="2015-05-05T18:48:00"/>
    <n v="1428340931"/>
    <x v="3084"/>
    <b v="0"/>
    <n v="6"/>
    <b v="0"/>
    <s v="theater/spaces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2"/>
    <n v="67.78"/>
    <s v="US"/>
    <s v="USD"/>
    <n v="1443561159"/>
    <d v="2015-09-29T21:12:39"/>
    <n v="1440969159"/>
    <x v="3085"/>
    <b v="0"/>
    <n v="9"/>
    <b v="0"/>
    <s v="theater/spaces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0"/>
    <n v="16.670000000000002"/>
    <s v="IT"/>
    <s v="EUR"/>
    <n v="1439827559"/>
    <d v="2015-08-17T16:05:59"/>
    <n v="1434643559"/>
    <x v="3086"/>
    <b v="0"/>
    <n v="3"/>
    <b v="0"/>
    <s v="theater/spaces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1"/>
    <n v="62.5"/>
    <s v="US"/>
    <s v="USD"/>
    <n v="1482294990"/>
    <d v="2016-12-21T04:36:30"/>
    <n v="1477107390"/>
    <x v="3087"/>
    <b v="0"/>
    <n v="2"/>
    <b v="0"/>
    <s v="theater/spaces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0"/>
    <n v="42"/>
    <s v="US"/>
    <s v="USD"/>
    <n v="1420724460"/>
    <d v="2015-01-08T13:41:00"/>
    <n v="1418046247"/>
    <x v="3088"/>
    <b v="0"/>
    <n v="3"/>
    <b v="0"/>
    <s v="theater/spaces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23"/>
    <n v="130.09"/>
    <s v="US"/>
    <s v="USD"/>
    <n v="1468029540"/>
    <d v="2016-07-09T01:59:00"/>
    <n v="1465304483"/>
    <x v="3089"/>
    <b v="0"/>
    <n v="45"/>
    <b v="0"/>
    <s v="theater/spaces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n v="5"/>
    <n v="1270.22"/>
    <s v="US"/>
    <s v="USD"/>
    <n v="1430505545"/>
    <d v="2015-05-01T18:39:05"/>
    <n v="1425325145"/>
    <x v="3090"/>
    <b v="0"/>
    <n v="9"/>
    <b v="0"/>
    <s v="theater/spaces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n v="16"/>
    <n v="88.44"/>
    <s v="US"/>
    <s v="USD"/>
    <n v="1471214743"/>
    <d v="2016-08-14T22:45:43"/>
    <n v="1468622743"/>
    <x v="3091"/>
    <b v="0"/>
    <n v="9"/>
    <b v="0"/>
    <s v="theater/spaces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1"/>
    <n v="56.34"/>
    <s v="US"/>
    <s v="USD"/>
    <n v="1444946400"/>
    <d v="2015-10-15T22:00:00"/>
    <n v="1441723912"/>
    <x v="3092"/>
    <b v="0"/>
    <n v="21"/>
    <b v="0"/>
    <s v="theater/spaces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23"/>
    <n v="53.53"/>
    <s v="CA"/>
    <s v="CAD"/>
    <n v="1401595140"/>
    <d v="2014-06-01T03:59:00"/>
    <n v="1398980941"/>
    <x v="3093"/>
    <b v="0"/>
    <n v="17"/>
    <b v="0"/>
    <s v="theater/spaces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x v="2"/>
    <n v="0"/>
    <n v="25"/>
    <s v="US"/>
    <s v="USD"/>
    <n v="1442775956"/>
    <d v="2015-09-20T19:05:56"/>
    <n v="1437591956"/>
    <x v="3094"/>
    <b v="0"/>
    <n v="1"/>
    <b v="0"/>
    <s v="theater/spaces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n v="0"/>
    <n v="50"/>
    <s v="US"/>
    <s v="USD"/>
    <n v="1470011780"/>
    <d v="2016-08-01T00:36:20"/>
    <n v="1464827780"/>
    <x v="3095"/>
    <b v="0"/>
    <n v="1"/>
    <b v="0"/>
    <s v="theater/spaces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4"/>
    <n v="56.79"/>
    <s v="US"/>
    <s v="USD"/>
    <n v="1432151326"/>
    <d v="2015-05-20T19:48:46"/>
    <n v="1429559326"/>
    <x v="3096"/>
    <b v="0"/>
    <n v="14"/>
    <b v="0"/>
    <s v="theater/spaces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17"/>
    <n v="40.83"/>
    <s v="GB"/>
    <s v="GBP"/>
    <n v="1475848800"/>
    <d v="2016-10-07T14:00:00"/>
    <n v="1474027501"/>
    <x v="3097"/>
    <b v="0"/>
    <n v="42"/>
    <b v="0"/>
    <s v="theater/spaces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n v="4"/>
    <n v="65.11"/>
    <s v="US"/>
    <s v="USD"/>
    <n v="1454890620"/>
    <d v="2016-02-08T00:17:00"/>
    <n v="1450724449"/>
    <x v="3098"/>
    <b v="0"/>
    <n v="27"/>
    <b v="0"/>
    <s v="theater/spaces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14"/>
    <n v="55.6"/>
    <s v="US"/>
    <s v="USD"/>
    <n v="1455251591"/>
    <d v="2016-02-12T04:33:11"/>
    <n v="1452659591"/>
    <x v="3099"/>
    <b v="0"/>
    <n v="5"/>
    <b v="0"/>
    <s v="theater/spaces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5"/>
    <n v="140.54"/>
    <s v="US"/>
    <s v="USD"/>
    <n v="1413816975"/>
    <d v="2014-10-20T14:56:15"/>
    <n v="1411224975"/>
    <x v="3100"/>
    <b v="0"/>
    <n v="13"/>
    <b v="0"/>
    <s v="theater/spaces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12"/>
    <n v="25"/>
    <s v="FR"/>
    <s v="EUR"/>
    <n v="1437033360"/>
    <d v="2015-07-16T07:56:00"/>
    <n v="1434445937"/>
    <x v="3101"/>
    <b v="0"/>
    <n v="12"/>
    <b v="0"/>
    <s v="theater/spaces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n v="39"/>
    <n v="69.53"/>
    <s v="GB"/>
    <s v="GBP"/>
    <n v="1471939818"/>
    <d v="2016-08-23T08:10:18"/>
    <n v="1467619818"/>
    <x v="3102"/>
    <b v="0"/>
    <n v="90"/>
    <b v="0"/>
    <s v="theater/spaces"/>
    <x v="1"/>
    <s v="spaces"/>
    <x v="2"/>
  </r>
  <r>
    <n v="3103"/>
    <s v="Professional Venue for local artists!!"/>
    <s v="Creating a place for local artists to perform, at substantially less cost for them"/>
    <n v="4100"/>
    <n v="11"/>
    <x v="2"/>
    <n v="0"/>
    <n v="5.5"/>
    <s v="US"/>
    <s v="USD"/>
    <n v="1434080706"/>
    <d v="2015-06-12T03:45:06"/>
    <n v="1428896706"/>
    <x v="3103"/>
    <b v="0"/>
    <n v="2"/>
    <b v="0"/>
    <s v="theater/spaces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30"/>
    <n v="237"/>
    <s v="AU"/>
    <s v="AUD"/>
    <n v="1422928800"/>
    <d v="2015-02-03T02:00:00"/>
    <n v="1420235311"/>
    <x v="3104"/>
    <b v="0"/>
    <n v="5"/>
    <b v="0"/>
    <s v="theater/spaces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n v="42"/>
    <n v="79.87"/>
    <s v="US"/>
    <s v="USD"/>
    <n v="1413694800"/>
    <d v="2014-10-19T05:00:00"/>
    <n v="1408986916"/>
    <x v="3105"/>
    <b v="0"/>
    <n v="31"/>
    <b v="0"/>
    <s v="theater/spaces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4"/>
    <n v="10.25"/>
    <s v="GB"/>
    <s v="GBP"/>
    <n v="1442440800"/>
    <d v="2015-09-16T22:00:00"/>
    <n v="1440497876"/>
    <x v="3106"/>
    <b v="0"/>
    <n v="4"/>
    <b v="0"/>
    <s v="theater/spaces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n v="20"/>
    <n v="272.58999999999997"/>
    <s v="US"/>
    <s v="USD"/>
    <n v="1431372751"/>
    <d v="2015-05-11T19:32:31"/>
    <n v="1430767951"/>
    <x v="3107"/>
    <b v="0"/>
    <n v="29"/>
    <b v="0"/>
    <s v="theater/spaces"/>
    <x v="1"/>
    <s v="spaces"/>
    <x v="0"/>
  </r>
  <r>
    <n v="3108"/>
    <s v="Funding a home for our Children's Theater"/>
    <s v="We need a permanent home for the theater!"/>
    <n v="50000"/>
    <n v="26"/>
    <x v="2"/>
    <n v="0"/>
    <n v="13"/>
    <s v="US"/>
    <s v="USD"/>
    <n v="1430234394"/>
    <d v="2015-04-28T15:19:54"/>
    <n v="1425053994"/>
    <x v="3108"/>
    <b v="0"/>
    <n v="2"/>
    <b v="0"/>
    <s v="theater/spaces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25"/>
    <n v="58.18"/>
    <s v="US"/>
    <s v="USD"/>
    <n v="1409194810"/>
    <d v="2014-08-28T03:00:10"/>
    <n v="1406170810"/>
    <x v="3109"/>
    <b v="0"/>
    <n v="114"/>
    <b v="0"/>
    <s v="theater/spaces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n v="0"/>
    <n v="10"/>
    <s v="US"/>
    <s v="USD"/>
    <n v="1487465119"/>
    <d v="2017-02-19T00:45:19"/>
    <n v="1484009119"/>
    <x v="3110"/>
    <b v="0"/>
    <n v="1"/>
    <b v="0"/>
    <s v="theater/spaces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n v="27"/>
    <n v="70.11"/>
    <s v="US"/>
    <s v="USD"/>
    <n v="1412432220"/>
    <d v="2014-10-04T14:17:00"/>
    <n v="1409753820"/>
    <x v="3111"/>
    <b v="0"/>
    <n v="76"/>
    <b v="0"/>
    <s v="theater/spaces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n v="5"/>
    <n v="57.89"/>
    <s v="US"/>
    <s v="USD"/>
    <n v="1477968934"/>
    <d v="2016-11-01T02:55:34"/>
    <n v="1472784934"/>
    <x v="3112"/>
    <b v="0"/>
    <n v="9"/>
    <b v="0"/>
    <s v="theater/spaces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4"/>
    <n v="125.27"/>
    <s v="US"/>
    <s v="USD"/>
    <n v="1429291982"/>
    <d v="2015-04-17T17:33:02"/>
    <n v="1426699982"/>
    <x v="3113"/>
    <b v="0"/>
    <n v="37"/>
    <b v="0"/>
    <s v="theater/spaces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0"/>
    <e v="#DIV/0!"/>
    <s v="US"/>
    <s v="USD"/>
    <n v="1411312250"/>
    <d v="2014-09-21T15:10:50"/>
    <n v="1406128250"/>
    <x v="3114"/>
    <b v="0"/>
    <n v="0"/>
    <b v="0"/>
    <s v="theater/spaces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n v="3"/>
    <n v="300"/>
    <s v="SE"/>
    <s v="SEK"/>
    <n v="1465123427"/>
    <d v="2016-06-05T10:43:47"/>
    <n v="1462531427"/>
    <x v="3115"/>
    <b v="0"/>
    <n v="1"/>
    <b v="0"/>
    <s v="theater/spaces"/>
    <x v="1"/>
    <s v="spaces"/>
    <x v="2"/>
  </r>
  <r>
    <n v="3116"/>
    <s v="CoreCon Asylum"/>
    <s v="Creating a consuite for CoreCon. A focus on the insanity of asylums and early medical practices from history."/>
    <n v="750"/>
    <n v="430"/>
    <x v="2"/>
    <n v="57"/>
    <n v="43"/>
    <s v="US"/>
    <s v="USD"/>
    <n v="1427890925"/>
    <d v="2015-04-01T12:22:05"/>
    <n v="1426681325"/>
    <x v="3116"/>
    <b v="0"/>
    <n v="10"/>
    <b v="0"/>
    <s v="theater/spaces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n v="0"/>
    <n v="1"/>
    <s v="GB"/>
    <s v="GBP"/>
    <n v="1464354720"/>
    <d v="2016-05-27T13:12:00"/>
    <n v="1463648360"/>
    <x v="3117"/>
    <b v="0"/>
    <n v="1"/>
    <b v="0"/>
    <s v="theater/spaces"/>
    <x v="1"/>
    <s v="spaces"/>
    <x v="2"/>
  </r>
  <r>
    <n v="3118"/>
    <s v="Garden Eden, theatre, meeting, culture, music, art"/>
    <s v="a magical place for all kind of people, like a fairytaile in all colours"/>
    <n v="500000"/>
    <n v="1550"/>
    <x v="2"/>
    <n v="0"/>
    <n v="775"/>
    <s v="SE"/>
    <s v="SEK"/>
    <n v="1467473723"/>
    <d v="2016-07-02T15:35:23"/>
    <n v="1465832123"/>
    <x v="3118"/>
    <b v="0"/>
    <n v="2"/>
    <b v="0"/>
    <s v="theater/spaces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0"/>
    <n v="5"/>
    <s v="US"/>
    <s v="USD"/>
    <n v="1427414732"/>
    <d v="2015-03-27T00:05:32"/>
    <n v="1424826332"/>
    <x v="3119"/>
    <b v="0"/>
    <n v="1"/>
    <b v="0"/>
    <s v="theater/spaces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n v="0"/>
    <n v="12.8"/>
    <s v="NL"/>
    <s v="EUR"/>
    <n v="1462484196"/>
    <d v="2016-05-05T21:36:36"/>
    <n v="1457303796"/>
    <x v="3120"/>
    <b v="0"/>
    <n v="10"/>
    <b v="0"/>
    <s v="theater/spaces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x v="1"/>
    <n v="1"/>
    <n v="10"/>
    <s v="CA"/>
    <s v="CAD"/>
    <n v="1411748335"/>
    <d v="2014-09-26T16:18:55"/>
    <n v="1406564335"/>
    <x v="3121"/>
    <b v="0"/>
    <n v="1"/>
    <b v="0"/>
    <s v="theater/spaces"/>
    <x v="1"/>
    <s v="spaces"/>
    <x v="3"/>
  </r>
  <r>
    <n v="3122"/>
    <s v="be back soon (Canceled)"/>
    <s v="cancelled until further notice"/>
    <n v="199"/>
    <n v="116"/>
    <x v="1"/>
    <n v="58"/>
    <n v="58"/>
    <s v="US"/>
    <s v="USD"/>
    <n v="1478733732"/>
    <d v="2016-11-09T23:22:12"/>
    <n v="1478298132"/>
    <x v="3122"/>
    <b v="0"/>
    <n v="2"/>
    <b v="0"/>
    <s v="theater/spaces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68"/>
    <n v="244.8"/>
    <s v="US"/>
    <s v="USD"/>
    <n v="1468108198"/>
    <d v="2016-07-09T23:49:58"/>
    <n v="1465516198"/>
    <x v="3123"/>
    <b v="0"/>
    <n v="348"/>
    <b v="0"/>
    <s v="theater/spaces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x v="1"/>
    <n v="0"/>
    <n v="6.5"/>
    <s v="US"/>
    <s v="USD"/>
    <n v="1422902601"/>
    <d v="2015-02-02T18:43:21"/>
    <n v="1417718601"/>
    <x v="3124"/>
    <b v="0"/>
    <n v="4"/>
    <b v="0"/>
    <s v="theater/spaces"/>
    <x v="1"/>
    <s v="spaces"/>
    <x v="3"/>
  </r>
  <r>
    <n v="3125"/>
    <s v="N/A (Canceled)"/>
    <s v="N/A"/>
    <n v="1500000"/>
    <n v="0"/>
    <x v="1"/>
    <n v="0"/>
    <e v="#DIV/0!"/>
    <s v="US"/>
    <s v="USD"/>
    <n v="1452142672"/>
    <d v="2016-01-07T04:57:52"/>
    <n v="1449550672"/>
    <x v="3125"/>
    <b v="0"/>
    <n v="0"/>
    <b v="0"/>
    <s v="theater/spaces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"/>
    <n v="61.18"/>
    <s v="US"/>
    <s v="USD"/>
    <n v="1459121162"/>
    <d v="2016-03-27T23:26:02"/>
    <n v="1456532762"/>
    <x v="3126"/>
    <b v="0"/>
    <n v="17"/>
    <b v="0"/>
    <s v="theater/spaces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e v="#DIV/0!"/>
    <s v="US"/>
    <s v="USD"/>
    <n v="1425242029"/>
    <d v="2015-03-01T20:33:49"/>
    <n v="1422650029"/>
    <x v="3127"/>
    <b v="0"/>
    <n v="0"/>
    <b v="0"/>
    <s v="theater/spaces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09"/>
    <n v="139.24"/>
    <s v="US"/>
    <s v="USD"/>
    <n v="1489690141"/>
    <d v="2017-03-16T18:49:01"/>
    <n v="1487101741"/>
    <x v="3128"/>
    <b v="0"/>
    <n v="117"/>
    <b v="0"/>
    <s v="theater/plays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"/>
    <n v="10"/>
    <s v="US"/>
    <s v="USD"/>
    <n v="1492542819"/>
    <d v="2017-04-18T19:13:39"/>
    <n v="1489090419"/>
    <x v="3129"/>
    <b v="0"/>
    <n v="1"/>
    <b v="0"/>
    <s v="theater/plays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n v="4"/>
    <n v="93.75"/>
    <s v="US"/>
    <s v="USD"/>
    <n v="1492145940"/>
    <d v="2017-04-14T04:59:00"/>
    <n v="1489504916"/>
    <x v="3130"/>
    <b v="0"/>
    <n v="4"/>
    <b v="0"/>
    <s v="theater/plays"/>
    <x v="1"/>
    <s v="plays"/>
    <x v="1"/>
  </r>
  <r>
    <n v="3131"/>
    <s v="SNAKE EYES"/>
    <s v="A Staged Reading of &quot;Snake Eyes,&quot; a new play by Alex Rafala"/>
    <n v="4100"/>
    <n v="645"/>
    <x v="3"/>
    <n v="16"/>
    <n v="53.75"/>
    <s v="US"/>
    <s v="USD"/>
    <n v="1491656045"/>
    <d v="2017-04-08T12:54:05"/>
    <n v="1489067645"/>
    <x v="3131"/>
    <b v="0"/>
    <n v="12"/>
    <b v="0"/>
    <s v="theater/plays"/>
    <x v="1"/>
    <s v="plays"/>
    <x v="1"/>
  </r>
  <r>
    <n v="3132"/>
    <s v="A Bite of a Snake Play"/>
    <s v="Smells Like Money, Drips Like Honey, Taste Like Mocha, Better Run AWAY"/>
    <n v="30000"/>
    <n v="10"/>
    <x v="3"/>
    <n v="0"/>
    <n v="10"/>
    <s v="US"/>
    <s v="USD"/>
    <n v="1492759460"/>
    <d v="2017-04-21T07:24:20"/>
    <n v="1487579060"/>
    <x v="3132"/>
    <b v="0"/>
    <n v="1"/>
    <b v="0"/>
    <s v="theater/plays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108"/>
    <n v="33.75"/>
    <s v="GB"/>
    <s v="GBP"/>
    <n v="1490358834"/>
    <d v="2017-03-24T12:33:54"/>
    <n v="1487770434"/>
    <x v="3133"/>
    <b v="0"/>
    <n v="16"/>
    <b v="0"/>
    <s v="theater/plays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23"/>
    <n v="18.75"/>
    <s v="GB"/>
    <s v="GBP"/>
    <n v="1490631419"/>
    <d v="2017-03-27T16:16:59"/>
    <n v="1488820619"/>
    <x v="3134"/>
    <b v="0"/>
    <n v="12"/>
    <b v="0"/>
    <s v="theater/plays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1"/>
    <n v="23.14"/>
    <s v="US"/>
    <s v="USD"/>
    <n v="1491277121"/>
    <d v="2017-04-04T03:38:41"/>
    <n v="1489376321"/>
    <x v="3135"/>
    <b v="0"/>
    <n v="7"/>
    <b v="0"/>
    <s v="theater/plays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n v="128"/>
    <n v="29.05"/>
    <s v="GB"/>
    <s v="GBP"/>
    <n v="1491001140"/>
    <d v="2017-03-31T22:59:00"/>
    <n v="1487847954"/>
    <x v="3136"/>
    <b v="0"/>
    <n v="22"/>
    <b v="0"/>
    <s v="theater/plays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n v="3"/>
    <n v="50"/>
    <s v="US"/>
    <s v="USD"/>
    <n v="1493838720"/>
    <d v="2017-05-03T19:12:00"/>
    <n v="1489439669"/>
    <x v="3137"/>
    <b v="0"/>
    <n v="1"/>
    <b v="0"/>
    <s v="theater/plays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n v="0"/>
    <e v="#DIV/0!"/>
    <s v="GB"/>
    <s v="GBP"/>
    <n v="1491233407"/>
    <d v="2017-04-03T15:30:07"/>
    <n v="1489591807"/>
    <x v="3138"/>
    <b v="0"/>
    <n v="0"/>
    <b v="0"/>
    <s v="theater/plays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5"/>
    <n v="450"/>
    <s v="MX"/>
    <s v="MXN"/>
    <n v="1490416380"/>
    <d v="2017-03-25T04:33:00"/>
    <n v="1487485760"/>
    <x v="3139"/>
    <b v="0"/>
    <n v="6"/>
    <b v="0"/>
    <s v="theater/plays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1"/>
    <n v="24"/>
    <s v="FR"/>
    <s v="EUR"/>
    <n v="1491581703"/>
    <d v="2017-04-07T16:15:03"/>
    <n v="1488993303"/>
    <x v="3140"/>
    <b v="0"/>
    <n v="4"/>
    <b v="0"/>
    <s v="theater/plays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52"/>
    <n v="32.25"/>
    <s v="NL"/>
    <s v="EUR"/>
    <n v="1492372800"/>
    <d v="2017-04-16T20:00:00"/>
    <n v="1488823488"/>
    <x v="3141"/>
    <b v="0"/>
    <n v="8"/>
    <b v="0"/>
    <s v="theater/plays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n v="2"/>
    <n v="15"/>
    <s v="GB"/>
    <s v="GBP"/>
    <n v="1489922339"/>
    <d v="2017-03-19T11:18:59"/>
    <n v="1487333939"/>
    <x v="3142"/>
    <b v="0"/>
    <n v="3"/>
    <b v="0"/>
    <s v="theater/plays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0"/>
    <e v="#DIV/0!"/>
    <s v="GB"/>
    <s v="GBP"/>
    <n v="1491726956"/>
    <d v="2017-04-09T08:35:56"/>
    <n v="1489480556"/>
    <x v="3143"/>
    <b v="0"/>
    <n v="0"/>
    <b v="0"/>
    <s v="theater/plays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75"/>
    <n v="251.33"/>
    <s v="US"/>
    <s v="USD"/>
    <n v="1489903200"/>
    <d v="2017-03-19T06:00:00"/>
    <n v="1488459307"/>
    <x v="3144"/>
    <b v="0"/>
    <n v="30"/>
    <b v="0"/>
    <s v="theater/plays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n v="0"/>
    <e v="#DIV/0!"/>
    <s v="US"/>
    <s v="USD"/>
    <n v="1490659134"/>
    <d v="2017-03-27T23:58:54"/>
    <n v="1485478734"/>
    <x v="3145"/>
    <b v="0"/>
    <n v="0"/>
    <b v="0"/>
    <s v="theater/plays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n v="11"/>
    <n v="437.5"/>
    <s v="MX"/>
    <s v="MXN"/>
    <n v="1492356166"/>
    <d v="2017-04-16T15:22:46"/>
    <n v="1488471766"/>
    <x v="3146"/>
    <b v="0"/>
    <n v="12"/>
    <b v="0"/>
    <s v="theater/plays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8"/>
    <n v="110.35"/>
    <s v="US"/>
    <s v="USD"/>
    <n v="1415319355"/>
    <d v="2014-11-07T00:15:55"/>
    <n v="1411859755"/>
    <x v="3147"/>
    <b v="1"/>
    <n v="213"/>
    <b v="1"/>
    <s v="theater/plays"/>
    <x v="1"/>
    <s v="plays"/>
    <x v="3"/>
  </r>
  <r>
    <n v="3148"/>
    <s v="The Aurora Project: A Sci-Fi Epic by Bella Poynton"/>
    <s v="Help fund The Aurora Project, an immersive science fiction epic."/>
    <n v="1800"/>
    <n v="2361"/>
    <x v="0"/>
    <n v="131"/>
    <n v="41.42"/>
    <s v="US"/>
    <s v="USD"/>
    <n v="1412136000"/>
    <d v="2014-10-01T04:00:00"/>
    <n v="1410278284"/>
    <x v="3148"/>
    <b v="1"/>
    <n v="57"/>
    <b v="1"/>
    <s v="theater/plays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n v="104"/>
    <n v="52"/>
    <s v="US"/>
    <s v="USD"/>
    <n v="1354845600"/>
    <d v="2012-12-07T02:00:00"/>
    <n v="1352766300"/>
    <x v="3149"/>
    <b v="1"/>
    <n v="25"/>
    <b v="1"/>
    <s v="theater/plays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01"/>
    <n v="33.99"/>
    <s v="US"/>
    <s v="USD"/>
    <n v="1295928000"/>
    <d v="2011-01-25T04:00:00"/>
    <n v="1288160403"/>
    <x v="3150"/>
    <b v="1"/>
    <n v="104"/>
    <b v="1"/>
    <s v="theater/plays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n v="100"/>
    <n v="103.35"/>
    <s v="US"/>
    <s v="USD"/>
    <n v="1410379774"/>
    <d v="2014-09-10T20:09:34"/>
    <n v="1407787774"/>
    <x v="3151"/>
    <b v="1"/>
    <n v="34"/>
    <b v="1"/>
    <s v="theater/plays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n v="106"/>
    <n v="34.79"/>
    <s v="GB"/>
    <s v="GBP"/>
    <n v="1383425367"/>
    <d v="2013-11-02T20:49:27"/>
    <n v="1380833367"/>
    <x v="3152"/>
    <b v="1"/>
    <n v="67"/>
    <b v="1"/>
    <s v="theater/plays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x v="0"/>
    <n v="336"/>
    <n v="41.77"/>
    <s v="US"/>
    <s v="USD"/>
    <n v="1304225940"/>
    <d v="2011-05-01T04:59:00"/>
    <n v="1301542937"/>
    <x v="3153"/>
    <b v="1"/>
    <n v="241"/>
    <b v="1"/>
    <s v="theater/plays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13"/>
    <n v="64.27"/>
    <s v="US"/>
    <s v="USD"/>
    <n v="1333310458"/>
    <d v="2012-04-01T20:00:58"/>
    <n v="1330722058"/>
    <x v="3154"/>
    <b v="1"/>
    <n v="123"/>
    <b v="1"/>
    <s v="theater/plays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89"/>
    <n v="31.21"/>
    <s v="GB"/>
    <s v="GBP"/>
    <n v="1356004725"/>
    <d v="2012-12-20T11:58:45"/>
    <n v="1353412725"/>
    <x v="3155"/>
    <b v="1"/>
    <n v="302"/>
    <b v="1"/>
    <s v="theater/plays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02"/>
    <n v="62.92"/>
    <s v="US"/>
    <s v="USD"/>
    <n v="1338591144"/>
    <d v="2012-06-01T22:52:24"/>
    <n v="1335567144"/>
    <x v="3156"/>
    <b v="1"/>
    <n v="89"/>
    <b v="1"/>
    <s v="theater/plays"/>
    <x v="1"/>
    <s v="plays"/>
    <x v="5"/>
  </r>
  <r>
    <n v="3157"/>
    <s v="Summer FourPlay"/>
    <s v="Four Directors.  Four One Acts.  Four Genres.  For You."/>
    <n v="4000"/>
    <n v="4040"/>
    <x v="0"/>
    <n v="101"/>
    <n v="98.54"/>
    <s v="US"/>
    <s v="USD"/>
    <n v="1405746000"/>
    <d v="2014-07-19T05:00:00"/>
    <n v="1404932105"/>
    <x v="3157"/>
    <b v="1"/>
    <n v="41"/>
    <b v="1"/>
    <s v="theater/plays"/>
    <x v="1"/>
    <s v="plays"/>
    <x v="3"/>
  </r>
  <r>
    <n v="3158"/>
    <s v="Nursery Crimes"/>
    <s v="A 40s crime-noir play using nursery rhyme characters."/>
    <n v="5000"/>
    <n v="5700"/>
    <x v="0"/>
    <n v="114"/>
    <n v="82.61"/>
    <s v="US"/>
    <s v="USD"/>
    <n v="1374523752"/>
    <d v="2013-07-22T20:09:12"/>
    <n v="1371931752"/>
    <x v="3158"/>
    <b v="1"/>
    <n v="69"/>
    <b v="1"/>
    <s v="theater/plays"/>
    <x v="1"/>
    <s v="plays"/>
    <x v="4"/>
  </r>
  <r>
    <n v="3159"/>
    <s v="Waxwing: A New Play"/>
    <s v="WAXWING is an exciting new world premiere of mythic (perhaps even apocalyptic!) proportions."/>
    <n v="1500"/>
    <n v="2002.22"/>
    <x v="0"/>
    <n v="133"/>
    <n v="38.5"/>
    <s v="US"/>
    <s v="USD"/>
    <n v="1326927600"/>
    <d v="2012-01-18T23:00:00"/>
    <n v="1323221761"/>
    <x v="3159"/>
    <b v="1"/>
    <n v="52"/>
    <b v="1"/>
    <s v="theater/plays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n v="102"/>
    <n v="80.16"/>
    <s v="US"/>
    <s v="USD"/>
    <n v="1407905940"/>
    <d v="2014-08-13T04:59:00"/>
    <n v="1405923687"/>
    <x v="3160"/>
    <b v="1"/>
    <n v="57"/>
    <b v="1"/>
    <s v="theater/plays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n v="105"/>
    <n v="28.41"/>
    <s v="GB"/>
    <s v="GBP"/>
    <n v="1413377522"/>
    <d v="2014-10-15T12:52:02"/>
    <n v="1410785522"/>
    <x v="3161"/>
    <b v="1"/>
    <n v="74"/>
    <b v="1"/>
    <s v="theater/plays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n v="127"/>
    <n v="80.73"/>
    <s v="US"/>
    <s v="USD"/>
    <n v="1404698400"/>
    <d v="2014-07-07T02:00:00"/>
    <n v="1402331262"/>
    <x v="3162"/>
    <b v="1"/>
    <n v="63"/>
    <b v="1"/>
    <s v="theater/plays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11"/>
    <n v="200.69"/>
    <s v="US"/>
    <s v="USD"/>
    <n v="1402855525"/>
    <d v="2014-06-15T18:05:25"/>
    <n v="1400263525"/>
    <x v="3163"/>
    <b v="1"/>
    <n v="72"/>
    <b v="1"/>
    <s v="theater/plays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07"/>
    <n v="37.590000000000003"/>
    <s v="US"/>
    <s v="USD"/>
    <n v="1402341615"/>
    <d v="2014-06-09T19:20:15"/>
    <n v="1399490415"/>
    <x v="3164"/>
    <b v="1"/>
    <n v="71"/>
    <b v="1"/>
    <s v="theater/plays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n v="163"/>
    <n v="58.1"/>
    <s v="US"/>
    <s v="USD"/>
    <n v="1304395140"/>
    <d v="2011-05-03T03:59:00"/>
    <n v="1302493760"/>
    <x v="3165"/>
    <b v="1"/>
    <n v="21"/>
    <b v="1"/>
    <s v="theater/plays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60"/>
    <n v="60.3"/>
    <s v="US"/>
    <s v="USD"/>
    <n v="1416988740"/>
    <d v="2014-11-26T07:59:00"/>
    <n v="1414514153"/>
    <x v="3166"/>
    <b v="1"/>
    <n v="930"/>
    <b v="1"/>
    <s v="theater/plays"/>
    <x v="1"/>
    <s v="plays"/>
    <x v="3"/>
  </r>
  <r>
    <n v="3167"/>
    <s v="Destiny is Judd Nelson: a new play at FringeNYC"/>
    <s v="What is destiny? Explore it with us this August at FringeNYC."/>
    <n v="3000"/>
    <n v="3485"/>
    <x v="0"/>
    <n v="116"/>
    <n v="63.36"/>
    <s v="US"/>
    <s v="USD"/>
    <n v="1406952781"/>
    <d v="2014-08-02T04:13:01"/>
    <n v="1405743181"/>
    <x v="3167"/>
    <b v="1"/>
    <n v="55"/>
    <b v="1"/>
    <s v="theater/plays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n v="124"/>
    <n v="50.9"/>
    <s v="US"/>
    <s v="USD"/>
    <n v="1402696800"/>
    <d v="2014-06-13T22:00:00"/>
    <n v="1399948353"/>
    <x v="3168"/>
    <b v="1"/>
    <n v="61"/>
    <b v="1"/>
    <s v="theater/plays"/>
    <x v="1"/>
    <s v="plays"/>
    <x v="3"/>
  </r>
  <r>
    <n v="3169"/>
    <s v="The Window"/>
    <s v="We're bringing The Window to the Cherry Lane Theater in January 2014."/>
    <n v="8000"/>
    <n v="8241"/>
    <x v="0"/>
    <n v="103"/>
    <n v="100.5"/>
    <s v="US"/>
    <s v="USD"/>
    <n v="1386910740"/>
    <d v="2013-12-13T04:59:00"/>
    <n v="1384364561"/>
    <x v="3169"/>
    <b v="1"/>
    <n v="82"/>
    <b v="1"/>
    <s v="theater/plays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n v="112"/>
    <n v="31.62"/>
    <s v="US"/>
    <s v="USD"/>
    <n v="1404273600"/>
    <d v="2014-07-02T04:00:00"/>
    <n v="1401414944"/>
    <x v="3170"/>
    <b v="1"/>
    <n v="71"/>
    <b v="1"/>
    <s v="theater/plays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09"/>
    <n v="65.099999999999994"/>
    <s v="GB"/>
    <s v="GBP"/>
    <n v="1462545358"/>
    <d v="2016-05-06T14:35:58"/>
    <n v="1459953358"/>
    <x v="3171"/>
    <b v="1"/>
    <n v="117"/>
    <b v="1"/>
    <s v="theater/plays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15"/>
    <n v="79.31"/>
    <s v="US"/>
    <s v="USD"/>
    <n v="1329240668"/>
    <d v="2012-02-14T17:31:08"/>
    <n v="1326648668"/>
    <x v="3172"/>
    <b v="1"/>
    <n v="29"/>
    <b v="1"/>
    <s v="theater/plays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03"/>
    <n v="139.19"/>
    <s v="US"/>
    <s v="USD"/>
    <n v="1411765492"/>
    <d v="2014-09-26T21:04:52"/>
    <n v="1409173492"/>
    <x v="3173"/>
    <b v="1"/>
    <n v="74"/>
    <b v="1"/>
    <s v="theater/plays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n v="101"/>
    <n v="131.91"/>
    <s v="US"/>
    <s v="USD"/>
    <n v="1408999508"/>
    <d v="2014-08-25T20:45:08"/>
    <n v="1407789908"/>
    <x v="3174"/>
    <b v="1"/>
    <n v="23"/>
    <b v="1"/>
    <s v="theater/plays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n v="110"/>
    <n v="91.3"/>
    <s v="US"/>
    <s v="USD"/>
    <n v="1297977427"/>
    <d v="2011-02-17T21:17:07"/>
    <n v="1292793427"/>
    <x v="3175"/>
    <b v="1"/>
    <n v="60"/>
    <b v="1"/>
    <s v="theater/plays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15"/>
    <n v="39.67"/>
    <s v="US"/>
    <s v="USD"/>
    <n v="1376838000"/>
    <d v="2013-08-18T15:00:00"/>
    <n v="1374531631"/>
    <x v="3176"/>
    <b v="1"/>
    <n v="55"/>
    <b v="1"/>
    <s v="theater/plays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17"/>
    <n v="57.55"/>
    <s v="US"/>
    <s v="USD"/>
    <n v="1403366409"/>
    <d v="2014-06-21T16:00:09"/>
    <n v="1400774409"/>
    <x v="3177"/>
    <b v="1"/>
    <n v="51"/>
    <b v="1"/>
    <s v="theater/plays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72"/>
    <n v="33.03"/>
    <s v="GB"/>
    <s v="GBP"/>
    <n v="1405521075"/>
    <d v="2014-07-16T14:31:15"/>
    <n v="1402929075"/>
    <x v="3178"/>
    <b v="1"/>
    <n v="78"/>
    <b v="1"/>
    <s v="theater/plays"/>
    <x v="1"/>
    <s v="plays"/>
    <x v="3"/>
  </r>
  <r>
    <n v="3179"/>
    <s v="I Do Wonder"/>
    <s v="A Sci-fi play in several vignettes that will narrate an alternate history in the mid-20th century."/>
    <n v="4200"/>
    <n v="4794.82"/>
    <x v="0"/>
    <n v="114"/>
    <n v="77.34"/>
    <s v="US"/>
    <s v="USD"/>
    <n v="1367859071"/>
    <d v="2013-05-06T16:51:11"/>
    <n v="1365699071"/>
    <x v="3179"/>
    <b v="1"/>
    <n v="62"/>
    <b v="1"/>
    <s v="theater/plays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x v="0"/>
    <n v="120"/>
    <n v="31.93"/>
    <s v="GB"/>
    <s v="GBP"/>
    <n v="1403258049"/>
    <d v="2014-06-20T09:54:09"/>
    <n v="1400666049"/>
    <x v="3180"/>
    <b v="1"/>
    <n v="45"/>
    <b v="1"/>
    <s v="theater/plays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n v="109"/>
    <n v="36.33"/>
    <s v="GB"/>
    <s v="GBP"/>
    <n v="1402848000"/>
    <d v="2014-06-15T16:00:00"/>
    <n v="1400570787"/>
    <x v="3181"/>
    <b v="1"/>
    <n v="15"/>
    <b v="1"/>
    <s v="theater/plays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01"/>
    <n v="46.77"/>
    <s v="US"/>
    <s v="USD"/>
    <n v="1328029200"/>
    <d v="2012-01-31T17:00:00"/>
    <n v="1323211621"/>
    <x v="3182"/>
    <b v="1"/>
    <n v="151"/>
    <b v="1"/>
    <s v="theater/plays"/>
    <x v="1"/>
    <s v="plays"/>
    <x v="6"/>
  </r>
  <r>
    <n v="3183"/>
    <s v="The Seagull on The River"/>
    <s v="Anton Chekhov's The Seagull. An outdoor Amphitheater in Manhattan. Trees. A River. Daybreak."/>
    <n v="2500"/>
    <n v="2725"/>
    <x v="0"/>
    <n v="109"/>
    <n v="40.07"/>
    <s v="US"/>
    <s v="USD"/>
    <n v="1377284669"/>
    <d v="2013-08-23T19:04:29"/>
    <n v="1375729469"/>
    <x v="3183"/>
    <b v="1"/>
    <n v="68"/>
    <b v="1"/>
    <s v="theater/plays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x v="0"/>
    <n v="107"/>
    <n v="100.22"/>
    <s v="US"/>
    <s v="USD"/>
    <n v="1404258631"/>
    <d v="2014-07-01T23:50:31"/>
    <n v="1401666631"/>
    <x v="3184"/>
    <b v="1"/>
    <n v="46"/>
    <b v="1"/>
    <s v="theater/plays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00"/>
    <n v="41.67"/>
    <s v="GB"/>
    <s v="GBP"/>
    <n v="1405553241"/>
    <d v="2014-07-16T23:27:21"/>
    <n v="1404948441"/>
    <x v="3185"/>
    <b v="1"/>
    <n v="24"/>
    <b v="1"/>
    <s v="theater/plays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n v="102"/>
    <n v="46.71"/>
    <s v="GB"/>
    <s v="GBP"/>
    <n v="1410901200"/>
    <d v="2014-09-16T21:00:00"/>
    <n v="1408313438"/>
    <x v="3186"/>
    <b v="1"/>
    <n v="70"/>
    <b v="1"/>
    <s v="theater/plays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16"/>
    <n v="71.489999999999995"/>
    <s v="US"/>
    <s v="USD"/>
    <n v="1407167973"/>
    <d v="2014-08-04T15:59:33"/>
    <n v="1405439973"/>
    <x v="3187"/>
    <b v="1"/>
    <n v="244"/>
    <b v="1"/>
    <s v="theater/plays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65"/>
    <n v="14.44"/>
    <s v="GB"/>
    <s v="GBP"/>
    <n v="1433930302"/>
    <d v="2015-06-10T09:58:22"/>
    <n v="1432115902"/>
    <x v="3188"/>
    <b v="0"/>
    <n v="9"/>
    <b v="0"/>
    <s v="theater/musical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12"/>
    <n v="356.84"/>
    <s v="SE"/>
    <s v="SEK"/>
    <n v="1432455532"/>
    <d v="2015-05-24T08:18:52"/>
    <n v="1429863532"/>
    <x v="3189"/>
    <b v="0"/>
    <n v="19"/>
    <b v="0"/>
    <s v="theater/musical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n v="0"/>
    <e v="#DIV/0!"/>
    <s v="CA"/>
    <s v="CAD"/>
    <n v="1481258275"/>
    <d v="2016-12-09T04:37:55"/>
    <n v="1478662675"/>
    <x v="3190"/>
    <b v="0"/>
    <n v="0"/>
    <b v="0"/>
    <s v="theater/musical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x v="2"/>
    <n v="4"/>
    <n v="37.75"/>
    <s v="US"/>
    <s v="USD"/>
    <n v="1471370869"/>
    <d v="2016-08-16T18:07:49"/>
    <n v="1466186869"/>
    <x v="3191"/>
    <b v="0"/>
    <n v="4"/>
    <b v="0"/>
    <s v="theater/musical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x v="2"/>
    <n v="1"/>
    <n v="12.75"/>
    <s v="GB"/>
    <s v="GBP"/>
    <n v="1425160800"/>
    <d v="2015-02-28T22:00:00"/>
    <n v="1421274859"/>
    <x v="3192"/>
    <b v="0"/>
    <n v="8"/>
    <b v="0"/>
    <s v="theater/musical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12"/>
    <n v="24.46"/>
    <s v="GB"/>
    <s v="GBP"/>
    <n v="1424474056"/>
    <d v="2015-02-20T23:14:16"/>
    <n v="1420586056"/>
    <x v="3193"/>
    <b v="0"/>
    <n v="24"/>
    <b v="0"/>
    <s v="theater/musical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0"/>
    <e v="#DIV/0!"/>
    <s v="US"/>
    <s v="USD"/>
    <n v="1437960598"/>
    <d v="2015-07-27T01:29:58"/>
    <n v="1435368598"/>
    <x v="3194"/>
    <b v="0"/>
    <n v="0"/>
    <b v="0"/>
    <s v="theater/musical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n v="59"/>
    <n v="53.08"/>
    <s v="US"/>
    <s v="USD"/>
    <n v="1423750542"/>
    <d v="2015-02-12T14:15:42"/>
    <n v="1421158542"/>
    <x v="3195"/>
    <b v="0"/>
    <n v="39"/>
    <b v="0"/>
    <s v="theater/musical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n v="0"/>
    <n v="300"/>
    <s v="US"/>
    <s v="USD"/>
    <n v="1438437600"/>
    <d v="2015-08-01T14:00:00"/>
    <n v="1433254875"/>
    <x v="3196"/>
    <b v="0"/>
    <n v="6"/>
    <b v="0"/>
    <s v="theater/musical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n v="11"/>
    <n v="286.25"/>
    <s v="NO"/>
    <s v="NOK"/>
    <n v="1423050618"/>
    <d v="2015-02-04T11:50:18"/>
    <n v="1420458618"/>
    <x v="3197"/>
    <b v="0"/>
    <n v="4"/>
    <b v="0"/>
    <s v="theater/musical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0"/>
    <n v="36.67"/>
    <s v="DK"/>
    <s v="DKK"/>
    <n v="1424081477"/>
    <d v="2015-02-16T10:11:17"/>
    <n v="1420798277"/>
    <x v="3198"/>
    <b v="0"/>
    <n v="3"/>
    <b v="0"/>
    <s v="theater/musical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52"/>
    <n v="49.21"/>
    <s v="US"/>
    <s v="USD"/>
    <n v="1410037200"/>
    <d v="2014-09-06T21:00:00"/>
    <n v="1407435418"/>
    <x v="3199"/>
    <b v="0"/>
    <n v="53"/>
    <b v="0"/>
    <s v="theater/musical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n v="0"/>
    <n v="1"/>
    <s v="US"/>
    <s v="USD"/>
    <n v="1461994440"/>
    <d v="2016-04-30T05:34:00"/>
    <n v="1459410101"/>
    <x v="3200"/>
    <b v="0"/>
    <n v="1"/>
    <b v="0"/>
    <s v="theater/musical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"/>
    <n v="12.5"/>
    <s v="GB"/>
    <s v="GBP"/>
    <n v="1409509477"/>
    <d v="2014-08-31T18:24:37"/>
    <n v="1407695077"/>
    <x v="3201"/>
    <b v="0"/>
    <n v="2"/>
    <b v="0"/>
    <s v="theater/musical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55"/>
    <n v="109.04"/>
    <s v="US"/>
    <s v="USD"/>
    <n v="1450072740"/>
    <d v="2015-12-14T05:59:00"/>
    <n v="1445027346"/>
    <x v="3202"/>
    <b v="0"/>
    <n v="25"/>
    <b v="0"/>
    <s v="theater/musical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25"/>
    <n v="41.67"/>
    <s v="US"/>
    <s v="USD"/>
    <n v="1443224622"/>
    <d v="2015-09-25T23:43:42"/>
    <n v="1440632622"/>
    <x v="3203"/>
    <b v="0"/>
    <n v="6"/>
    <b v="0"/>
    <s v="theater/musical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0"/>
    <e v="#DIV/0!"/>
    <s v="US"/>
    <s v="USD"/>
    <n v="1437149640"/>
    <d v="2015-07-17T16:14:00"/>
    <n v="1434558479"/>
    <x v="3204"/>
    <b v="0"/>
    <n v="0"/>
    <b v="0"/>
    <s v="theater/musical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3"/>
    <n v="22.75"/>
    <s v="GB"/>
    <s v="GBP"/>
    <n v="1430470772"/>
    <d v="2015-05-01T08:59:32"/>
    <n v="1427878772"/>
    <x v="3205"/>
    <b v="0"/>
    <n v="12"/>
    <b v="0"/>
    <s v="theater/musical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0"/>
    <e v="#DIV/0!"/>
    <s v="US"/>
    <s v="USD"/>
    <n v="1442644651"/>
    <d v="2015-09-19T06:37:31"/>
    <n v="1440052651"/>
    <x v="3206"/>
    <b v="0"/>
    <n v="0"/>
    <b v="0"/>
    <s v="theater/musical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46"/>
    <n v="70.83"/>
    <s v="US"/>
    <s v="USD"/>
    <n v="1429767607"/>
    <d v="2015-04-23T05:40:07"/>
    <n v="1424587207"/>
    <x v="3207"/>
    <b v="0"/>
    <n v="36"/>
    <b v="0"/>
    <s v="theater/musical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04"/>
    <n v="63.11"/>
    <s v="US"/>
    <s v="USD"/>
    <n v="1406557877"/>
    <d v="2014-07-28T14:31:17"/>
    <n v="1404743477"/>
    <x v="3208"/>
    <b v="1"/>
    <n v="82"/>
    <b v="1"/>
    <s v="theater/plays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19"/>
    <n v="50.16"/>
    <s v="US"/>
    <s v="USD"/>
    <n v="1403305200"/>
    <d v="2014-06-20T23:00:00"/>
    <n v="1400512658"/>
    <x v="3209"/>
    <b v="1"/>
    <n v="226"/>
    <b v="1"/>
    <s v="theater/plays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26"/>
    <n v="62.88"/>
    <s v="US"/>
    <s v="USD"/>
    <n v="1338523140"/>
    <d v="2012-06-01T03:59:00"/>
    <n v="1334442519"/>
    <x v="3210"/>
    <b v="1"/>
    <n v="60"/>
    <b v="1"/>
    <s v="theater/plays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20"/>
    <n v="85.53"/>
    <s v="US"/>
    <s v="USD"/>
    <n v="1408068000"/>
    <d v="2014-08-15T02:00:00"/>
    <n v="1405346680"/>
    <x v="3211"/>
    <b v="1"/>
    <n v="322"/>
    <b v="1"/>
    <s v="theater/plays"/>
    <x v="1"/>
    <s v="plays"/>
    <x v="3"/>
  </r>
  <r>
    <n v="3212"/>
    <s v="Campo Maldito"/>
    <s v="Help us bring our production of Campo Maldito to New York AND San Francisco!"/>
    <n v="4000"/>
    <n v="5050"/>
    <x v="0"/>
    <n v="126"/>
    <n v="53.72"/>
    <s v="US"/>
    <s v="USD"/>
    <n v="1407524751"/>
    <d v="2014-08-08T19:05:51"/>
    <n v="1404932751"/>
    <x v="3212"/>
    <b v="1"/>
    <n v="94"/>
    <b v="1"/>
    <s v="theater/plays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00"/>
    <n v="127.81"/>
    <s v="GB"/>
    <s v="GBP"/>
    <n v="1437934759"/>
    <d v="2015-07-26T18:19:19"/>
    <n v="1434478759"/>
    <x v="3213"/>
    <b v="1"/>
    <n v="47"/>
    <b v="1"/>
    <s v="theater/plays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2"/>
    <n v="106.57"/>
    <s v="GB"/>
    <s v="GBP"/>
    <n v="1452038100"/>
    <d v="2016-01-05T23:55:00"/>
    <n v="1448823673"/>
    <x v="3214"/>
    <b v="1"/>
    <n v="115"/>
    <b v="1"/>
    <s v="theater/plays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00"/>
    <n v="262.11"/>
    <s v="US"/>
    <s v="USD"/>
    <n v="1441857540"/>
    <d v="2015-09-10T03:59:00"/>
    <n v="1438617471"/>
    <x v="3215"/>
    <b v="1"/>
    <n v="134"/>
    <b v="1"/>
    <s v="theater/plays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n v="100"/>
    <n v="57.17"/>
    <s v="GB"/>
    <s v="GBP"/>
    <n v="1436625000"/>
    <d v="2015-07-11T14:30:00"/>
    <n v="1433934371"/>
    <x v="3216"/>
    <b v="1"/>
    <n v="35"/>
    <b v="1"/>
    <s v="theater/plays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n v="116"/>
    <n v="50.2"/>
    <s v="US"/>
    <s v="USD"/>
    <n v="1478264784"/>
    <d v="2016-11-04T13:06:24"/>
    <n v="1475672784"/>
    <x v="3217"/>
    <b v="1"/>
    <n v="104"/>
    <b v="1"/>
    <s v="theater/plays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02"/>
    <n v="66.59"/>
    <s v="GB"/>
    <s v="GBP"/>
    <n v="1419984000"/>
    <d v="2014-12-31T00:00:00"/>
    <n v="1417132986"/>
    <x v="3218"/>
    <b v="1"/>
    <n v="184"/>
    <b v="1"/>
    <s v="theater/plays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x v="0"/>
    <n v="100"/>
    <n v="168.25"/>
    <s v="US"/>
    <s v="USD"/>
    <n v="1427063747"/>
    <d v="2015-03-22T22:35:47"/>
    <n v="1424043347"/>
    <x v="3219"/>
    <b v="1"/>
    <n v="119"/>
    <b v="1"/>
    <s v="theater/plays"/>
    <x v="1"/>
    <s v="plays"/>
    <x v="0"/>
  </r>
  <r>
    <n v="3220"/>
    <s v="Burners"/>
    <s v="A sci-fi thriller for the stage opening March 10 in Los Angeles."/>
    <n v="15000"/>
    <n v="15126"/>
    <x v="0"/>
    <n v="101"/>
    <n v="256.37"/>
    <s v="US"/>
    <s v="USD"/>
    <n v="1489352400"/>
    <d v="2017-03-12T21:00:00"/>
    <n v="1486411204"/>
    <x v="3220"/>
    <b v="1"/>
    <n v="59"/>
    <b v="1"/>
    <s v="theater/plays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03"/>
    <n v="36.61"/>
    <s v="GB"/>
    <s v="GBP"/>
    <n v="1436114603"/>
    <d v="2015-07-05T16:43:23"/>
    <n v="1433090603"/>
    <x v="3221"/>
    <b v="1"/>
    <n v="113"/>
    <b v="1"/>
    <s v="theater/plays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n v="125"/>
    <n v="37.14"/>
    <s v="US"/>
    <s v="USD"/>
    <n v="1445722140"/>
    <d v="2015-10-24T21:29:00"/>
    <n v="1443016697"/>
    <x v="3222"/>
    <b v="1"/>
    <n v="84"/>
    <b v="1"/>
    <s v="theater/plays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n v="110"/>
    <n v="45.88"/>
    <s v="US"/>
    <s v="USD"/>
    <n v="1440100976"/>
    <d v="2015-08-20T20:02:56"/>
    <n v="1437508976"/>
    <x v="3223"/>
    <b v="1"/>
    <n v="74"/>
    <b v="1"/>
    <s v="theater/plays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02"/>
    <n v="141.71"/>
    <s v="US"/>
    <s v="USD"/>
    <n v="1484024400"/>
    <d v="2017-01-10T05:00:00"/>
    <n v="1479932713"/>
    <x v="3224"/>
    <b v="1"/>
    <n v="216"/>
    <b v="1"/>
    <s v="theater/plays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02"/>
    <n v="52.49"/>
    <s v="US"/>
    <s v="USD"/>
    <n v="1464987600"/>
    <d v="2016-06-03T21:00:00"/>
    <n v="1463145938"/>
    <x v="3225"/>
    <b v="1"/>
    <n v="39"/>
    <b v="1"/>
    <s v="theater/plays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04"/>
    <n v="59.52"/>
    <s v="GB"/>
    <s v="GBP"/>
    <n v="1446213612"/>
    <d v="2015-10-30T14:00:12"/>
    <n v="1443621612"/>
    <x v="3226"/>
    <b v="1"/>
    <n v="21"/>
    <b v="1"/>
    <s v="theater/plays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25"/>
    <n v="50"/>
    <s v="GB"/>
    <s v="GBP"/>
    <n v="1484687436"/>
    <d v="2017-01-17T21:10:36"/>
    <n v="1482095436"/>
    <x v="3227"/>
    <b v="0"/>
    <n v="30"/>
    <b v="1"/>
    <s v="theater/plays"/>
    <x v="1"/>
    <s v="plays"/>
    <x v="2"/>
  </r>
  <r>
    <n v="3228"/>
    <s v="Hear Me Roar: A Season of Powerful Women"/>
    <s v="A Season of Powerful Women. A Season of Defiance."/>
    <n v="7000"/>
    <n v="7164"/>
    <x v="0"/>
    <n v="102"/>
    <n v="193.62"/>
    <s v="US"/>
    <s v="USD"/>
    <n v="1450328340"/>
    <d v="2015-12-17T04:59:00"/>
    <n v="1447606884"/>
    <x v="3228"/>
    <b v="1"/>
    <n v="37"/>
    <b v="1"/>
    <s v="theater/plays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8"/>
    <n v="106.8"/>
    <s v="US"/>
    <s v="USD"/>
    <n v="1416470398"/>
    <d v="2014-11-20T07:59:58"/>
    <n v="1413874798"/>
    <x v="3229"/>
    <b v="1"/>
    <n v="202"/>
    <b v="1"/>
    <s v="theater/plays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10"/>
    <n v="77.22"/>
    <s v="US"/>
    <s v="USD"/>
    <n v="1412135940"/>
    <d v="2014-10-01T03:59:00"/>
    <n v="1410840126"/>
    <x v="3230"/>
    <b v="1"/>
    <n v="37"/>
    <b v="1"/>
    <s v="theater/plays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61"/>
    <n v="57.5"/>
    <s v="US"/>
    <s v="USD"/>
    <n v="1460846347"/>
    <d v="2016-04-16T22:39:07"/>
    <n v="1458254347"/>
    <x v="3231"/>
    <b v="0"/>
    <n v="28"/>
    <b v="1"/>
    <s v="theater/plays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31"/>
    <n v="50.46"/>
    <s v="US"/>
    <s v="USD"/>
    <n v="1462334340"/>
    <d v="2016-05-04T03:59:00"/>
    <n v="1459711917"/>
    <x v="3232"/>
    <b v="1"/>
    <n v="26"/>
    <b v="1"/>
    <s v="theater/plays"/>
    <x v="1"/>
    <s v="plays"/>
    <x v="2"/>
  </r>
  <r>
    <n v="3233"/>
    <s v="64 Squares"/>
    <s v="64 Squares is an autobiographical one-man exploration of the internal chess game played to reconcile relationships."/>
    <n v="5000"/>
    <n v="5940"/>
    <x v="0"/>
    <n v="119"/>
    <n v="97.38"/>
    <s v="US"/>
    <s v="USD"/>
    <n v="1488482355"/>
    <d v="2017-03-02T19:19:15"/>
    <n v="1485890355"/>
    <x v="3233"/>
    <b v="0"/>
    <n v="61"/>
    <b v="1"/>
    <s v="theater/plays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00"/>
    <n v="34.92"/>
    <s v="GB"/>
    <s v="GBP"/>
    <n v="1485991860"/>
    <d v="2017-02-01T23:31:00"/>
    <n v="1483124208"/>
    <x v="3234"/>
    <b v="0"/>
    <n v="115"/>
    <b v="1"/>
    <s v="theater/plays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03"/>
    <n v="85.53"/>
    <s v="US"/>
    <s v="USD"/>
    <n v="1467361251"/>
    <d v="2016-07-01T08:20:51"/>
    <n v="1464769251"/>
    <x v="3235"/>
    <b v="1"/>
    <n v="181"/>
    <b v="1"/>
    <s v="theater/plays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01"/>
    <n v="182.91"/>
    <s v="US"/>
    <s v="USD"/>
    <n v="1482962433"/>
    <d v="2016-12-28T22:00:33"/>
    <n v="1480370433"/>
    <x v="3236"/>
    <b v="0"/>
    <n v="110"/>
    <b v="1"/>
    <s v="theater/plays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n v="101"/>
    <n v="131.13999999999999"/>
    <s v="US"/>
    <s v="USD"/>
    <n v="1443499140"/>
    <d v="2015-09-29T03:59:00"/>
    <n v="1441452184"/>
    <x v="3237"/>
    <b v="1"/>
    <n v="269"/>
    <b v="1"/>
    <s v="theater/plays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12"/>
    <n v="39.81"/>
    <s v="GB"/>
    <s v="GBP"/>
    <n v="1435752898"/>
    <d v="2015-07-01T12:14:58"/>
    <n v="1433160898"/>
    <x v="3238"/>
    <b v="1"/>
    <n v="79"/>
    <b v="1"/>
    <s v="theater/plays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06"/>
    <n v="59.7"/>
    <s v="GB"/>
    <s v="GBP"/>
    <n v="1445817540"/>
    <d v="2015-10-25T23:59:00"/>
    <n v="1443665293"/>
    <x v="3239"/>
    <b v="1"/>
    <n v="104"/>
    <b v="1"/>
    <s v="theater/plays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01"/>
    <n v="88.74"/>
    <s v="GB"/>
    <s v="GBP"/>
    <n v="1487286000"/>
    <d v="2017-02-16T23:00:00"/>
    <n v="1484843948"/>
    <x v="3240"/>
    <b v="0"/>
    <n v="34"/>
    <b v="1"/>
    <s v="theater/plays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15"/>
    <n v="58.69"/>
    <s v="US"/>
    <s v="USD"/>
    <n v="1413269940"/>
    <d v="2014-10-14T06:59:00"/>
    <n v="1410421670"/>
    <x v="3241"/>
    <b v="1"/>
    <n v="167"/>
    <b v="1"/>
    <s v="theater/plays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n v="127"/>
    <n v="69.569999999999993"/>
    <s v="US"/>
    <s v="USD"/>
    <n v="1411150092"/>
    <d v="2014-09-19T18:08:12"/>
    <n v="1408558092"/>
    <x v="3242"/>
    <b v="1"/>
    <n v="183"/>
    <b v="1"/>
    <s v="theater/plays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n v="103"/>
    <n v="115.87"/>
    <s v="US"/>
    <s v="USD"/>
    <n v="1444348800"/>
    <d v="2015-10-09T00:00:00"/>
    <n v="1442283562"/>
    <x v="3243"/>
    <b v="1"/>
    <n v="71"/>
    <b v="1"/>
    <s v="theater/plays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n v="103"/>
    <n v="23.87"/>
    <s v="GB"/>
    <s v="GBP"/>
    <n v="1480613982"/>
    <d v="2016-12-01T17:39:42"/>
    <n v="1478018382"/>
    <x v="3244"/>
    <b v="0"/>
    <n v="69"/>
    <b v="1"/>
    <s v="theater/plays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04"/>
    <n v="81.13"/>
    <s v="US"/>
    <s v="USD"/>
    <n v="1434074400"/>
    <d v="2015-06-12T02:00:00"/>
    <n v="1431354258"/>
    <x v="3245"/>
    <b v="0"/>
    <n v="270"/>
    <b v="1"/>
    <s v="theater/plays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n v="111"/>
    <n v="57.63"/>
    <s v="US"/>
    <s v="USD"/>
    <n v="1442030340"/>
    <d v="2015-09-12T03:59:00"/>
    <n v="1439551200"/>
    <x v="3246"/>
    <b v="1"/>
    <n v="193"/>
    <b v="1"/>
    <s v="theater/plays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06"/>
    <n v="46.43"/>
    <s v="GB"/>
    <s v="GBP"/>
    <n v="1436696712"/>
    <d v="2015-07-12T10:25:12"/>
    <n v="1434104712"/>
    <x v="3247"/>
    <b v="1"/>
    <n v="57"/>
    <b v="1"/>
    <s v="theater/plays"/>
    <x v="1"/>
    <s v="plays"/>
    <x v="0"/>
  </r>
  <r>
    <n v="3248"/>
    <s v="Honest Accomplice Theatre 2015-16 Season"/>
    <s v="Honest Accomplice Theatre produces theatre for social change."/>
    <n v="12000"/>
    <n v="12095"/>
    <x v="0"/>
    <n v="101"/>
    <n v="60.48"/>
    <s v="US"/>
    <s v="USD"/>
    <n v="1428178757"/>
    <d v="2015-04-04T20:19:17"/>
    <n v="1425590357"/>
    <x v="3248"/>
    <b v="1"/>
    <n v="200"/>
    <b v="1"/>
    <s v="theater/plays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05"/>
    <n v="65.58"/>
    <s v="US"/>
    <s v="USD"/>
    <n v="1434822914"/>
    <d v="2015-06-20T17:55:14"/>
    <n v="1432230914"/>
    <x v="3249"/>
    <b v="1"/>
    <n v="88"/>
    <b v="1"/>
    <s v="theater/plays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02"/>
    <n v="119.19"/>
    <s v="US"/>
    <s v="USD"/>
    <n v="1415213324"/>
    <d v="2014-11-05T18:48:44"/>
    <n v="1412617724"/>
    <x v="3250"/>
    <b v="1"/>
    <n v="213"/>
    <b v="1"/>
    <s v="theater/plays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n v="111"/>
    <n v="83.05"/>
    <s v="US"/>
    <s v="USD"/>
    <n v="1434907966"/>
    <d v="2015-06-21T17:32:46"/>
    <n v="1432315966"/>
    <x v="3251"/>
    <b v="1"/>
    <n v="20"/>
    <b v="1"/>
    <s v="theater/plays"/>
    <x v="1"/>
    <s v="plays"/>
    <x v="0"/>
  </r>
  <r>
    <n v="3252"/>
    <s v="Modern Love"/>
    <s v="How do we navigate the boundaries between friendship, sexual intimacy and obsessive desire?"/>
    <n v="2250"/>
    <n v="2876"/>
    <x v="0"/>
    <n v="128"/>
    <n v="57.52"/>
    <s v="GB"/>
    <s v="GBP"/>
    <n v="1473247240"/>
    <d v="2016-09-07T11:20:40"/>
    <n v="1470655240"/>
    <x v="3252"/>
    <b v="1"/>
    <n v="50"/>
    <b v="1"/>
    <s v="theater/plays"/>
    <x v="1"/>
    <s v="plays"/>
    <x v="2"/>
  </r>
  <r>
    <n v="3253"/>
    <s v="EMPATHITRAX, a new play by Ana Nogueira"/>
    <s v="Can you ever truly feel what someone else is feeling?_x000a_Do you want to?"/>
    <n v="20000"/>
    <n v="20365"/>
    <x v="0"/>
    <n v="102"/>
    <n v="177.09"/>
    <s v="US"/>
    <s v="USD"/>
    <n v="1473306300"/>
    <d v="2016-09-08T03:45:00"/>
    <n v="1471701028"/>
    <x v="3253"/>
    <b v="1"/>
    <n v="115"/>
    <b v="1"/>
    <s v="theater/plays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01"/>
    <n v="70.77"/>
    <s v="GB"/>
    <s v="GBP"/>
    <n v="1427331809"/>
    <d v="2015-03-26T01:03:29"/>
    <n v="1424743409"/>
    <x v="3254"/>
    <b v="1"/>
    <n v="186"/>
    <b v="1"/>
    <s v="theater/plays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n v="175"/>
    <n v="29.17"/>
    <s v="GB"/>
    <s v="GBP"/>
    <n v="1412706375"/>
    <d v="2014-10-07T18:26:15"/>
    <n v="1410114375"/>
    <x v="3255"/>
    <b v="1"/>
    <n v="18"/>
    <b v="1"/>
    <s v="theater/plays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28"/>
    <n v="72.760000000000005"/>
    <s v="US"/>
    <s v="USD"/>
    <n v="1433995140"/>
    <d v="2015-06-11T03:59:00"/>
    <n v="1432129577"/>
    <x v="3256"/>
    <b v="1"/>
    <n v="176"/>
    <b v="1"/>
    <s v="theater/plays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06"/>
    <n v="51.85"/>
    <s v="GB"/>
    <s v="GBP"/>
    <n v="1487769952"/>
    <d v="2017-02-22T13:25:52"/>
    <n v="1485177952"/>
    <x v="3257"/>
    <b v="0"/>
    <n v="41"/>
    <b v="1"/>
    <s v="theater/plays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n v="105"/>
    <n v="98.2"/>
    <s v="US"/>
    <s v="USD"/>
    <n v="1420751861"/>
    <d v="2015-01-08T21:17:41"/>
    <n v="1418159861"/>
    <x v="3258"/>
    <b v="1"/>
    <n v="75"/>
    <b v="1"/>
    <s v="theater/plays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06"/>
    <n v="251.74"/>
    <s v="US"/>
    <s v="USD"/>
    <n v="1475294340"/>
    <d v="2016-10-01T03:59:00"/>
    <n v="1472753745"/>
    <x v="3259"/>
    <b v="1"/>
    <n v="97"/>
    <b v="1"/>
    <s v="theater/plays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09"/>
    <n v="74.819999999999993"/>
    <s v="US"/>
    <s v="USD"/>
    <n v="1448903318"/>
    <d v="2015-11-30T17:08:38"/>
    <n v="1445875718"/>
    <x v="3260"/>
    <b v="1"/>
    <n v="73"/>
    <b v="1"/>
    <s v="theater/plays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00"/>
    <n v="67.650000000000006"/>
    <s v="US"/>
    <s v="USD"/>
    <n v="1437067476"/>
    <d v="2015-07-16T17:24:36"/>
    <n v="1434475476"/>
    <x v="3261"/>
    <b v="1"/>
    <n v="49"/>
    <b v="1"/>
    <s v="theater/plays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n v="103"/>
    <n v="93.81"/>
    <s v="US"/>
    <s v="USD"/>
    <n v="1419220800"/>
    <d v="2014-12-22T04:00:00"/>
    <n v="1416555262"/>
    <x v="3262"/>
    <b v="1"/>
    <n v="134"/>
    <b v="1"/>
    <s v="theater/plays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n v="112"/>
    <n v="41.24"/>
    <s v="US"/>
    <s v="USD"/>
    <n v="1446238800"/>
    <d v="2015-10-30T21:00:00"/>
    <n v="1444220588"/>
    <x v="3263"/>
    <b v="1"/>
    <n v="68"/>
    <b v="1"/>
    <s v="theater/plays"/>
    <x v="1"/>
    <s v="plays"/>
    <x v="0"/>
  </r>
  <r>
    <n v="3264"/>
    <s v="Kapow-i GoGo at The PIT"/>
    <s v="The three part comedic saga of Kapow-i GoGo, who saves the world.  Again.  And again."/>
    <n v="2500"/>
    <n v="2575"/>
    <x v="0"/>
    <n v="103"/>
    <n v="52.55"/>
    <s v="US"/>
    <s v="USD"/>
    <n v="1422482400"/>
    <d v="2015-01-28T22:00:00"/>
    <n v="1421089938"/>
    <x v="3264"/>
    <b v="1"/>
    <n v="49"/>
    <b v="1"/>
    <s v="theater/plays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64"/>
    <n v="70.290000000000006"/>
    <s v="IE"/>
    <s v="EUR"/>
    <n v="1449162000"/>
    <d v="2015-12-03T17:00:00"/>
    <n v="1446570315"/>
    <x v="3265"/>
    <b v="1"/>
    <n v="63"/>
    <b v="1"/>
    <s v="theater/plays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n v="131"/>
    <n v="48.33"/>
    <s v="US"/>
    <s v="USD"/>
    <n v="1434142800"/>
    <d v="2015-06-12T21:00:00"/>
    <n v="1431435122"/>
    <x v="3266"/>
    <b v="1"/>
    <n v="163"/>
    <b v="1"/>
    <s v="theater/plays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02"/>
    <n v="53.18"/>
    <s v="US"/>
    <s v="USD"/>
    <n v="1437156660"/>
    <d v="2015-07-17T18:11:00"/>
    <n v="1434564660"/>
    <x v="3267"/>
    <b v="1"/>
    <n v="288"/>
    <b v="1"/>
    <s v="theater/plays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28"/>
    <n v="60.95"/>
    <s v="US"/>
    <s v="USD"/>
    <n v="1472074928"/>
    <d v="2016-08-24T21:42:08"/>
    <n v="1470692528"/>
    <x v="3268"/>
    <b v="1"/>
    <n v="42"/>
    <b v="1"/>
    <s v="theater/plays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02"/>
    <n v="116"/>
    <s v="GB"/>
    <s v="GBP"/>
    <n v="1434452400"/>
    <d v="2015-06-16T11:00:00"/>
    <n v="1431509397"/>
    <x v="3269"/>
    <b v="1"/>
    <n v="70"/>
    <b v="1"/>
    <s v="theater/plays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02"/>
    <n v="61"/>
    <s v="GB"/>
    <s v="GBP"/>
    <n v="1436705265"/>
    <d v="2015-07-12T12:47:45"/>
    <n v="1434113265"/>
    <x v="3270"/>
    <b v="1"/>
    <n v="30"/>
    <b v="1"/>
    <s v="theater/plays"/>
    <x v="1"/>
    <s v="plays"/>
    <x v="0"/>
  </r>
  <r>
    <n v="3271"/>
    <s v="Saxon Court at Southwark Playhouse"/>
    <s v="A razor sharp satire to darken your Christmas."/>
    <n v="1500"/>
    <n v="1950"/>
    <x v="0"/>
    <n v="130"/>
    <n v="38.24"/>
    <s v="GB"/>
    <s v="GBP"/>
    <n v="1414927775"/>
    <d v="2014-11-02T11:29:35"/>
    <n v="1412332175"/>
    <x v="3271"/>
    <b v="1"/>
    <n v="51"/>
    <b v="1"/>
    <s v="theater/plays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54"/>
    <n v="106.5"/>
    <s v="US"/>
    <s v="USD"/>
    <n v="1446814809"/>
    <d v="2015-11-06T13:00:09"/>
    <n v="1444219209"/>
    <x v="3272"/>
    <b v="1"/>
    <n v="145"/>
    <b v="1"/>
    <s v="theater/plays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07"/>
    <n v="204.57"/>
    <s v="US"/>
    <s v="USD"/>
    <n v="1473879600"/>
    <d v="2016-09-14T19:00:00"/>
    <n v="1472498042"/>
    <x v="3273"/>
    <b v="1"/>
    <n v="21"/>
    <b v="1"/>
    <s v="theater/plays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01"/>
    <n v="54.91"/>
    <s v="US"/>
    <s v="USD"/>
    <n v="1458075600"/>
    <d v="2016-03-15T21:00:00"/>
    <n v="1454259272"/>
    <x v="3274"/>
    <b v="1"/>
    <n v="286"/>
    <b v="1"/>
    <s v="theater/plays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00"/>
    <n v="150.41999999999999"/>
    <s v="US"/>
    <s v="USD"/>
    <n v="1423456200"/>
    <d v="2015-02-09T04:30:00"/>
    <n v="1421183271"/>
    <x v="3275"/>
    <b v="1"/>
    <n v="12"/>
    <b v="1"/>
    <s v="theater/plays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n v="117"/>
    <n v="52.58"/>
    <s v="CA"/>
    <s v="CAD"/>
    <n v="1459483140"/>
    <d v="2016-04-01T03:59:00"/>
    <n v="1456526879"/>
    <x v="3276"/>
    <b v="1"/>
    <n v="100"/>
    <b v="1"/>
    <s v="theater/plays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09"/>
    <n v="54.3"/>
    <s v="GB"/>
    <s v="GBP"/>
    <n v="1416331406"/>
    <d v="2014-11-18T17:23:26"/>
    <n v="1413735806"/>
    <x v="3277"/>
    <b v="1"/>
    <n v="100"/>
    <b v="1"/>
    <s v="theater/plays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03"/>
    <n v="76.03"/>
    <s v="GB"/>
    <s v="GBP"/>
    <n v="1433017303"/>
    <d v="2015-05-30T20:21:43"/>
    <n v="1430425303"/>
    <x v="3278"/>
    <b v="1"/>
    <n v="34"/>
    <b v="1"/>
    <s v="theater/plays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14"/>
    <n v="105.21"/>
    <s v="US"/>
    <s v="USD"/>
    <n v="1459474059"/>
    <d v="2016-04-01T01:27:39"/>
    <n v="1456885659"/>
    <x v="3279"/>
    <b v="0"/>
    <n v="63"/>
    <b v="1"/>
    <s v="theater/plays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03"/>
    <n v="68.67"/>
    <s v="US"/>
    <s v="USD"/>
    <n v="1433134800"/>
    <d v="2015-06-01T05:00:00"/>
    <n v="1430158198"/>
    <x v="3280"/>
    <b v="0"/>
    <n v="30"/>
    <b v="1"/>
    <s v="theater/plays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2"/>
    <n v="129.36000000000001"/>
    <s v="US"/>
    <s v="USD"/>
    <n v="1441153705"/>
    <d v="2015-09-02T00:28:25"/>
    <n v="1438561705"/>
    <x v="3281"/>
    <b v="0"/>
    <n v="47"/>
    <b v="1"/>
    <s v="theater/plays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03"/>
    <n v="134.26"/>
    <s v="US"/>
    <s v="USD"/>
    <n v="1461904788"/>
    <d v="2016-04-29T04:39:48"/>
    <n v="1458103188"/>
    <x v="3282"/>
    <b v="0"/>
    <n v="237"/>
    <b v="1"/>
    <s v="theater/plays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05"/>
    <n v="17.829999999999998"/>
    <s v="GB"/>
    <s v="GBP"/>
    <n v="1455138000"/>
    <d v="2016-02-10T21:00:00"/>
    <n v="1452448298"/>
    <x v="3283"/>
    <b v="0"/>
    <n v="47"/>
    <b v="1"/>
    <s v="theater/plays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n v="102"/>
    <n v="203.2"/>
    <s v="US"/>
    <s v="USD"/>
    <n v="1454047140"/>
    <d v="2016-01-29T05:59:00"/>
    <n v="1452546853"/>
    <x v="3284"/>
    <b v="0"/>
    <n v="15"/>
    <b v="1"/>
    <s v="theater/plays"/>
    <x v="1"/>
    <s v="plays"/>
    <x v="2"/>
  </r>
  <r>
    <n v="3285"/>
    <s v="By Morning"/>
    <s v="A new play by Matthew Gasda"/>
    <n v="4999"/>
    <n v="5604"/>
    <x v="0"/>
    <n v="112"/>
    <n v="69.19"/>
    <s v="US"/>
    <s v="USD"/>
    <n v="1488258000"/>
    <d v="2017-02-28T05:00:00"/>
    <n v="1485556626"/>
    <x v="3285"/>
    <b v="0"/>
    <n v="81"/>
    <b v="1"/>
    <s v="theater/plays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02"/>
    <n v="125.12"/>
    <s v="US"/>
    <s v="USD"/>
    <n v="1471291782"/>
    <d v="2016-08-15T20:09:42"/>
    <n v="1468699782"/>
    <x v="3286"/>
    <b v="0"/>
    <n v="122"/>
    <b v="1"/>
    <s v="theater/plays"/>
    <x v="1"/>
    <s v="plays"/>
    <x v="2"/>
  </r>
  <r>
    <n v="3287"/>
    <s v="Three Things: Stories About Life"/>
    <s v="An inspirational one-man play about crisis, community, and the search for wholeness."/>
    <n v="2500"/>
    <n v="2500"/>
    <x v="0"/>
    <n v="100"/>
    <n v="73.53"/>
    <s v="CA"/>
    <s v="CAD"/>
    <n v="1448733628"/>
    <d v="2015-11-28T18:00:28"/>
    <n v="1446573628"/>
    <x v="3287"/>
    <b v="0"/>
    <n v="34"/>
    <b v="1"/>
    <s v="theater/plays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00"/>
    <n v="48.44"/>
    <s v="GB"/>
    <s v="GBP"/>
    <n v="1466463600"/>
    <d v="2016-06-20T23:00:00"/>
    <n v="1463337315"/>
    <x v="3288"/>
    <b v="0"/>
    <n v="207"/>
    <b v="1"/>
    <s v="theater/plays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33"/>
    <n v="26.61"/>
    <s v="GB"/>
    <s v="GBP"/>
    <n v="1487580602"/>
    <d v="2017-02-20T08:50:02"/>
    <n v="1485161402"/>
    <x v="3289"/>
    <b v="0"/>
    <n v="25"/>
    <b v="1"/>
    <s v="theater/plays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21"/>
    <n v="33.67"/>
    <s v="GB"/>
    <s v="GBP"/>
    <n v="1489234891"/>
    <d v="2017-03-11T12:21:31"/>
    <n v="1486642891"/>
    <x v="3290"/>
    <b v="0"/>
    <n v="72"/>
    <b v="1"/>
    <s v="theater/plays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14"/>
    <n v="40.71"/>
    <s v="US"/>
    <s v="USD"/>
    <n v="1442462340"/>
    <d v="2015-09-17T03:59:00"/>
    <n v="1439743900"/>
    <x v="3291"/>
    <b v="0"/>
    <n v="14"/>
    <b v="1"/>
    <s v="theater/plays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n v="286"/>
    <n v="19.27"/>
    <s v="GB"/>
    <s v="GBP"/>
    <n v="1449257348"/>
    <d v="2015-12-04T19:29:08"/>
    <n v="1444069748"/>
    <x v="3292"/>
    <b v="0"/>
    <n v="15"/>
    <b v="1"/>
    <s v="theater/plays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70"/>
    <n v="84.29"/>
    <s v="NZ"/>
    <s v="NZD"/>
    <n v="1488622352"/>
    <d v="2017-03-04T10:12:32"/>
    <n v="1486030352"/>
    <x v="3293"/>
    <b v="0"/>
    <n v="91"/>
    <b v="1"/>
    <s v="theater/plays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18"/>
    <n v="29.58"/>
    <s v="GB"/>
    <s v="GBP"/>
    <n v="1434459554"/>
    <d v="2015-06-16T12:59:14"/>
    <n v="1431867554"/>
    <x v="3294"/>
    <b v="0"/>
    <n v="24"/>
    <b v="1"/>
    <s v="theater/plays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n v="103"/>
    <n v="26.67"/>
    <s v="GB"/>
    <s v="GBP"/>
    <n v="1474886229"/>
    <d v="2016-09-26T10:37:09"/>
    <n v="1472294229"/>
    <x v="3295"/>
    <b v="0"/>
    <n v="27"/>
    <b v="1"/>
    <s v="theater/plays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n v="144"/>
    <n v="45.98"/>
    <s v="GB"/>
    <s v="GBP"/>
    <n v="1448229600"/>
    <d v="2015-11-22T22:00:00"/>
    <n v="1446401372"/>
    <x v="3296"/>
    <b v="0"/>
    <n v="47"/>
    <b v="1"/>
    <s v="theater/plays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n v="100"/>
    <n v="125.09"/>
    <s v="GB"/>
    <s v="GBP"/>
    <n v="1438037940"/>
    <d v="2015-07-27T22:59:00"/>
    <n v="1436380256"/>
    <x v="3297"/>
    <b v="0"/>
    <n v="44"/>
    <b v="1"/>
    <s v="theater/plays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02"/>
    <n v="141.29"/>
    <s v="US"/>
    <s v="USD"/>
    <n v="1442102400"/>
    <d v="2015-09-13T00:00:00"/>
    <n v="1440370768"/>
    <x v="3298"/>
    <b v="0"/>
    <n v="72"/>
    <b v="1"/>
    <s v="theater/plays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16"/>
    <n v="55.33"/>
    <s v="US"/>
    <s v="USD"/>
    <n v="1444860063"/>
    <d v="2015-10-14T22:01:03"/>
    <n v="1442268063"/>
    <x v="3299"/>
    <b v="0"/>
    <n v="63"/>
    <b v="1"/>
    <s v="theater/plays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n v="136"/>
    <n v="46.42"/>
    <s v="US"/>
    <s v="USD"/>
    <n v="1430329862"/>
    <d v="2015-04-29T17:51:02"/>
    <n v="1428515462"/>
    <x v="3300"/>
    <b v="0"/>
    <n v="88"/>
    <b v="1"/>
    <s v="theater/plays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33"/>
    <n v="57.2"/>
    <s v="US"/>
    <s v="USD"/>
    <n v="1470034740"/>
    <d v="2016-08-01T06:59:00"/>
    <n v="1466185176"/>
    <x v="3301"/>
    <b v="0"/>
    <n v="70"/>
    <b v="1"/>
    <s v="theater/plays"/>
    <x v="1"/>
    <s v="plays"/>
    <x v="2"/>
  </r>
  <r>
    <n v="3302"/>
    <s v="El muro de BorÃ­s KiÃ©n"/>
    <s v="FilosofÃ­a de los anÃ³nimos"/>
    <n v="8400"/>
    <n v="8685"/>
    <x v="0"/>
    <n v="103"/>
    <n v="173.7"/>
    <s v="ES"/>
    <s v="EUR"/>
    <n v="1481099176"/>
    <d v="2016-12-07T08:26:16"/>
    <n v="1478507176"/>
    <x v="3302"/>
    <b v="0"/>
    <n v="50"/>
    <b v="1"/>
    <s v="theater/plays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n v="116"/>
    <n v="59.6"/>
    <s v="US"/>
    <s v="USD"/>
    <n v="1427553484"/>
    <d v="2015-03-28T14:38:04"/>
    <n v="1424533084"/>
    <x v="3303"/>
    <b v="0"/>
    <n v="35"/>
    <b v="1"/>
    <s v="theater/plays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n v="105"/>
    <n v="89.59"/>
    <s v="US"/>
    <s v="USD"/>
    <n v="1482418752"/>
    <d v="2016-12-22T14:59:12"/>
    <n v="1479826752"/>
    <x v="3304"/>
    <b v="0"/>
    <n v="175"/>
    <b v="1"/>
    <s v="theater/plays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02"/>
    <n v="204.05"/>
    <s v="US"/>
    <s v="USD"/>
    <n v="1438374748"/>
    <d v="2015-07-31T20:32:28"/>
    <n v="1435782748"/>
    <x v="3305"/>
    <b v="0"/>
    <n v="20"/>
    <b v="1"/>
    <s v="theater/plays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75"/>
    <n v="48.7"/>
    <s v="US"/>
    <s v="USD"/>
    <n v="1465527600"/>
    <d v="2016-06-10T03:00:00"/>
    <n v="1462252542"/>
    <x v="3306"/>
    <b v="0"/>
    <n v="54"/>
    <b v="1"/>
    <s v="theater/plays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07"/>
    <n v="53.34"/>
    <s v="US"/>
    <s v="USD"/>
    <n v="1463275339"/>
    <d v="2016-05-15T01:22:19"/>
    <n v="1460683339"/>
    <x v="3307"/>
    <b v="0"/>
    <n v="20"/>
    <b v="1"/>
    <s v="theater/plays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n v="122"/>
    <n v="75.09"/>
    <s v="US"/>
    <s v="USD"/>
    <n v="1460581365"/>
    <d v="2016-04-13T21:02:45"/>
    <n v="1458766965"/>
    <x v="3308"/>
    <b v="0"/>
    <n v="57"/>
    <b v="1"/>
    <s v="theater/plays"/>
    <x v="1"/>
    <s v="plays"/>
    <x v="2"/>
  </r>
  <r>
    <n v="3309"/>
    <s v="Collision Course"/>
    <s v="Two unlikely friends, a garage, tinned beans &amp; the end of the world."/>
    <n v="350"/>
    <n v="558"/>
    <x v="0"/>
    <n v="159"/>
    <n v="18"/>
    <s v="GB"/>
    <s v="GBP"/>
    <n v="1476632178"/>
    <d v="2016-10-16T15:36:18"/>
    <n v="1473953778"/>
    <x v="3309"/>
    <b v="0"/>
    <n v="31"/>
    <b v="1"/>
    <s v="theater/plays"/>
    <x v="1"/>
    <s v="plays"/>
    <x v="2"/>
  </r>
  <r>
    <n v="3310"/>
    <s v="The Island Boys: A New Play"/>
    <s v="A new play about coming coming home, recovery, and trying to find God in the process."/>
    <n v="6500"/>
    <n v="6505"/>
    <x v="0"/>
    <n v="100"/>
    <n v="209.84"/>
    <s v="US"/>
    <s v="USD"/>
    <n v="1444169825"/>
    <d v="2015-10-06T22:17:05"/>
    <n v="1441577825"/>
    <x v="3310"/>
    <b v="0"/>
    <n v="31"/>
    <b v="1"/>
    <s v="theater/plays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10"/>
    <n v="61.02"/>
    <s v="US"/>
    <s v="USD"/>
    <n v="1445065210"/>
    <d v="2015-10-17T07:00:10"/>
    <n v="1442473210"/>
    <x v="3311"/>
    <b v="0"/>
    <n v="45"/>
    <b v="1"/>
    <s v="theater/plays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n v="100"/>
    <n v="61"/>
    <s v="US"/>
    <s v="USD"/>
    <n v="1478901600"/>
    <d v="2016-11-11T22:00:00"/>
    <n v="1477077946"/>
    <x v="3312"/>
    <b v="0"/>
    <n v="41"/>
    <b v="1"/>
    <s v="theater/plays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n v="116"/>
    <n v="80.03"/>
    <s v="US"/>
    <s v="USD"/>
    <n v="1453856400"/>
    <d v="2016-01-27T01:00:00"/>
    <n v="1452664317"/>
    <x v="3313"/>
    <b v="0"/>
    <n v="29"/>
    <b v="1"/>
    <s v="theater/plays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n v="211"/>
    <n v="29.07"/>
    <s v="GB"/>
    <s v="GBP"/>
    <n v="1431115500"/>
    <d v="2015-05-08T20:05:00"/>
    <n v="1428733511"/>
    <x v="3314"/>
    <b v="0"/>
    <n v="58"/>
    <b v="1"/>
    <s v="theater/plays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10"/>
    <n v="49.44"/>
    <s v="GB"/>
    <s v="GBP"/>
    <n v="1462519041"/>
    <d v="2016-05-06T07:17:21"/>
    <n v="1459927041"/>
    <x v="3315"/>
    <b v="0"/>
    <n v="89"/>
    <b v="1"/>
    <s v="theater/plays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00"/>
    <n v="93.98"/>
    <s v="US"/>
    <s v="USD"/>
    <n v="1407506040"/>
    <d v="2014-08-08T13:54:00"/>
    <n v="1404680075"/>
    <x v="3316"/>
    <b v="0"/>
    <n v="125"/>
    <b v="1"/>
    <s v="theater/plays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n v="106"/>
    <n v="61.94"/>
    <s v="US"/>
    <s v="USD"/>
    <n v="1465347424"/>
    <d v="2016-06-08T00:57:04"/>
    <n v="1462755424"/>
    <x v="3317"/>
    <b v="0"/>
    <n v="18"/>
    <b v="1"/>
    <s v="theater/plays"/>
    <x v="1"/>
    <s v="plays"/>
    <x v="2"/>
  </r>
  <r>
    <n v="3318"/>
    <s v="ROOMIES - Atlantic Canada Tour 2016-17"/>
    <s v="Help us strengthen and inspire disability arts in Atlantic Canada"/>
    <n v="2000"/>
    <n v="2512"/>
    <x v="0"/>
    <n v="126"/>
    <n v="78.5"/>
    <s v="CA"/>
    <s v="CAD"/>
    <n v="1460341800"/>
    <d v="2016-04-11T02:30:00"/>
    <n v="1456902893"/>
    <x v="3318"/>
    <b v="0"/>
    <n v="32"/>
    <b v="1"/>
    <s v="theater/plays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n v="108"/>
    <n v="33.75"/>
    <s v="GB"/>
    <s v="GBP"/>
    <n v="1422712986"/>
    <d v="2015-01-31T14:03:06"/>
    <n v="1418824986"/>
    <x v="3319"/>
    <b v="0"/>
    <n v="16"/>
    <b v="1"/>
    <s v="theater/plays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x v="0"/>
    <n v="101"/>
    <n v="66.45"/>
    <s v="US"/>
    <s v="USD"/>
    <n v="1466557557"/>
    <d v="2016-06-22T01:05:57"/>
    <n v="1463965557"/>
    <x v="3320"/>
    <b v="0"/>
    <n v="38"/>
    <b v="1"/>
    <s v="theater/plays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07"/>
    <n v="35.799999999999997"/>
    <s v="US"/>
    <s v="USD"/>
    <n v="1413431940"/>
    <d v="2014-10-16T03:59:00"/>
    <n v="1412216665"/>
    <x v="3321"/>
    <b v="0"/>
    <n v="15"/>
    <b v="1"/>
    <s v="theater/plays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02"/>
    <n v="145.65"/>
    <s v="US"/>
    <s v="USD"/>
    <n v="1466567700"/>
    <d v="2016-06-22T03:55:00"/>
    <n v="1464653696"/>
    <x v="3322"/>
    <b v="0"/>
    <n v="23"/>
    <b v="1"/>
    <s v="theater/plays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n v="126"/>
    <n v="25.69"/>
    <s v="GB"/>
    <s v="GBP"/>
    <n v="1474793208"/>
    <d v="2016-09-25T08:46:48"/>
    <n v="1472201208"/>
    <x v="3323"/>
    <b v="0"/>
    <n v="49"/>
    <b v="1"/>
    <s v="theater/plays"/>
    <x v="1"/>
    <s v="plays"/>
    <x v="2"/>
  </r>
  <r>
    <n v="3324"/>
    <s v="At Swim, Two Boys"/>
    <s v="The play tells the story of Jim and Doyler and their friendship on the brink of Irish independence."/>
    <n v="1500"/>
    <n v="1525"/>
    <x v="0"/>
    <n v="102"/>
    <n v="152.5"/>
    <s v="IE"/>
    <s v="EUR"/>
    <n v="1465135190"/>
    <d v="2016-06-05T13:59:50"/>
    <n v="1463925590"/>
    <x v="3324"/>
    <b v="0"/>
    <n v="10"/>
    <b v="1"/>
    <s v="theater/plays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13"/>
    <n v="30"/>
    <s v="GB"/>
    <s v="GBP"/>
    <n v="1428256277"/>
    <d v="2015-04-05T17:51:17"/>
    <n v="1425235877"/>
    <x v="3325"/>
    <b v="0"/>
    <n v="15"/>
    <b v="1"/>
    <s v="theater/plays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n v="101"/>
    <n v="142.28"/>
    <s v="US"/>
    <s v="USD"/>
    <n v="1425830905"/>
    <d v="2015-03-08T16:08:25"/>
    <n v="1423242505"/>
    <x v="3326"/>
    <b v="0"/>
    <n v="57"/>
    <b v="1"/>
    <s v="theater/plays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01"/>
    <n v="24.55"/>
    <s v="GB"/>
    <s v="GBP"/>
    <n v="1462697966"/>
    <d v="2016-05-08T08:59:26"/>
    <n v="1460105966"/>
    <x v="3327"/>
    <b v="0"/>
    <n v="33"/>
    <b v="1"/>
    <s v="theater/plays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46"/>
    <n v="292.77999999999997"/>
    <s v="US"/>
    <s v="USD"/>
    <n v="1404522000"/>
    <d v="2014-07-05T01:00:00"/>
    <n v="1404308883"/>
    <x v="3328"/>
    <b v="0"/>
    <n v="9"/>
    <b v="1"/>
    <s v="theater/plays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n v="117"/>
    <n v="44.92"/>
    <s v="GB"/>
    <s v="GBP"/>
    <n v="1406502000"/>
    <d v="2014-07-27T23:00:00"/>
    <n v="1405583108"/>
    <x v="3329"/>
    <b v="0"/>
    <n v="26"/>
    <b v="1"/>
    <s v="theater/plays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06"/>
    <n v="23.1"/>
    <s v="GB"/>
    <s v="GBP"/>
    <n v="1427919468"/>
    <d v="2015-04-01T20:17:48"/>
    <n v="1425331068"/>
    <x v="3330"/>
    <b v="0"/>
    <n v="69"/>
    <b v="1"/>
    <s v="theater/plays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05"/>
    <n v="80.400000000000006"/>
    <s v="US"/>
    <s v="USD"/>
    <n v="1444149886"/>
    <d v="2015-10-06T16:44:46"/>
    <n v="1441125886"/>
    <x v="3331"/>
    <b v="0"/>
    <n v="65"/>
    <b v="1"/>
    <s v="theater/plays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n v="100"/>
    <n v="72.290000000000006"/>
    <s v="US"/>
    <s v="USD"/>
    <n v="1405802330"/>
    <d v="2014-07-19T20:38:50"/>
    <n v="1403210330"/>
    <x v="3332"/>
    <b v="0"/>
    <n v="83"/>
    <b v="1"/>
    <s v="theater/plays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05"/>
    <n v="32.97"/>
    <s v="US"/>
    <s v="USD"/>
    <n v="1434384880"/>
    <d v="2015-06-15T16:14:40"/>
    <n v="1432484080"/>
    <x v="3333"/>
    <b v="0"/>
    <n v="111"/>
    <b v="1"/>
    <s v="theater/plays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n v="139"/>
    <n v="116.65"/>
    <s v="US"/>
    <s v="USD"/>
    <n v="1438259422"/>
    <d v="2015-07-30T12:30:22"/>
    <n v="1435667422"/>
    <x v="3334"/>
    <b v="0"/>
    <n v="46"/>
    <b v="1"/>
    <s v="theater/plays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00"/>
    <n v="79.62"/>
    <s v="GB"/>
    <s v="GBP"/>
    <n v="1407106800"/>
    <d v="2014-08-03T23:00:00"/>
    <n v="1404749446"/>
    <x v="3335"/>
    <b v="0"/>
    <n v="63"/>
    <b v="1"/>
    <s v="theater/plays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n v="100"/>
    <n v="27.78"/>
    <s v="GB"/>
    <s v="GBP"/>
    <n v="1459845246"/>
    <d v="2016-04-05T08:34:06"/>
    <n v="1457429646"/>
    <x v="3336"/>
    <b v="0"/>
    <n v="9"/>
    <b v="1"/>
    <s v="theater/plays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10"/>
    <n v="81.03"/>
    <s v="GB"/>
    <s v="GBP"/>
    <n v="1412974800"/>
    <d v="2014-10-10T21:00:00"/>
    <n v="1411109167"/>
    <x v="3337"/>
    <b v="0"/>
    <n v="34"/>
    <b v="1"/>
    <s v="theater/plays"/>
    <x v="1"/>
    <s v="plays"/>
    <x v="3"/>
  </r>
  <r>
    <n v="3338"/>
    <s v="The Last Days of Judas Iscariot"/>
    <s v="Join Estelle Parsons in support of Theater That Looks and Sounds Like America"/>
    <n v="15000"/>
    <n v="15327"/>
    <x v="0"/>
    <n v="102"/>
    <n v="136.85"/>
    <s v="US"/>
    <s v="USD"/>
    <n v="1487944080"/>
    <d v="2017-02-24T13:48:00"/>
    <n v="1486129680"/>
    <x v="3338"/>
    <b v="0"/>
    <n v="112"/>
    <b v="1"/>
    <s v="theater/plays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n v="104"/>
    <n v="177.62"/>
    <s v="US"/>
    <s v="USD"/>
    <n v="1469721518"/>
    <d v="2016-07-28T15:58:38"/>
    <n v="1467129518"/>
    <x v="3339"/>
    <b v="0"/>
    <n v="47"/>
    <b v="1"/>
    <s v="theater/plays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n v="138"/>
    <n v="109.08"/>
    <s v="US"/>
    <s v="USD"/>
    <n v="1481066554"/>
    <d v="2016-12-06T23:22:34"/>
    <n v="1478906554"/>
    <x v="3340"/>
    <b v="0"/>
    <n v="38"/>
    <b v="1"/>
    <s v="theater/plays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n v="100"/>
    <n v="119.64"/>
    <s v="GB"/>
    <s v="GBP"/>
    <n v="1465750800"/>
    <d v="2016-06-12T17:00:00"/>
    <n v="1463771421"/>
    <x v="3341"/>
    <b v="0"/>
    <n v="28"/>
    <b v="1"/>
    <s v="theater/plays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n v="102"/>
    <n v="78.209999999999994"/>
    <s v="US"/>
    <s v="USD"/>
    <n v="1427864340"/>
    <d v="2015-04-01T04:59:00"/>
    <n v="1425020810"/>
    <x v="3342"/>
    <b v="0"/>
    <n v="78"/>
    <b v="1"/>
    <s v="theater/plays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n v="171"/>
    <n v="52.17"/>
    <s v="GB"/>
    <s v="GBP"/>
    <n v="1460553480"/>
    <d v="2016-04-13T13:18:00"/>
    <n v="1458770384"/>
    <x v="3343"/>
    <b v="0"/>
    <n v="23"/>
    <b v="1"/>
    <s v="theater/plays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01"/>
    <n v="114.13"/>
    <s v="US"/>
    <s v="USD"/>
    <n v="1409374093"/>
    <d v="2014-08-30T04:48:13"/>
    <n v="1406782093"/>
    <x v="3344"/>
    <b v="0"/>
    <n v="40"/>
    <b v="1"/>
    <s v="theater/plays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30"/>
    <n v="50"/>
    <s v="US"/>
    <s v="USD"/>
    <n v="1429317420"/>
    <d v="2015-04-18T00:37:00"/>
    <n v="1424226768"/>
    <x v="3345"/>
    <b v="0"/>
    <n v="13"/>
    <b v="1"/>
    <s v="theater/plays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10"/>
    <n v="91.67"/>
    <s v="US"/>
    <s v="USD"/>
    <n v="1424910910"/>
    <d v="2015-02-26T00:35:10"/>
    <n v="1424306110"/>
    <x v="3346"/>
    <b v="0"/>
    <n v="18"/>
    <b v="1"/>
    <s v="theater/plays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19"/>
    <n v="108.59"/>
    <s v="GB"/>
    <s v="GBP"/>
    <n v="1462741200"/>
    <d v="2016-05-08T21:00:00"/>
    <n v="1461503654"/>
    <x v="3347"/>
    <b v="0"/>
    <n v="22"/>
    <b v="1"/>
    <s v="theater/plays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x v="0"/>
    <n v="100"/>
    <n v="69.819999999999993"/>
    <s v="US"/>
    <s v="USD"/>
    <n v="1461988740"/>
    <d v="2016-04-30T03:59:00"/>
    <n v="1459949080"/>
    <x v="3348"/>
    <b v="0"/>
    <n v="79"/>
    <b v="1"/>
    <s v="theater/plays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53"/>
    <n v="109.57"/>
    <s v="US"/>
    <s v="USD"/>
    <n v="1465837200"/>
    <d v="2016-06-13T17:00:00"/>
    <n v="1463971172"/>
    <x v="3349"/>
    <b v="0"/>
    <n v="14"/>
    <b v="1"/>
    <s v="theater/plays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n v="104"/>
    <n v="71.67"/>
    <s v="LU"/>
    <s v="EUR"/>
    <n v="1448838000"/>
    <d v="2015-11-29T23:00:00"/>
    <n v="1445791811"/>
    <x v="3350"/>
    <b v="0"/>
    <n v="51"/>
    <b v="1"/>
    <s v="theater/plays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01"/>
    <n v="93.61"/>
    <s v="GB"/>
    <s v="GBP"/>
    <n v="1406113200"/>
    <d v="2014-07-23T11:00:00"/>
    <n v="1402910965"/>
    <x v="3351"/>
    <b v="0"/>
    <n v="54"/>
    <b v="1"/>
    <s v="theater/plays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08"/>
    <n v="76.8"/>
    <s v="GB"/>
    <s v="GBP"/>
    <n v="1467414000"/>
    <d v="2016-07-01T23:00:00"/>
    <n v="1462492178"/>
    <x v="3352"/>
    <b v="0"/>
    <n v="70"/>
    <b v="1"/>
    <s v="theater/plays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n v="315"/>
    <n v="35.799999999999997"/>
    <s v="GB"/>
    <s v="GBP"/>
    <n v="1462230000"/>
    <d v="2016-05-02T23:00:00"/>
    <n v="1461061350"/>
    <x v="3353"/>
    <b v="0"/>
    <n v="44"/>
    <b v="1"/>
    <s v="theater/plays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n v="102"/>
    <n v="55.6"/>
    <s v="US"/>
    <s v="USD"/>
    <n v="1446091260"/>
    <d v="2015-10-29T04:01:00"/>
    <n v="1443029206"/>
    <x v="3354"/>
    <b v="0"/>
    <n v="55"/>
    <b v="1"/>
    <s v="theater/plays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n v="126"/>
    <n v="147.33000000000001"/>
    <s v="GB"/>
    <s v="GBP"/>
    <n v="1462879020"/>
    <d v="2016-05-10T11:17:00"/>
    <n v="1461941527"/>
    <x v="3355"/>
    <b v="0"/>
    <n v="15"/>
    <b v="1"/>
    <s v="theater/plays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01"/>
    <n v="56.33"/>
    <s v="GB"/>
    <s v="GBP"/>
    <n v="1468611272"/>
    <d v="2016-07-15T19:34:32"/>
    <n v="1466019272"/>
    <x v="3356"/>
    <b v="0"/>
    <n v="27"/>
    <b v="1"/>
    <s v="theater/plays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01"/>
    <n v="96.19"/>
    <s v="GB"/>
    <s v="GBP"/>
    <n v="1406887310"/>
    <d v="2014-08-01T10:01:50"/>
    <n v="1404295310"/>
    <x v="3357"/>
    <b v="0"/>
    <n v="21"/>
    <b v="1"/>
    <s v="theater/plays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03"/>
    <n v="63.57"/>
    <s v="US"/>
    <s v="USD"/>
    <n v="1416385679"/>
    <d v="2014-11-19T08:27:59"/>
    <n v="1413790079"/>
    <x v="3358"/>
    <b v="0"/>
    <n v="162"/>
    <b v="1"/>
    <s v="theater/plays"/>
    <x v="1"/>
    <s v="plays"/>
    <x v="3"/>
  </r>
  <r>
    <n v="3359"/>
    <s v="BEIRUT, LADY OF LEBANON"/>
    <s v="A Theatrical Production Celebrating the Lebanese Culture and the Human Spirit in Time of War."/>
    <n v="4000"/>
    <n v="4250"/>
    <x v="0"/>
    <n v="106"/>
    <n v="184.78"/>
    <s v="US"/>
    <s v="USD"/>
    <n v="1487985734"/>
    <d v="2017-02-25T01:22:14"/>
    <n v="1484097734"/>
    <x v="3359"/>
    <b v="0"/>
    <n v="23"/>
    <b v="1"/>
    <s v="theater/plays"/>
    <x v="1"/>
    <s v="plays"/>
    <x v="1"/>
  </r>
  <r>
    <n v="3360"/>
    <s v="Pretty Butch"/>
    <s v="World Premiere, an M1 Singapore Fringe Festival 2017 commission."/>
    <n v="9000"/>
    <n v="9124"/>
    <x v="0"/>
    <n v="101"/>
    <n v="126.72"/>
    <s v="SG"/>
    <s v="SGD"/>
    <n v="1481731140"/>
    <d v="2016-12-14T15:59:00"/>
    <n v="1479866343"/>
    <x v="3360"/>
    <b v="0"/>
    <n v="72"/>
    <b v="1"/>
    <s v="theater/plays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13"/>
    <n v="83.43"/>
    <s v="US"/>
    <s v="USD"/>
    <n v="1409587140"/>
    <d v="2014-09-01T15:59:00"/>
    <n v="1408062990"/>
    <x v="3361"/>
    <b v="0"/>
    <n v="68"/>
    <b v="1"/>
    <s v="theater/plays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18"/>
    <n v="54.5"/>
    <s v="US"/>
    <s v="USD"/>
    <n v="1425704100"/>
    <d v="2015-03-07T04:55:00"/>
    <n v="1424484717"/>
    <x v="3362"/>
    <b v="0"/>
    <n v="20"/>
    <b v="1"/>
    <s v="theater/plays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01"/>
    <n v="302.31"/>
    <s v="US"/>
    <s v="USD"/>
    <n v="1408464000"/>
    <d v="2014-08-19T16:00:00"/>
    <n v="1406831445"/>
    <x v="3363"/>
    <b v="0"/>
    <n v="26"/>
    <b v="1"/>
    <s v="theater/plays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n v="106"/>
    <n v="44.14"/>
    <s v="GB"/>
    <s v="GBP"/>
    <n v="1458075600"/>
    <d v="2016-03-15T21:00:00"/>
    <n v="1456183649"/>
    <x v="3364"/>
    <b v="0"/>
    <n v="72"/>
    <b v="1"/>
    <s v="theater/plays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04"/>
    <n v="866.67"/>
    <s v="US"/>
    <s v="USD"/>
    <n v="1449973592"/>
    <d v="2015-12-13T02:26:32"/>
    <n v="1447381592"/>
    <x v="3365"/>
    <b v="0"/>
    <n v="3"/>
    <b v="1"/>
    <s v="theater/plays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21"/>
    <n v="61.39"/>
    <s v="US"/>
    <s v="USD"/>
    <n v="1431481037"/>
    <d v="2015-05-13T01:37:17"/>
    <n v="1428889037"/>
    <x v="3366"/>
    <b v="0"/>
    <n v="18"/>
    <b v="1"/>
    <s v="theater/plays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19"/>
    <n v="29.67"/>
    <s v="GB"/>
    <s v="GBP"/>
    <n v="1438467894"/>
    <d v="2015-08-01T22:24:54"/>
    <n v="1436307894"/>
    <x v="3367"/>
    <b v="0"/>
    <n v="30"/>
    <b v="1"/>
    <s v="theater/plays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n v="105"/>
    <n v="45.48"/>
    <s v="US"/>
    <s v="USD"/>
    <n v="1420088400"/>
    <d v="2015-01-01T05:00:00"/>
    <n v="1416977259"/>
    <x v="3368"/>
    <b v="0"/>
    <n v="23"/>
    <b v="1"/>
    <s v="theater/plays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n v="104"/>
    <n v="96.2"/>
    <s v="IE"/>
    <s v="EUR"/>
    <n v="1484441980"/>
    <d v="2017-01-15T00:59:40"/>
    <n v="1479257980"/>
    <x v="3369"/>
    <b v="0"/>
    <n v="54"/>
    <b v="1"/>
    <s v="theater/plays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x v="0"/>
    <n v="118"/>
    <n v="67.92"/>
    <s v="US"/>
    <s v="USD"/>
    <n v="1481961600"/>
    <d v="2016-12-17T08:00:00"/>
    <n v="1479283285"/>
    <x v="3370"/>
    <b v="0"/>
    <n v="26"/>
    <b v="1"/>
    <s v="theater/plays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n v="139"/>
    <n v="30.78"/>
    <s v="US"/>
    <s v="USD"/>
    <n v="1449089965"/>
    <d v="2015-12-02T20:59:25"/>
    <n v="1446670765"/>
    <x v="3371"/>
    <b v="0"/>
    <n v="9"/>
    <b v="1"/>
    <s v="theater/plays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n v="104"/>
    <n v="38.33"/>
    <s v="US"/>
    <s v="USD"/>
    <n v="1408942740"/>
    <d v="2014-08-25T04:59:00"/>
    <n v="1407157756"/>
    <x v="3372"/>
    <b v="0"/>
    <n v="27"/>
    <b v="1"/>
    <s v="theater/plays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00"/>
    <n v="66.83"/>
    <s v="GB"/>
    <s v="GBP"/>
    <n v="1437235200"/>
    <d v="2015-07-18T16:00:00"/>
    <n v="1435177840"/>
    <x v="3373"/>
    <b v="0"/>
    <n v="30"/>
    <b v="1"/>
    <s v="theater/plays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n v="107"/>
    <n v="71.73"/>
    <s v="CA"/>
    <s v="CAD"/>
    <n v="1446053616"/>
    <d v="2015-10-28T17:33:36"/>
    <n v="1443461616"/>
    <x v="3374"/>
    <b v="0"/>
    <n v="52"/>
    <b v="1"/>
    <s v="theater/plays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n v="100"/>
    <n v="176.47"/>
    <s v="GB"/>
    <s v="GBP"/>
    <n v="1400423973"/>
    <d v="2014-05-18T14:39:33"/>
    <n v="1399387173"/>
    <x v="3375"/>
    <b v="0"/>
    <n v="17"/>
    <b v="1"/>
    <s v="theater/plays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n v="100"/>
    <n v="421.11"/>
    <s v="US"/>
    <s v="USD"/>
    <n v="1429976994"/>
    <d v="2015-04-25T15:49:54"/>
    <n v="1424796594"/>
    <x v="3376"/>
    <b v="0"/>
    <n v="19"/>
    <b v="1"/>
    <s v="theater/plays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n v="101"/>
    <n v="104.99"/>
    <s v="GB"/>
    <s v="GBP"/>
    <n v="1426870560"/>
    <d v="2015-03-20T16:56:00"/>
    <n v="1424280899"/>
    <x v="3377"/>
    <b v="0"/>
    <n v="77"/>
    <b v="1"/>
    <s v="theater/plays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n v="108"/>
    <n v="28.19"/>
    <s v="GB"/>
    <s v="GBP"/>
    <n v="1409490480"/>
    <d v="2014-08-31T13:08:00"/>
    <n v="1407400306"/>
    <x v="3378"/>
    <b v="0"/>
    <n v="21"/>
    <b v="1"/>
    <s v="theater/plays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n v="104"/>
    <n v="54.55"/>
    <s v="GB"/>
    <s v="GBP"/>
    <n v="1440630000"/>
    <d v="2015-08-26T23:00:00"/>
    <n v="1439122800"/>
    <x v="3379"/>
    <b v="0"/>
    <n v="38"/>
    <b v="1"/>
    <s v="theater/plays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04"/>
    <n v="111.89"/>
    <s v="US"/>
    <s v="USD"/>
    <n v="1417305178"/>
    <d v="2014-11-29T23:52:58"/>
    <n v="1414277578"/>
    <x v="3380"/>
    <b v="0"/>
    <n v="28"/>
    <b v="1"/>
    <s v="theater/plays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02"/>
    <n v="85.21"/>
    <s v="US"/>
    <s v="USD"/>
    <n v="1426044383"/>
    <d v="2015-03-11T03:26:23"/>
    <n v="1423455983"/>
    <x v="3381"/>
    <b v="0"/>
    <n v="48"/>
    <b v="1"/>
    <s v="theater/plays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01"/>
    <n v="76.650000000000006"/>
    <s v="GB"/>
    <s v="GBP"/>
    <n v="1470092340"/>
    <d v="2016-08-01T22:59:00"/>
    <n v="1467973256"/>
    <x v="3382"/>
    <b v="0"/>
    <n v="46"/>
    <b v="1"/>
    <s v="theater/plays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12"/>
    <n v="65.17"/>
    <s v="US"/>
    <s v="USD"/>
    <n v="1466707620"/>
    <d v="2016-06-23T18:47:00"/>
    <n v="1464979620"/>
    <x v="3383"/>
    <b v="0"/>
    <n v="30"/>
    <b v="1"/>
    <s v="theater/plays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n v="100"/>
    <n v="93.76"/>
    <s v="US"/>
    <s v="USD"/>
    <n v="1448074800"/>
    <d v="2015-11-21T03:00:00"/>
    <n v="1444874768"/>
    <x v="3384"/>
    <b v="0"/>
    <n v="64"/>
    <b v="1"/>
    <s v="theater/plays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00"/>
    <n v="133.33000000000001"/>
    <s v="US"/>
    <s v="USD"/>
    <n v="1418244552"/>
    <d v="2014-12-10T20:49:12"/>
    <n v="1415652552"/>
    <x v="3385"/>
    <b v="0"/>
    <n v="15"/>
    <b v="1"/>
    <s v="theater/plays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n v="105"/>
    <n v="51.22"/>
    <s v="US"/>
    <s v="USD"/>
    <n v="1417620506"/>
    <d v="2014-12-03T15:28:26"/>
    <n v="1415028506"/>
    <x v="3386"/>
    <b v="0"/>
    <n v="41"/>
    <b v="1"/>
    <s v="theater/plays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17"/>
    <n v="100.17"/>
    <s v="US"/>
    <s v="USD"/>
    <n v="1418581088"/>
    <d v="2014-12-14T18:18:08"/>
    <n v="1415125088"/>
    <x v="3387"/>
    <b v="0"/>
    <n v="35"/>
    <b v="1"/>
    <s v="theater/plays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x v="0"/>
    <n v="104"/>
    <n v="34.6"/>
    <s v="GB"/>
    <s v="GBP"/>
    <n v="1434625441"/>
    <d v="2015-06-18T11:04:01"/>
    <n v="1432033441"/>
    <x v="3388"/>
    <b v="0"/>
    <n v="45"/>
    <b v="1"/>
    <s v="theater/plays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n v="115"/>
    <n v="184.68"/>
    <s v="US"/>
    <s v="USD"/>
    <n v="1464960682"/>
    <d v="2016-06-03T13:31:22"/>
    <n v="1462368682"/>
    <x v="3389"/>
    <b v="0"/>
    <n v="62"/>
    <b v="1"/>
    <s v="theater/plays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02"/>
    <n v="69.819999999999993"/>
    <s v="US"/>
    <s v="USD"/>
    <n v="1405017345"/>
    <d v="2014-07-10T18:35:45"/>
    <n v="1403721345"/>
    <x v="3390"/>
    <b v="0"/>
    <n v="22"/>
    <b v="1"/>
    <s v="theater/plays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n v="223"/>
    <n v="61.94"/>
    <s v="US"/>
    <s v="USD"/>
    <n v="1407536880"/>
    <d v="2014-08-08T22:28:00"/>
    <n v="1404997548"/>
    <x v="3391"/>
    <b v="0"/>
    <n v="18"/>
    <b v="1"/>
    <s v="theater/plays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n v="100"/>
    <n v="41.67"/>
    <s v="GB"/>
    <s v="GBP"/>
    <n v="1462565855"/>
    <d v="2016-05-06T20:17:35"/>
    <n v="1458245855"/>
    <x v="3392"/>
    <b v="0"/>
    <n v="12"/>
    <b v="1"/>
    <s v="theater/plays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x v="0"/>
    <n v="106"/>
    <n v="36.07"/>
    <s v="US"/>
    <s v="USD"/>
    <n v="1415234760"/>
    <d v="2014-11-06T00:46:00"/>
    <n v="1413065230"/>
    <x v="3393"/>
    <b v="0"/>
    <n v="44"/>
    <b v="1"/>
    <s v="theater/plays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n v="142"/>
    <n v="29"/>
    <s v="GB"/>
    <s v="GBP"/>
    <n v="1406470645"/>
    <d v="2014-07-27T14:17:25"/>
    <n v="1403878645"/>
    <x v="3394"/>
    <b v="0"/>
    <n v="27"/>
    <b v="1"/>
    <s v="theater/plays"/>
    <x v="1"/>
    <s v="plays"/>
    <x v="3"/>
  </r>
  <r>
    <n v="3395"/>
    <s v="MIRAMAR"/>
    <s v="Miramar is a a darkly funny play exploring what it is we call â€˜homeâ€™."/>
    <n v="500"/>
    <n v="920"/>
    <x v="0"/>
    <n v="184"/>
    <n v="24.21"/>
    <s v="GB"/>
    <s v="GBP"/>
    <n v="1433009400"/>
    <d v="2015-05-30T18:10:00"/>
    <n v="1431795944"/>
    <x v="3395"/>
    <b v="0"/>
    <n v="38"/>
    <b v="1"/>
    <s v="theater/plays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n v="104"/>
    <n v="55.89"/>
    <s v="US"/>
    <s v="USD"/>
    <n v="1401595140"/>
    <d v="2014-06-01T03:59:00"/>
    <n v="1399286589"/>
    <x v="3396"/>
    <b v="0"/>
    <n v="28"/>
    <b v="1"/>
    <s v="theater/plays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x v="0"/>
    <n v="112"/>
    <n v="11.67"/>
    <s v="GB"/>
    <s v="GBP"/>
    <n v="1455832800"/>
    <d v="2016-02-18T22:00:00"/>
    <n v="1452338929"/>
    <x v="3397"/>
    <b v="0"/>
    <n v="24"/>
    <b v="1"/>
    <s v="theater/plays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11"/>
    <n v="68.349999999999994"/>
    <s v="US"/>
    <s v="USD"/>
    <n v="1416589200"/>
    <d v="2014-11-21T17:00:00"/>
    <n v="1414605776"/>
    <x v="3398"/>
    <b v="0"/>
    <n v="65"/>
    <b v="1"/>
    <s v="theater/plays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x v="0"/>
    <n v="104"/>
    <n v="27.07"/>
    <s v="GB"/>
    <s v="GBP"/>
    <n v="1424556325"/>
    <d v="2015-02-21T22:05:25"/>
    <n v="1421964325"/>
    <x v="3399"/>
    <b v="0"/>
    <n v="46"/>
    <b v="1"/>
    <s v="theater/plays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00"/>
    <n v="118.13"/>
    <s v="US"/>
    <s v="USD"/>
    <n v="1409266414"/>
    <d v="2014-08-28T22:53:34"/>
    <n v="1405378414"/>
    <x v="3400"/>
    <b v="0"/>
    <n v="85"/>
    <b v="1"/>
    <s v="theater/plays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02"/>
    <n v="44.76"/>
    <s v="GB"/>
    <s v="GBP"/>
    <n v="1438968146"/>
    <d v="2015-08-07T17:22:26"/>
    <n v="1436376146"/>
    <x v="3401"/>
    <b v="0"/>
    <n v="66"/>
    <b v="1"/>
    <s v="theater/plays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10"/>
    <n v="99.79"/>
    <s v="US"/>
    <s v="USD"/>
    <n v="1447295460"/>
    <d v="2015-11-12T02:31:00"/>
    <n v="1444747843"/>
    <x v="3402"/>
    <b v="0"/>
    <n v="165"/>
    <b v="1"/>
    <s v="theater/plays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00"/>
    <n v="117.65"/>
    <s v="GB"/>
    <s v="GBP"/>
    <n v="1435230324"/>
    <d v="2015-06-25T11:05:24"/>
    <n v="1432638324"/>
    <x v="3403"/>
    <b v="0"/>
    <n v="17"/>
    <b v="1"/>
    <s v="theater/plays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22"/>
    <n v="203.33"/>
    <s v="US"/>
    <s v="USD"/>
    <n v="1434542702"/>
    <d v="2015-06-17T12:05:02"/>
    <n v="1432814702"/>
    <x v="3404"/>
    <b v="0"/>
    <n v="3"/>
    <b v="1"/>
    <s v="theater/plays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38"/>
    <n v="28.32"/>
    <s v="GB"/>
    <s v="GBP"/>
    <n v="1456876740"/>
    <d v="2016-03-01T23:59:00"/>
    <n v="1455063886"/>
    <x v="3405"/>
    <b v="0"/>
    <n v="17"/>
    <b v="1"/>
    <s v="theater/plays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n v="100"/>
    <n v="110.23"/>
    <s v="US"/>
    <s v="USD"/>
    <n v="1405511376"/>
    <d v="2014-07-16T11:49:36"/>
    <n v="1401623376"/>
    <x v="3406"/>
    <b v="0"/>
    <n v="91"/>
    <b v="1"/>
    <s v="theater/plays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07"/>
    <n v="31.97"/>
    <s v="GB"/>
    <s v="GBP"/>
    <n v="1404641289"/>
    <d v="2014-07-06T10:08:09"/>
    <n v="1402049289"/>
    <x v="3407"/>
    <b v="0"/>
    <n v="67"/>
    <b v="1"/>
    <s v="theater/plays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11"/>
    <n v="58.61"/>
    <s v="US"/>
    <s v="USD"/>
    <n v="1405727304"/>
    <d v="2014-07-18T23:48:24"/>
    <n v="1403135304"/>
    <x v="3408"/>
    <b v="0"/>
    <n v="18"/>
    <b v="1"/>
    <s v="theater/plays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n v="124"/>
    <n v="29.43"/>
    <s v="GB"/>
    <s v="GBP"/>
    <n v="1469998680"/>
    <d v="2016-07-31T20:58:00"/>
    <n v="1466710358"/>
    <x v="3409"/>
    <b v="0"/>
    <n v="21"/>
    <b v="1"/>
    <s v="theater/plays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09"/>
    <n v="81.38"/>
    <s v="US"/>
    <s v="USD"/>
    <n v="1465196400"/>
    <d v="2016-06-06T07:00:00"/>
    <n v="1462841990"/>
    <x v="3410"/>
    <b v="0"/>
    <n v="40"/>
    <b v="1"/>
    <s v="theater/plays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04"/>
    <n v="199.17"/>
    <s v="US"/>
    <s v="USD"/>
    <n v="1444264372"/>
    <d v="2015-10-08T00:32:52"/>
    <n v="1442536372"/>
    <x v="3411"/>
    <b v="0"/>
    <n v="78"/>
    <b v="1"/>
    <s v="theater/plays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00"/>
    <n v="115.38"/>
    <s v="GB"/>
    <s v="GBP"/>
    <n v="1411858862"/>
    <d v="2014-09-27T23:01:02"/>
    <n v="1409266862"/>
    <x v="3412"/>
    <b v="0"/>
    <n v="26"/>
    <b v="1"/>
    <s v="theater/plays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30"/>
    <n v="46.43"/>
    <s v="US"/>
    <s v="USD"/>
    <n v="1425099540"/>
    <d v="2015-02-28T04:59:00"/>
    <n v="1424280938"/>
    <x v="3413"/>
    <b v="0"/>
    <n v="14"/>
    <b v="1"/>
    <s v="theater/plays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n v="104"/>
    <n v="70.569999999999993"/>
    <s v="US"/>
    <s v="USD"/>
    <n v="1480579140"/>
    <d v="2016-12-01T07:59:00"/>
    <n v="1478030325"/>
    <x v="3414"/>
    <b v="0"/>
    <n v="44"/>
    <b v="1"/>
    <s v="theater/plays"/>
    <x v="1"/>
    <s v="plays"/>
    <x v="2"/>
  </r>
  <r>
    <n v="3415"/>
    <s v="Balm in Gilead at Columbia"/>
    <s v="We are raising funds to allow for enhanced scenic, costume, and lighting design. Every dollar helps!"/>
    <n v="200"/>
    <n v="200"/>
    <x v="0"/>
    <n v="100"/>
    <n v="22.22"/>
    <s v="US"/>
    <s v="USD"/>
    <n v="1460935800"/>
    <d v="2016-04-17T23:30:00"/>
    <n v="1459999656"/>
    <x v="3415"/>
    <b v="0"/>
    <n v="9"/>
    <b v="1"/>
    <s v="theater/plays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20"/>
    <n v="159.47"/>
    <s v="GB"/>
    <s v="GBP"/>
    <n v="1429813800"/>
    <d v="2015-04-23T18:30:00"/>
    <n v="1427363645"/>
    <x v="3416"/>
    <b v="0"/>
    <n v="30"/>
    <b v="1"/>
    <s v="theater/plays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00"/>
    <n v="37.78"/>
    <s v="US"/>
    <s v="USD"/>
    <n v="1414284180"/>
    <d v="2014-10-26T00:43:00"/>
    <n v="1410558948"/>
    <x v="3417"/>
    <b v="0"/>
    <n v="45"/>
    <b v="1"/>
    <s v="theater/plays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01"/>
    <n v="72.05"/>
    <s v="US"/>
    <s v="USD"/>
    <n v="1400875307"/>
    <d v="2014-05-23T20:01:47"/>
    <n v="1398283307"/>
    <x v="3418"/>
    <b v="0"/>
    <n v="56"/>
    <b v="1"/>
    <s v="theater/plays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07"/>
    <n v="63.7"/>
    <s v="IE"/>
    <s v="EUR"/>
    <n v="1459978200"/>
    <d v="2016-04-06T21:30:00"/>
    <n v="1458416585"/>
    <x v="3419"/>
    <b v="0"/>
    <n v="46"/>
    <b v="1"/>
    <s v="theater/plays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x v="0"/>
    <n v="138"/>
    <n v="28.41"/>
    <s v="GB"/>
    <s v="GBP"/>
    <n v="1455408000"/>
    <d v="2016-02-14T00:00:00"/>
    <n v="1454638202"/>
    <x v="3420"/>
    <b v="0"/>
    <n v="34"/>
    <b v="1"/>
    <s v="theater/plays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1"/>
    <n v="103.21"/>
    <s v="US"/>
    <s v="USD"/>
    <n v="1425495563"/>
    <d v="2015-03-04T18:59:23"/>
    <n v="1422903563"/>
    <x v="3421"/>
    <b v="0"/>
    <n v="98"/>
    <b v="1"/>
    <s v="theater/plays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09"/>
    <n v="71.150000000000006"/>
    <s v="GB"/>
    <s v="GBP"/>
    <n v="1450051200"/>
    <d v="2015-12-14T00:00:00"/>
    <n v="1447594176"/>
    <x v="3422"/>
    <b v="0"/>
    <n v="46"/>
    <b v="1"/>
    <s v="theater/plays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n v="140"/>
    <n v="35"/>
    <s v="US"/>
    <s v="USD"/>
    <n v="1429912341"/>
    <d v="2015-04-24T21:52:21"/>
    <n v="1427320341"/>
    <x v="3423"/>
    <b v="0"/>
    <n v="10"/>
    <b v="1"/>
    <s v="theater/plays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04"/>
    <n v="81.78"/>
    <s v="US"/>
    <s v="USD"/>
    <n v="1423119540"/>
    <d v="2015-02-05T06:59:00"/>
    <n v="1421252084"/>
    <x v="3424"/>
    <b v="0"/>
    <n v="76"/>
    <b v="1"/>
    <s v="theater/plays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n v="103"/>
    <n v="297.02999999999997"/>
    <s v="US"/>
    <s v="USD"/>
    <n v="1412434136"/>
    <d v="2014-10-04T14:48:56"/>
    <n v="1409669336"/>
    <x v="3425"/>
    <b v="0"/>
    <n v="104"/>
    <b v="1"/>
    <s v="theater/plays"/>
    <x v="1"/>
    <s v="plays"/>
    <x v="3"/>
  </r>
  <r>
    <n v="3426"/>
    <s v="Holocene"/>
    <s v="Part ghost story, part cautionary tale, Holocene is a play about the end of our world, and the beginning of another."/>
    <n v="3750"/>
    <n v="4055"/>
    <x v="0"/>
    <n v="108"/>
    <n v="46.61"/>
    <s v="US"/>
    <s v="USD"/>
    <n v="1411264800"/>
    <d v="2014-09-21T02:00:00"/>
    <n v="1409620903"/>
    <x v="3426"/>
    <b v="0"/>
    <n v="87"/>
    <b v="1"/>
    <s v="theater/plays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x v="0"/>
    <n v="100"/>
    <n v="51.72"/>
    <s v="GB"/>
    <s v="GBP"/>
    <n v="1404314952"/>
    <d v="2014-07-02T15:29:12"/>
    <n v="1401722952"/>
    <x v="3427"/>
    <b v="0"/>
    <n v="29"/>
    <b v="1"/>
    <s v="theater/plays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03"/>
    <n v="40.29"/>
    <s v="GB"/>
    <s v="GBP"/>
    <n v="1425142800"/>
    <d v="2015-02-28T17:00:00"/>
    <n v="1422983847"/>
    <x v="3428"/>
    <b v="0"/>
    <n v="51"/>
    <b v="1"/>
    <s v="theater/plays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30"/>
    <n v="16.25"/>
    <s v="GB"/>
    <s v="GBP"/>
    <n v="1478046661"/>
    <d v="2016-11-02T00:31:01"/>
    <n v="1476837061"/>
    <x v="3429"/>
    <b v="0"/>
    <n v="12"/>
    <b v="1"/>
    <s v="theater/plays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09"/>
    <n v="30.15"/>
    <s v="GB"/>
    <s v="GBP"/>
    <n v="1406760101"/>
    <d v="2014-07-30T22:41:41"/>
    <n v="1404168101"/>
    <x v="3430"/>
    <b v="0"/>
    <n v="72"/>
    <b v="1"/>
    <s v="theater/plays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00"/>
    <n v="95.24"/>
    <s v="US"/>
    <s v="USD"/>
    <n v="1408383153"/>
    <d v="2014-08-18T17:32:33"/>
    <n v="1405791153"/>
    <x v="3431"/>
    <b v="0"/>
    <n v="21"/>
    <b v="1"/>
    <s v="theater/plays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n v="110"/>
    <n v="52.21"/>
    <s v="US"/>
    <s v="USD"/>
    <n v="1454709600"/>
    <d v="2016-02-05T22:00:00"/>
    <n v="1452520614"/>
    <x v="3432"/>
    <b v="0"/>
    <n v="42"/>
    <b v="1"/>
    <s v="theater/plays"/>
    <x v="1"/>
    <s v="plays"/>
    <x v="2"/>
  </r>
  <r>
    <n v="3433"/>
    <s v="The Dybbuk"/>
    <s v="death&amp;pretzels presents their first Chicago based project:_x000a_The Dybbuk by S. Ansky"/>
    <n v="9500"/>
    <n v="9525"/>
    <x v="0"/>
    <n v="100"/>
    <n v="134.15"/>
    <s v="US"/>
    <s v="USD"/>
    <n v="1402974000"/>
    <d v="2014-06-17T03:00:00"/>
    <n v="1400290255"/>
    <x v="3433"/>
    <b v="0"/>
    <n v="71"/>
    <b v="1"/>
    <s v="theater/plays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n v="106"/>
    <n v="62.83"/>
    <s v="US"/>
    <s v="USD"/>
    <n v="1404983269"/>
    <d v="2014-07-10T09:07:49"/>
    <n v="1402391269"/>
    <x v="3434"/>
    <b v="0"/>
    <n v="168"/>
    <b v="1"/>
    <s v="theater/plays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12"/>
    <n v="58.95"/>
    <s v="US"/>
    <s v="USD"/>
    <n v="1470538800"/>
    <d v="2016-08-07T03:00:00"/>
    <n v="1469112493"/>
    <x v="3435"/>
    <b v="0"/>
    <n v="19"/>
    <b v="1"/>
    <s v="theater/plays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06"/>
    <n v="143.11000000000001"/>
    <s v="US"/>
    <s v="USD"/>
    <n v="1408638480"/>
    <d v="2014-08-21T16:28:00"/>
    <n v="1406811593"/>
    <x v="3436"/>
    <b v="0"/>
    <n v="37"/>
    <b v="1"/>
    <s v="theater/plays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01"/>
    <n v="84.17"/>
    <s v="US"/>
    <s v="USD"/>
    <n v="1440003820"/>
    <d v="2015-08-19T17:03:40"/>
    <n v="1437411820"/>
    <x v="3437"/>
    <b v="0"/>
    <n v="36"/>
    <b v="1"/>
    <s v="theater/plays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n v="104"/>
    <n v="186.07"/>
    <s v="GB"/>
    <s v="GBP"/>
    <n v="1430600400"/>
    <d v="2015-05-02T21:00:00"/>
    <n v="1428358567"/>
    <x v="3438"/>
    <b v="0"/>
    <n v="14"/>
    <b v="1"/>
    <s v="theater/plays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n v="135"/>
    <n v="89.79"/>
    <s v="US"/>
    <s v="USD"/>
    <n v="1453179540"/>
    <d v="2016-01-19T04:59:00"/>
    <n v="1452030730"/>
    <x v="3439"/>
    <b v="0"/>
    <n v="18"/>
    <b v="1"/>
    <s v="theater/plays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05"/>
    <n v="64.16"/>
    <s v="US"/>
    <s v="USD"/>
    <n v="1405095300"/>
    <d v="2014-07-11T16:15:00"/>
    <n v="1403146628"/>
    <x v="3440"/>
    <b v="0"/>
    <n v="82"/>
    <b v="1"/>
    <s v="theater/plays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03"/>
    <n v="59.65"/>
    <s v="US"/>
    <s v="USD"/>
    <n v="1447445820"/>
    <d v="2015-11-13T20:17:00"/>
    <n v="1445077121"/>
    <x v="3441"/>
    <b v="0"/>
    <n v="43"/>
    <b v="1"/>
    <s v="theater/plays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n v="100"/>
    <n v="31.25"/>
    <s v="US"/>
    <s v="USD"/>
    <n v="1433016672"/>
    <d v="2015-05-30T20:11:12"/>
    <n v="1430424672"/>
    <x v="3442"/>
    <b v="0"/>
    <n v="8"/>
    <b v="1"/>
    <s v="theater/plays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86"/>
    <n v="41.22"/>
    <s v="US"/>
    <s v="USD"/>
    <n v="1410266146"/>
    <d v="2014-09-09T12:35:46"/>
    <n v="1407674146"/>
    <x v="3443"/>
    <b v="0"/>
    <n v="45"/>
    <b v="1"/>
    <s v="theater/plays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89"/>
    <n v="43.35"/>
    <s v="AU"/>
    <s v="AUD"/>
    <n v="1465394340"/>
    <d v="2016-06-08T13:59:00"/>
    <n v="1464677986"/>
    <x v="3444"/>
    <b v="0"/>
    <n v="20"/>
    <b v="1"/>
    <s v="theater/plays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n v="100"/>
    <n v="64.52"/>
    <s v="GB"/>
    <s v="GBP"/>
    <n v="1445604236"/>
    <d v="2015-10-23T12:43:56"/>
    <n v="1443185036"/>
    <x v="3445"/>
    <b v="0"/>
    <n v="31"/>
    <b v="1"/>
    <s v="theater/plays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08"/>
    <n v="43.28"/>
    <s v="GB"/>
    <s v="GBP"/>
    <n v="1423138800"/>
    <d v="2015-02-05T12:20:00"/>
    <n v="1421092725"/>
    <x v="3446"/>
    <b v="0"/>
    <n v="25"/>
    <b v="1"/>
    <s v="theater/plays"/>
    <x v="1"/>
    <s v="plays"/>
    <x v="0"/>
  </r>
  <r>
    <n v="3447"/>
    <s v="The Vagabond Halfback"/>
    <s v="&quot;He was a poet, a vagrant, a philosopher, a lady's man and a hard drinker&quot;"/>
    <n v="1000"/>
    <n v="1078"/>
    <x v="0"/>
    <n v="108"/>
    <n v="77"/>
    <s v="US"/>
    <s v="USD"/>
    <n v="1458332412"/>
    <d v="2016-03-18T20:20:12"/>
    <n v="1454448012"/>
    <x v="3447"/>
    <b v="0"/>
    <n v="14"/>
    <b v="1"/>
    <s v="theater/plays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10"/>
    <n v="51.22"/>
    <s v="US"/>
    <s v="USD"/>
    <n v="1418784689"/>
    <d v="2014-12-17T02:51:29"/>
    <n v="1416192689"/>
    <x v="3448"/>
    <b v="0"/>
    <n v="45"/>
    <b v="1"/>
    <s v="theater/plays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71"/>
    <n v="68.25"/>
    <s v="US"/>
    <s v="USD"/>
    <n v="1468036800"/>
    <d v="2016-07-09T04:00:00"/>
    <n v="1465607738"/>
    <x v="3449"/>
    <b v="0"/>
    <n v="20"/>
    <b v="1"/>
    <s v="theater/plays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x v="0"/>
    <n v="152"/>
    <n v="19.489999999999998"/>
    <s v="GB"/>
    <s v="GBP"/>
    <n v="1427990071"/>
    <d v="2015-04-02T15:54:31"/>
    <n v="1422809671"/>
    <x v="3450"/>
    <b v="0"/>
    <n v="39"/>
    <b v="1"/>
    <s v="theater/plays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01"/>
    <n v="41.13"/>
    <s v="US"/>
    <s v="USD"/>
    <n v="1429636927"/>
    <d v="2015-04-21T17:22:07"/>
    <n v="1427304127"/>
    <x v="3451"/>
    <b v="0"/>
    <n v="16"/>
    <b v="1"/>
    <s v="theater/plays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53"/>
    <n v="41.41"/>
    <s v="US"/>
    <s v="USD"/>
    <n v="1406087940"/>
    <d v="2014-07-23T03:59:00"/>
    <n v="1404141626"/>
    <x v="3452"/>
    <b v="0"/>
    <n v="37"/>
    <b v="1"/>
    <s v="theater/plays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n v="128"/>
    <n v="27.5"/>
    <s v="GB"/>
    <s v="GBP"/>
    <n v="1471130956"/>
    <d v="2016-08-13T23:29:16"/>
    <n v="1465946956"/>
    <x v="3453"/>
    <b v="0"/>
    <n v="14"/>
    <b v="1"/>
    <s v="theater/plays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01"/>
    <n v="33.57"/>
    <s v="GB"/>
    <s v="GBP"/>
    <n v="1406825159"/>
    <d v="2014-07-31T16:45:59"/>
    <n v="1404233159"/>
    <x v="3454"/>
    <b v="0"/>
    <n v="21"/>
    <b v="1"/>
    <s v="theater/plays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01"/>
    <n v="145.87"/>
    <s v="US"/>
    <s v="USD"/>
    <n v="1476381627"/>
    <d v="2016-10-13T18:00:27"/>
    <n v="1473789627"/>
    <x v="3455"/>
    <b v="0"/>
    <n v="69"/>
    <b v="1"/>
    <s v="theater/plays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n v="191"/>
    <n v="358.69"/>
    <s v="US"/>
    <s v="USD"/>
    <n v="1406876340"/>
    <d v="2014-08-01T06:59:00"/>
    <n v="1404190567"/>
    <x v="3456"/>
    <b v="0"/>
    <n v="16"/>
    <b v="1"/>
    <s v="theater/plays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n v="140"/>
    <n v="50.98"/>
    <s v="US"/>
    <s v="USD"/>
    <n v="1423720740"/>
    <d v="2015-02-12T05:59:00"/>
    <n v="1421081857"/>
    <x v="3457"/>
    <b v="0"/>
    <n v="55"/>
    <b v="1"/>
    <s v="theater/plays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24"/>
    <n v="45.04"/>
    <s v="US"/>
    <s v="USD"/>
    <n v="1422937620"/>
    <d v="2015-02-03T04:27:00"/>
    <n v="1420606303"/>
    <x v="3458"/>
    <b v="0"/>
    <n v="27"/>
    <b v="1"/>
    <s v="theater/plays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26"/>
    <n v="17.53"/>
    <s v="GB"/>
    <s v="GBP"/>
    <n v="1463743860"/>
    <d v="2016-05-20T11:31:00"/>
    <n v="1461151860"/>
    <x v="3459"/>
    <b v="0"/>
    <n v="36"/>
    <b v="1"/>
    <s v="theater/plays"/>
    <x v="1"/>
    <s v="plays"/>
    <x v="2"/>
  </r>
  <r>
    <n v="3460"/>
    <s v="Pushers"/>
    <s v="'Pushers' is an exciting new play and the first project for brand new theatre company, Ain't Got No Home Productions."/>
    <n v="500"/>
    <n v="950"/>
    <x v="0"/>
    <n v="190"/>
    <n v="50"/>
    <s v="GB"/>
    <s v="GBP"/>
    <n v="1408106352"/>
    <d v="2014-08-15T12:39:12"/>
    <n v="1406896752"/>
    <x v="3460"/>
    <b v="0"/>
    <n v="19"/>
    <b v="1"/>
    <s v="theater/plays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39"/>
    <n v="57.92"/>
    <s v="US"/>
    <s v="USD"/>
    <n v="1477710000"/>
    <d v="2016-10-29T03:00:00"/>
    <n v="1475248279"/>
    <x v="3461"/>
    <b v="0"/>
    <n v="12"/>
    <b v="1"/>
    <s v="theater/plays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n v="202"/>
    <n v="29.71"/>
    <s v="US"/>
    <s v="USD"/>
    <n v="1436551200"/>
    <d v="2015-07-10T18:00:00"/>
    <n v="1435181628"/>
    <x v="3462"/>
    <b v="0"/>
    <n v="17"/>
    <b v="1"/>
    <s v="theater/plays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03"/>
    <n v="90.68"/>
    <s v="CA"/>
    <s v="CAD"/>
    <n v="1476158340"/>
    <d v="2016-10-11T03:59:00"/>
    <n v="1472594585"/>
    <x v="3463"/>
    <b v="0"/>
    <n v="114"/>
    <b v="1"/>
    <s v="theater/plays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n v="102"/>
    <n v="55.01"/>
    <s v="US"/>
    <s v="USD"/>
    <n v="1471921637"/>
    <d v="2016-08-23T03:07:17"/>
    <n v="1469329637"/>
    <x v="3464"/>
    <b v="0"/>
    <n v="93"/>
    <b v="1"/>
    <s v="theater/plays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03"/>
    <n v="57.22"/>
    <s v="GB"/>
    <s v="GBP"/>
    <n v="1439136000"/>
    <d v="2015-08-09T16:00:00"/>
    <n v="1436972472"/>
    <x v="3465"/>
    <b v="0"/>
    <n v="36"/>
    <b v="1"/>
    <s v="theater/plays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n v="127"/>
    <n v="72.95"/>
    <s v="US"/>
    <s v="USD"/>
    <n v="1461108450"/>
    <d v="2016-04-19T23:27:30"/>
    <n v="1455928050"/>
    <x v="3466"/>
    <b v="0"/>
    <n v="61"/>
    <b v="1"/>
    <s v="theater/plays"/>
    <x v="1"/>
    <s v="plays"/>
    <x v="2"/>
  </r>
  <r>
    <n v="3467"/>
    <s v="Venus in Fur, Los Angeles."/>
    <s v="Venus in Fur, By David Ives."/>
    <n v="3000"/>
    <n v="3030"/>
    <x v="0"/>
    <n v="101"/>
    <n v="64.47"/>
    <s v="US"/>
    <s v="USD"/>
    <n v="1426864032"/>
    <d v="2015-03-20T15:07:12"/>
    <n v="1424275632"/>
    <x v="3467"/>
    <b v="0"/>
    <n v="47"/>
    <b v="1"/>
    <s v="theater/plays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22"/>
    <n v="716.35"/>
    <s v="US"/>
    <s v="USD"/>
    <n v="1474426800"/>
    <d v="2016-09-21T03:00:00"/>
    <n v="1471976529"/>
    <x v="3468"/>
    <b v="0"/>
    <n v="17"/>
    <b v="1"/>
    <s v="theater/plays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13"/>
    <n v="50.4"/>
    <s v="US"/>
    <s v="USD"/>
    <n v="1461857045"/>
    <d v="2016-04-28T15:24:05"/>
    <n v="1459265045"/>
    <x v="3469"/>
    <b v="0"/>
    <n v="63"/>
    <b v="1"/>
    <s v="theater/plays"/>
    <x v="1"/>
    <s v="plays"/>
    <x v="2"/>
  </r>
  <r>
    <n v="3470"/>
    <s v="She Kills Monsters"/>
    <s v="The New Artist's Circle is a theatre company dedicated to bringing the arts to young people."/>
    <n v="250"/>
    <n v="375"/>
    <x v="0"/>
    <n v="150"/>
    <n v="41.67"/>
    <s v="US"/>
    <s v="USD"/>
    <n v="1468618680"/>
    <d v="2016-07-15T21:38:00"/>
    <n v="1465345902"/>
    <x v="3470"/>
    <b v="0"/>
    <n v="9"/>
    <b v="1"/>
    <s v="theater/plays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n v="215"/>
    <n v="35.770000000000003"/>
    <s v="GB"/>
    <s v="GBP"/>
    <n v="1409515200"/>
    <d v="2014-08-31T20:00:00"/>
    <n v="1405971690"/>
    <x v="3471"/>
    <b v="0"/>
    <n v="30"/>
    <b v="1"/>
    <s v="theater/plays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02"/>
    <n v="88.74"/>
    <s v="US"/>
    <s v="USD"/>
    <n v="1415253540"/>
    <d v="2014-11-06T05:59:00"/>
    <n v="1413432331"/>
    <x v="3472"/>
    <b v="0"/>
    <n v="23"/>
    <b v="1"/>
    <s v="theater/plays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n v="100"/>
    <n v="148.47999999999999"/>
    <s v="US"/>
    <s v="USD"/>
    <n v="1426883220"/>
    <d v="2015-03-20T20:27:00"/>
    <n v="1425067296"/>
    <x v="3473"/>
    <b v="0"/>
    <n v="33"/>
    <b v="1"/>
    <s v="theater/plays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n v="101"/>
    <n v="51.79"/>
    <s v="GB"/>
    <s v="GBP"/>
    <n v="1469016131"/>
    <d v="2016-07-20T12:02:11"/>
    <n v="1466424131"/>
    <x v="3474"/>
    <b v="0"/>
    <n v="39"/>
    <b v="1"/>
    <s v="theater/plays"/>
    <x v="1"/>
    <s v="plays"/>
    <x v="2"/>
  </r>
  <r>
    <n v="3475"/>
    <s v="Score"/>
    <s v="Score is a musical play inspired by true stories of parents who have recovered from addiction and regained their children."/>
    <n v="300"/>
    <n v="340"/>
    <x v="0"/>
    <n v="113"/>
    <n v="20"/>
    <s v="GB"/>
    <s v="GBP"/>
    <n v="1414972800"/>
    <d v="2014-11-03T00:00:00"/>
    <n v="1412629704"/>
    <x v="3475"/>
    <b v="0"/>
    <n v="17"/>
    <b v="1"/>
    <s v="theater/plays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04"/>
    <n v="52"/>
    <s v="US"/>
    <s v="USD"/>
    <n v="1414378800"/>
    <d v="2014-10-27T03:00:00"/>
    <n v="1412836990"/>
    <x v="3476"/>
    <b v="0"/>
    <n v="6"/>
    <b v="1"/>
    <s v="theater/plays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n v="115"/>
    <n v="53.23"/>
    <s v="US"/>
    <s v="USD"/>
    <n v="1431831600"/>
    <d v="2015-05-17T03:00:00"/>
    <n v="1430761243"/>
    <x v="3477"/>
    <b v="0"/>
    <n v="39"/>
    <b v="1"/>
    <s v="theater/plays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13"/>
    <n v="39.6"/>
    <s v="US"/>
    <s v="USD"/>
    <n v="1426539600"/>
    <d v="2015-03-16T21:00:00"/>
    <n v="1424296822"/>
    <x v="3478"/>
    <b v="0"/>
    <n v="57"/>
    <b v="1"/>
    <s v="theater/plays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n v="128"/>
    <n v="34.25"/>
    <s v="GB"/>
    <s v="GBP"/>
    <n v="1403382680"/>
    <d v="2014-06-21T20:31:20"/>
    <n v="1400790680"/>
    <x v="3479"/>
    <b v="0"/>
    <n v="56"/>
    <b v="1"/>
    <s v="theater/plays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43"/>
    <n v="164.62"/>
    <s v="US"/>
    <s v="USD"/>
    <n v="1436562000"/>
    <d v="2015-07-10T21:00:00"/>
    <n v="1434440227"/>
    <x v="3480"/>
    <b v="0"/>
    <n v="13"/>
    <b v="1"/>
    <s v="theater/plays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n v="119"/>
    <n v="125.05"/>
    <s v="AU"/>
    <s v="AUD"/>
    <n v="1420178188"/>
    <d v="2015-01-02T05:56:28"/>
    <n v="1418709388"/>
    <x v="3481"/>
    <b v="0"/>
    <n v="95"/>
    <b v="1"/>
    <s v="theater/plays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n v="138"/>
    <n v="51.88"/>
    <s v="GB"/>
    <s v="GBP"/>
    <n v="1404671466"/>
    <d v="2014-07-06T18:31:06"/>
    <n v="1402079466"/>
    <x v="3482"/>
    <b v="0"/>
    <n v="80"/>
    <b v="1"/>
    <s v="theater/plays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x v="0"/>
    <n v="160"/>
    <n v="40.29"/>
    <s v="US"/>
    <s v="USD"/>
    <n v="1404403381"/>
    <d v="2014-07-03T16:03:01"/>
    <n v="1401811381"/>
    <x v="3483"/>
    <b v="0"/>
    <n v="133"/>
    <b v="1"/>
    <s v="theater/plays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14"/>
    <n v="64.91"/>
    <s v="US"/>
    <s v="USD"/>
    <n v="1466014499"/>
    <d v="2016-06-15T18:14:59"/>
    <n v="1463422499"/>
    <x v="3484"/>
    <b v="0"/>
    <n v="44"/>
    <b v="1"/>
    <s v="theater/plays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01"/>
    <n v="55.33"/>
    <s v="US"/>
    <s v="USD"/>
    <n v="1454431080"/>
    <d v="2016-02-02T16:38:00"/>
    <n v="1451839080"/>
    <x v="3485"/>
    <b v="0"/>
    <n v="30"/>
    <b v="1"/>
    <s v="theater/plays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55"/>
    <n v="83.14"/>
    <s v="US"/>
    <s v="USD"/>
    <n v="1433314740"/>
    <d v="2015-06-03T06:59:00"/>
    <n v="1430600401"/>
    <x v="3486"/>
    <b v="0"/>
    <n v="56"/>
    <b v="1"/>
    <s v="theater/plays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n v="128"/>
    <n v="38.71"/>
    <s v="GB"/>
    <s v="GBP"/>
    <n v="1435185252"/>
    <d v="2015-06-24T22:34:12"/>
    <n v="1432593252"/>
    <x v="3487"/>
    <b v="0"/>
    <n v="66"/>
    <b v="1"/>
    <s v="theater/plays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1"/>
    <n v="125.38"/>
    <s v="US"/>
    <s v="USD"/>
    <n v="1429286400"/>
    <d v="2015-04-17T16:00:00"/>
    <n v="1427221560"/>
    <x v="3488"/>
    <b v="0"/>
    <n v="29"/>
    <b v="1"/>
    <s v="theater/plays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13"/>
    <n v="78.260000000000005"/>
    <s v="GB"/>
    <s v="GBP"/>
    <n v="1400965200"/>
    <d v="2014-05-24T21:00:00"/>
    <n v="1398352531"/>
    <x v="3489"/>
    <b v="0"/>
    <n v="72"/>
    <b v="1"/>
    <s v="theater/plays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28"/>
    <n v="47.22"/>
    <s v="US"/>
    <s v="USD"/>
    <n v="1460574924"/>
    <d v="2016-04-13T19:15:24"/>
    <n v="1457982924"/>
    <x v="3490"/>
    <b v="0"/>
    <n v="27"/>
    <b v="1"/>
    <s v="theater/plays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58"/>
    <n v="79.099999999999994"/>
    <s v="US"/>
    <s v="USD"/>
    <n v="1431928784"/>
    <d v="2015-05-18T05:59:44"/>
    <n v="1430114384"/>
    <x v="3491"/>
    <b v="0"/>
    <n v="10"/>
    <b v="1"/>
    <s v="theater/plays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05"/>
    <n v="114.29"/>
    <s v="US"/>
    <s v="USD"/>
    <n v="1445818397"/>
    <d v="2015-10-26T00:13:17"/>
    <n v="1442794397"/>
    <x v="3492"/>
    <b v="0"/>
    <n v="35"/>
    <b v="1"/>
    <s v="theater/plays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00"/>
    <n v="51.72"/>
    <s v="US"/>
    <s v="USD"/>
    <n v="1408252260"/>
    <d v="2014-08-17T05:11:00"/>
    <n v="1406580436"/>
    <x v="3493"/>
    <b v="0"/>
    <n v="29"/>
    <b v="1"/>
    <s v="theater/plays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00"/>
    <n v="30.77"/>
    <s v="US"/>
    <s v="USD"/>
    <n v="1480140000"/>
    <d v="2016-11-26T06:00:00"/>
    <n v="1479186575"/>
    <x v="3494"/>
    <b v="0"/>
    <n v="13"/>
    <b v="1"/>
    <s v="theater/plays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07"/>
    <n v="74.209999999999994"/>
    <s v="CA"/>
    <s v="CAD"/>
    <n v="1414862280"/>
    <d v="2014-11-01T17:18:00"/>
    <n v="1412360309"/>
    <x v="3495"/>
    <b v="0"/>
    <n v="72"/>
    <b v="1"/>
    <s v="theater/plays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24"/>
    <n v="47.85"/>
    <s v="US"/>
    <s v="USD"/>
    <n v="1473625166"/>
    <d v="2016-09-11T20:19:26"/>
    <n v="1470169166"/>
    <x v="3496"/>
    <b v="0"/>
    <n v="78"/>
    <b v="1"/>
    <s v="theater/plays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09"/>
    <n v="34.409999999999997"/>
    <s v="US"/>
    <s v="USD"/>
    <n v="1464904800"/>
    <d v="2016-06-02T22:00:00"/>
    <n v="1463852904"/>
    <x v="3497"/>
    <b v="0"/>
    <n v="49"/>
    <b v="1"/>
    <s v="theater/plays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02"/>
    <n v="40.24"/>
    <s v="CA"/>
    <s v="CAD"/>
    <n v="1464471840"/>
    <d v="2016-05-28T21:44:00"/>
    <n v="1459309704"/>
    <x v="3498"/>
    <b v="0"/>
    <n v="42"/>
    <b v="1"/>
    <s v="theater/plays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n v="106"/>
    <n v="60.29"/>
    <s v="US"/>
    <s v="USD"/>
    <n v="1435733940"/>
    <d v="2015-07-01T06:59:00"/>
    <n v="1431046325"/>
    <x v="3499"/>
    <b v="0"/>
    <n v="35"/>
    <b v="1"/>
    <s v="theater/plays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06"/>
    <n v="25.31"/>
    <s v="US"/>
    <s v="USD"/>
    <n v="1457326740"/>
    <d v="2016-03-07T04:59:00"/>
    <n v="1455919438"/>
    <x v="3500"/>
    <b v="0"/>
    <n v="42"/>
    <b v="1"/>
    <s v="theater/plays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01"/>
    <n v="35.950000000000003"/>
    <s v="GB"/>
    <s v="GBP"/>
    <n v="1441995595"/>
    <d v="2015-09-11T18:19:55"/>
    <n v="1439835595"/>
    <x v="3501"/>
    <b v="0"/>
    <n v="42"/>
    <b v="1"/>
    <s v="theater/plays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n v="105"/>
    <n v="136"/>
    <s v="US"/>
    <s v="USD"/>
    <n v="1458100740"/>
    <d v="2016-03-16T03:59:00"/>
    <n v="1456862924"/>
    <x v="3502"/>
    <b v="0"/>
    <n v="31"/>
    <b v="1"/>
    <s v="theater/plays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x v="0"/>
    <n v="108"/>
    <n v="70.760000000000005"/>
    <s v="GB"/>
    <s v="GBP"/>
    <n v="1469359728"/>
    <d v="2016-07-24T11:28:48"/>
    <n v="1466767728"/>
    <x v="3503"/>
    <b v="0"/>
    <n v="38"/>
    <b v="1"/>
    <s v="theater/plays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00"/>
    <n v="125"/>
    <s v="US"/>
    <s v="USD"/>
    <n v="1447959491"/>
    <d v="2015-11-19T18:58:11"/>
    <n v="1445363891"/>
    <x v="3504"/>
    <b v="0"/>
    <n v="8"/>
    <b v="1"/>
    <s v="theater/plays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04"/>
    <n v="66.510000000000005"/>
    <s v="US"/>
    <s v="USD"/>
    <n v="1399953600"/>
    <d v="2014-05-13T04:00:00"/>
    <n v="1398983245"/>
    <x v="3505"/>
    <b v="0"/>
    <n v="39"/>
    <b v="1"/>
    <s v="theater/plays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2"/>
    <n v="105"/>
    <s v="US"/>
    <s v="USD"/>
    <n v="1408815440"/>
    <d v="2014-08-23T17:37:20"/>
    <n v="1404927440"/>
    <x v="3506"/>
    <b v="0"/>
    <n v="29"/>
    <b v="1"/>
    <s v="theater/plays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n v="104"/>
    <n v="145"/>
    <s v="US"/>
    <s v="USD"/>
    <n v="1464732537"/>
    <d v="2016-05-31T22:08:57"/>
    <n v="1462140537"/>
    <x v="3507"/>
    <b v="0"/>
    <n v="72"/>
    <b v="1"/>
    <s v="theater/plays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n v="180"/>
    <n v="12"/>
    <s v="GB"/>
    <s v="GBP"/>
    <n v="1462914000"/>
    <d v="2016-05-10T21:00:00"/>
    <n v="1460914253"/>
    <x v="3508"/>
    <b v="0"/>
    <n v="15"/>
    <b v="1"/>
    <s v="theater/plays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06"/>
    <n v="96.67"/>
    <s v="US"/>
    <s v="USD"/>
    <n v="1416545700"/>
    <d v="2014-11-21T04:55:00"/>
    <n v="1415392666"/>
    <x v="3509"/>
    <b v="0"/>
    <n v="33"/>
    <b v="1"/>
    <s v="theater/plays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01"/>
    <n v="60.33"/>
    <s v="US"/>
    <s v="USD"/>
    <n v="1404312846"/>
    <d v="2014-07-02T14:54:06"/>
    <n v="1402584846"/>
    <x v="3510"/>
    <b v="0"/>
    <n v="15"/>
    <b v="1"/>
    <s v="theater/plays"/>
    <x v="1"/>
    <s v="plays"/>
    <x v="3"/>
  </r>
  <r>
    <n v="3511"/>
    <s v="Silent Planet"/>
    <s v="The world premiere of the first full-length play by Eve Leigh, at the intimate Finborough Theatre in London."/>
    <n v="1500"/>
    <n v="1518"/>
    <x v="0"/>
    <n v="101"/>
    <n v="79.89"/>
    <s v="GB"/>
    <s v="GBP"/>
    <n v="1415385000"/>
    <d v="2014-11-07T18:30:00"/>
    <n v="1413406695"/>
    <x v="3511"/>
    <b v="0"/>
    <n v="19"/>
    <b v="1"/>
    <s v="theater/plays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n v="100"/>
    <n v="58.82"/>
    <s v="GB"/>
    <s v="GBP"/>
    <n v="1429789992"/>
    <d v="2015-04-23T11:53:12"/>
    <n v="1424609592"/>
    <x v="3512"/>
    <b v="0"/>
    <n v="17"/>
    <b v="1"/>
    <s v="theater/plays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18"/>
    <n v="75.34"/>
    <s v="US"/>
    <s v="USD"/>
    <n v="1401857940"/>
    <d v="2014-06-04T04:59:00"/>
    <n v="1400725112"/>
    <x v="3513"/>
    <b v="0"/>
    <n v="44"/>
    <b v="1"/>
    <s v="theater/plays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10"/>
    <n v="55"/>
    <s v="US"/>
    <s v="USD"/>
    <n v="1422853140"/>
    <d v="2015-02-02T04:59:00"/>
    <n v="1421439552"/>
    <x v="3514"/>
    <b v="0"/>
    <n v="10"/>
    <b v="1"/>
    <s v="theater/plays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n v="103"/>
    <n v="66.959999999999994"/>
    <s v="US"/>
    <s v="USD"/>
    <n v="1433097171"/>
    <d v="2015-05-31T18:32:51"/>
    <n v="1430505171"/>
    <x v="3515"/>
    <b v="0"/>
    <n v="46"/>
    <b v="1"/>
    <s v="theater/plays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n v="100"/>
    <n v="227.27"/>
    <s v="US"/>
    <s v="USD"/>
    <n v="1410145200"/>
    <d v="2014-09-08T03:00:00"/>
    <n v="1407197670"/>
    <x v="3516"/>
    <b v="0"/>
    <n v="11"/>
    <b v="1"/>
    <s v="theater/plays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n v="100"/>
    <n v="307.69"/>
    <s v="GB"/>
    <s v="GBP"/>
    <n v="1404471600"/>
    <d v="2014-07-04T11:00:00"/>
    <n v="1401910634"/>
    <x v="3517"/>
    <b v="0"/>
    <n v="13"/>
    <b v="1"/>
    <s v="theater/plays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n v="110"/>
    <n v="50.02"/>
    <s v="US"/>
    <s v="USD"/>
    <n v="1412259660"/>
    <d v="2014-10-02T14:21:00"/>
    <n v="1410461299"/>
    <x v="3518"/>
    <b v="0"/>
    <n v="33"/>
    <b v="1"/>
    <s v="theater/plays"/>
    <x v="1"/>
    <s v="plays"/>
    <x v="3"/>
  </r>
  <r>
    <n v="3519"/>
    <s v="Bookstory"/>
    <s v="Bookstory is a tiny puppet musical with some very big ideas that tells the story of the story in the digital age"/>
    <n v="2000"/>
    <n v="2027"/>
    <x v="0"/>
    <n v="101"/>
    <n v="72.39"/>
    <s v="GB"/>
    <s v="GBP"/>
    <n v="1425478950"/>
    <d v="2015-03-04T14:22:30"/>
    <n v="1422886950"/>
    <x v="3519"/>
    <b v="0"/>
    <n v="28"/>
    <b v="1"/>
    <s v="theater/plays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n v="101"/>
    <n v="95.95"/>
    <s v="GB"/>
    <s v="GBP"/>
    <n v="1441547220"/>
    <d v="2015-09-06T13:47:00"/>
    <n v="1439322412"/>
    <x v="3520"/>
    <b v="0"/>
    <n v="21"/>
    <b v="1"/>
    <s v="theater/plays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69"/>
    <n v="45.62"/>
    <s v="US"/>
    <s v="USD"/>
    <n v="1411980020"/>
    <d v="2014-09-29T08:40:20"/>
    <n v="1409388020"/>
    <x v="3521"/>
    <b v="0"/>
    <n v="13"/>
    <b v="1"/>
    <s v="theater/plays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00"/>
    <n v="41.03"/>
    <s v="GB"/>
    <s v="GBP"/>
    <n v="1442311560"/>
    <d v="2015-09-15T10:06:00"/>
    <n v="1439924246"/>
    <x v="3522"/>
    <b v="0"/>
    <n v="34"/>
    <b v="1"/>
    <s v="theater/plays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n v="114"/>
    <n v="56.83"/>
    <s v="GB"/>
    <s v="GBP"/>
    <n v="1474844400"/>
    <d v="2016-09-25T23:00:00"/>
    <n v="1469871148"/>
    <x v="3523"/>
    <b v="0"/>
    <n v="80"/>
    <b v="1"/>
    <s v="theater/plays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n v="102"/>
    <n v="137.24"/>
    <s v="US"/>
    <s v="USD"/>
    <n v="1410580800"/>
    <d v="2014-09-13T04:00:00"/>
    <n v="1409336373"/>
    <x v="3524"/>
    <b v="0"/>
    <n v="74"/>
    <b v="1"/>
    <s v="theater/plays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06"/>
    <n v="75.709999999999994"/>
    <s v="US"/>
    <s v="USD"/>
    <n v="1439136000"/>
    <d v="2015-08-09T16:00:00"/>
    <n v="1438188106"/>
    <x v="3525"/>
    <b v="0"/>
    <n v="7"/>
    <b v="1"/>
    <s v="theater/plays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02"/>
    <n v="99"/>
    <s v="US"/>
    <s v="USD"/>
    <n v="1461823140"/>
    <d v="2016-04-28T05:59:00"/>
    <n v="1459411371"/>
    <x v="3526"/>
    <b v="0"/>
    <n v="34"/>
    <b v="1"/>
    <s v="theater/plays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17"/>
    <n v="81.569999999999993"/>
    <s v="US"/>
    <s v="USD"/>
    <n v="1436587140"/>
    <d v="2015-07-11T03:59:00"/>
    <n v="1434069205"/>
    <x v="3527"/>
    <b v="0"/>
    <n v="86"/>
    <b v="1"/>
    <s v="theater/plays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01"/>
    <n v="45.11"/>
    <s v="GB"/>
    <s v="GBP"/>
    <n v="1484740918"/>
    <d v="2017-01-18T12:01:58"/>
    <n v="1483012918"/>
    <x v="3528"/>
    <b v="0"/>
    <n v="37"/>
    <b v="1"/>
    <s v="theater/plays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32"/>
    <n v="36.67"/>
    <s v="US"/>
    <s v="USD"/>
    <n v="1436749200"/>
    <d v="2015-07-13T01:00:00"/>
    <n v="1434997018"/>
    <x v="3529"/>
    <b v="0"/>
    <n v="18"/>
    <b v="1"/>
    <s v="theater/plays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00"/>
    <n v="125"/>
    <s v="GB"/>
    <s v="GBP"/>
    <n v="1460318400"/>
    <d v="2016-04-10T20:00:00"/>
    <n v="1457881057"/>
    <x v="3530"/>
    <b v="0"/>
    <n v="22"/>
    <b v="1"/>
    <s v="theater/plays"/>
    <x v="1"/>
    <s v="plays"/>
    <x v="2"/>
  </r>
  <r>
    <n v="3531"/>
    <s v="The Reinvention of Lily Johnson"/>
    <s v="A political comedy for a crazy election year"/>
    <n v="1000"/>
    <n v="1280"/>
    <x v="0"/>
    <n v="128"/>
    <n v="49.23"/>
    <s v="US"/>
    <s v="USD"/>
    <n v="1467301334"/>
    <d v="2016-06-30T15:42:14"/>
    <n v="1464709334"/>
    <x v="3531"/>
    <b v="0"/>
    <n v="26"/>
    <b v="1"/>
    <s v="theater/plays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19"/>
    <n v="42.3"/>
    <s v="US"/>
    <s v="USD"/>
    <n v="1411012740"/>
    <d v="2014-09-18T03:59:00"/>
    <n v="1409667827"/>
    <x v="3532"/>
    <b v="0"/>
    <n v="27"/>
    <b v="1"/>
    <s v="theater/plays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26"/>
    <n v="78.88"/>
    <s v="US"/>
    <s v="USD"/>
    <n v="1447269367"/>
    <d v="2015-11-11T19:16:07"/>
    <n v="1444673767"/>
    <x v="3533"/>
    <b v="0"/>
    <n v="8"/>
    <b v="1"/>
    <s v="theater/plays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n v="156"/>
    <n v="38.28"/>
    <s v="US"/>
    <s v="USD"/>
    <n v="1443711623"/>
    <d v="2015-10-01T15:00:23"/>
    <n v="1440687623"/>
    <x v="3534"/>
    <b v="0"/>
    <n v="204"/>
    <b v="1"/>
    <s v="theater/plays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n v="103"/>
    <n v="44.85"/>
    <s v="GB"/>
    <s v="GBP"/>
    <n v="1443808800"/>
    <d v="2015-10-02T18:00:00"/>
    <n v="1441120910"/>
    <x v="3535"/>
    <b v="0"/>
    <n v="46"/>
    <b v="1"/>
    <s v="theater/plays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53"/>
    <n v="13.53"/>
    <s v="GB"/>
    <s v="GBP"/>
    <n v="1450612740"/>
    <d v="2015-12-20T11:59:00"/>
    <n v="1448040425"/>
    <x v="3536"/>
    <b v="0"/>
    <n v="17"/>
    <b v="1"/>
    <s v="theater/plays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80"/>
    <n v="43.5"/>
    <s v="CA"/>
    <s v="CAD"/>
    <n v="1416211140"/>
    <d v="2014-11-17T07:59:00"/>
    <n v="1413016216"/>
    <x v="3537"/>
    <b v="0"/>
    <n v="28"/>
    <b v="1"/>
    <s v="theater/plays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28"/>
    <n v="30.95"/>
    <s v="GB"/>
    <s v="GBP"/>
    <n v="1471428340"/>
    <d v="2016-08-17T10:05:40"/>
    <n v="1469009140"/>
    <x v="3538"/>
    <b v="0"/>
    <n v="83"/>
    <b v="1"/>
    <s v="theater/plays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x v="0"/>
    <n v="120"/>
    <n v="55.23"/>
    <s v="US"/>
    <s v="USD"/>
    <n v="1473358122"/>
    <d v="2016-09-08T18:08:42"/>
    <n v="1471543722"/>
    <x v="3539"/>
    <b v="0"/>
    <n v="13"/>
    <b v="1"/>
    <s v="theater/plays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23"/>
    <n v="46.13"/>
    <s v="GB"/>
    <s v="GBP"/>
    <n v="1466899491"/>
    <d v="2016-06-26T00:04:51"/>
    <n v="1464307491"/>
    <x v="3540"/>
    <b v="0"/>
    <n v="8"/>
    <b v="1"/>
    <s v="theater/plays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05"/>
    <n v="39.380000000000003"/>
    <s v="GB"/>
    <s v="GBP"/>
    <n v="1441042275"/>
    <d v="2015-08-31T17:31:15"/>
    <n v="1438882275"/>
    <x v="3541"/>
    <b v="0"/>
    <n v="32"/>
    <b v="1"/>
    <s v="theater/plays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n v="102"/>
    <n v="66.150000000000006"/>
    <s v="US"/>
    <s v="USD"/>
    <n v="1410099822"/>
    <d v="2014-09-07T14:23:42"/>
    <n v="1404915822"/>
    <x v="3542"/>
    <b v="0"/>
    <n v="85"/>
    <b v="1"/>
    <s v="theater/plays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05"/>
    <n v="54.14"/>
    <s v="DE"/>
    <s v="EUR"/>
    <n v="1435255659"/>
    <d v="2015-06-25T18:07:39"/>
    <n v="1432663659"/>
    <x v="3543"/>
    <b v="0"/>
    <n v="29"/>
    <b v="1"/>
    <s v="theater/plays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n v="100"/>
    <n v="104.17"/>
    <s v="US"/>
    <s v="USD"/>
    <n v="1425758257"/>
    <d v="2015-03-07T19:57:37"/>
    <n v="1423166257"/>
    <x v="3544"/>
    <b v="0"/>
    <n v="24"/>
    <b v="1"/>
    <s v="theater/plays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00"/>
    <n v="31.38"/>
    <s v="US"/>
    <s v="USD"/>
    <n v="1428780159"/>
    <d v="2015-04-11T19:22:39"/>
    <n v="1426188159"/>
    <x v="3545"/>
    <b v="0"/>
    <n v="8"/>
    <b v="1"/>
    <s v="theater/plays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02"/>
    <n v="59.21"/>
    <s v="US"/>
    <s v="USD"/>
    <n v="1427860740"/>
    <d v="2015-04-01T03:59:00"/>
    <n v="1426002684"/>
    <x v="3546"/>
    <b v="0"/>
    <n v="19"/>
    <b v="1"/>
    <s v="theater/plays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4"/>
    <n v="119.18"/>
    <s v="US"/>
    <s v="USD"/>
    <n v="1463198340"/>
    <d v="2016-05-14T03:59:00"/>
    <n v="1461117201"/>
    <x v="3547"/>
    <b v="0"/>
    <n v="336"/>
    <b v="1"/>
    <s v="theater/plays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n v="102"/>
    <n v="164.62"/>
    <s v="US"/>
    <s v="USD"/>
    <n v="1457139600"/>
    <d v="2016-03-05T01:00:00"/>
    <n v="1455230214"/>
    <x v="3548"/>
    <b v="0"/>
    <n v="13"/>
    <b v="1"/>
    <s v="theater/plays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n v="102"/>
    <n v="24.29"/>
    <s v="GB"/>
    <s v="GBP"/>
    <n v="1441358873"/>
    <d v="2015-09-04T09:27:53"/>
    <n v="1438939673"/>
    <x v="3549"/>
    <b v="0"/>
    <n v="42"/>
    <b v="1"/>
    <s v="theater/plays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n v="105"/>
    <n v="40.94"/>
    <s v="GB"/>
    <s v="GBP"/>
    <n v="1462224398"/>
    <d v="2016-05-02T21:26:38"/>
    <n v="1459632398"/>
    <x v="3550"/>
    <b v="0"/>
    <n v="64"/>
    <b v="1"/>
    <s v="theater/plays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02"/>
    <n v="61.1"/>
    <s v="US"/>
    <s v="USD"/>
    <n v="1400796420"/>
    <d v="2014-05-22T22:07:00"/>
    <n v="1398342170"/>
    <x v="3551"/>
    <b v="0"/>
    <n v="25"/>
    <b v="1"/>
    <s v="theater/plays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00"/>
    <n v="38.65"/>
    <s v="GB"/>
    <s v="GBP"/>
    <n v="1403964324"/>
    <d v="2014-06-28T14:05:24"/>
    <n v="1401372324"/>
    <x v="3552"/>
    <b v="0"/>
    <n v="20"/>
    <b v="1"/>
    <s v="theater/plays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n v="106"/>
    <n v="56.2"/>
    <s v="US"/>
    <s v="USD"/>
    <n v="1439337600"/>
    <d v="2015-08-12T00:00:00"/>
    <n v="1436575280"/>
    <x v="3553"/>
    <b v="0"/>
    <n v="104"/>
    <b v="1"/>
    <s v="theater/plays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n v="113"/>
    <n v="107"/>
    <s v="US"/>
    <s v="USD"/>
    <n v="1423674000"/>
    <d v="2015-02-11T17:00:00"/>
    <n v="1421025159"/>
    <x v="3554"/>
    <b v="0"/>
    <n v="53"/>
    <b v="1"/>
    <s v="theater/plays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00"/>
    <n v="171.43"/>
    <s v="IT"/>
    <s v="EUR"/>
    <n v="1479382594"/>
    <d v="2016-11-17T11:36:34"/>
    <n v="1476786994"/>
    <x v="3555"/>
    <b v="0"/>
    <n v="14"/>
    <b v="1"/>
    <s v="theater/plays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x v="0"/>
    <n v="100"/>
    <n v="110.5"/>
    <s v="GB"/>
    <s v="GBP"/>
    <n v="1408289724"/>
    <d v="2014-08-17T15:35:24"/>
    <n v="1403105724"/>
    <x v="3556"/>
    <b v="0"/>
    <n v="20"/>
    <b v="1"/>
    <s v="theater/plays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00"/>
    <n v="179.28"/>
    <s v="US"/>
    <s v="USD"/>
    <n v="1399271911"/>
    <d v="2014-05-05T06:38:31"/>
    <n v="1396334311"/>
    <x v="3557"/>
    <b v="0"/>
    <n v="558"/>
    <b v="1"/>
    <s v="theater/plays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n v="144"/>
    <n v="22.91"/>
    <s v="GB"/>
    <s v="GBP"/>
    <n v="1435352400"/>
    <d v="2015-06-26T21:00:00"/>
    <n v="1431718575"/>
    <x v="3558"/>
    <b v="0"/>
    <n v="22"/>
    <b v="1"/>
    <s v="theater/plays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04"/>
    <n v="43.13"/>
    <s v="AU"/>
    <s v="AUD"/>
    <n v="1438333080"/>
    <d v="2015-07-31T08:58:00"/>
    <n v="1436408308"/>
    <x v="3559"/>
    <b v="0"/>
    <n v="24"/>
    <b v="1"/>
    <s v="theater/plays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08"/>
    <n v="46.89"/>
    <s v="CA"/>
    <s v="CAD"/>
    <n v="1432694700"/>
    <d v="2015-05-27T02:45:00"/>
    <n v="1429651266"/>
    <x v="3560"/>
    <b v="0"/>
    <n v="74"/>
    <b v="1"/>
    <s v="theater/plays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02"/>
    <n v="47.41"/>
    <s v="US"/>
    <s v="USD"/>
    <n v="1438799760"/>
    <d v="2015-08-05T18:36:00"/>
    <n v="1437236378"/>
    <x v="3561"/>
    <b v="0"/>
    <n v="54"/>
    <b v="1"/>
    <s v="theater/plays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49"/>
    <n v="15.13"/>
    <s v="GB"/>
    <s v="GBP"/>
    <n v="1457906400"/>
    <d v="2016-03-13T22:00:00"/>
    <n v="1457115427"/>
    <x v="3562"/>
    <b v="0"/>
    <n v="31"/>
    <b v="1"/>
    <s v="theater/plays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05"/>
    <n v="21.1"/>
    <s v="GB"/>
    <s v="GBP"/>
    <n v="1470078000"/>
    <d v="2016-08-01T19:00:00"/>
    <n v="1467648456"/>
    <x v="3563"/>
    <b v="0"/>
    <n v="25"/>
    <b v="1"/>
    <s v="theater/plays"/>
    <x v="1"/>
    <s v="plays"/>
    <x v="2"/>
  </r>
  <r>
    <n v="3564"/>
    <s v="The Pillowman Aberdeen"/>
    <s v="Multi Award-Winng play THE PILLOWMAN coming to the Arts Centre Theatre, Aberdeen"/>
    <n v="1000"/>
    <n v="1005"/>
    <x v="0"/>
    <n v="101"/>
    <n v="59.12"/>
    <s v="GB"/>
    <s v="GBP"/>
    <n v="1444060800"/>
    <d v="2015-10-05T16:00:00"/>
    <n v="1440082649"/>
    <x v="3564"/>
    <b v="0"/>
    <n v="17"/>
    <b v="1"/>
    <s v="theater/plays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31"/>
    <n v="97.92"/>
    <s v="US"/>
    <s v="USD"/>
    <n v="1420048208"/>
    <d v="2014-12-31T17:50:08"/>
    <n v="1417456208"/>
    <x v="3565"/>
    <b v="0"/>
    <n v="12"/>
    <b v="1"/>
    <s v="theater/plays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05"/>
    <n v="55.13"/>
    <s v="GB"/>
    <s v="GBP"/>
    <n v="1422015083"/>
    <d v="2015-01-23T12:11:23"/>
    <n v="1419423083"/>
    <x v="3566"/>
    <b v="0"/>
    <n v="38"/>
    <b v="1"/>
    <s v="theater/plays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09"/>
    <n v="26.54"/>
    <s v="GB"/>
    <s v="GBP"/>
    <n v="1433964444"/>
    <d v="2015-06-10T19:27:24"/>
    <n v="1431372444"/>
    <x v="3567"/>
    <b v="0"/>
    <n v="41"/>
    <b v="1"/>
    <s v="theater/plays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11"/>
    <n v="58.42"/>
    <s v="US"/>
    <s v="USD"/>
    <n v="1410975994"/>
    <d v="2014-09-17T17:46:34"/>
    <n v="1408383994"/>
    <x v="3568"/>
    <b v="0"/>
    <n v="19"/>
    <b v="1"/>
    <s v="theater/plays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00"/>
    <n v="122.54"/>
    <s v="US"/>
    <s v="USD"/>
    <n v="1420734696"/>
    <d v="2015-01-08T16:31:36"/>
    <n v="1418142696"/>
    <x v="3569"/>
    <b v="0"/>
    <n v="41"/>
    <b v="1"/>
    <s v="theater/plays"/>
    <x v="1"/>
    <s v="plays"/>
    <x v="3"/>
  </r>
  <r>
    <n v="3570"/>
    <s v="The Lower Depths"/>
    <s v="Theatre Machine presents an all-new adaptation of Maxim Gorky's classic of Russian theatre, The Lower Depths."/>
    <n v="2000"/>
    <n v="2287"/>
    <x v="0"/>
    <n v="114"/>
    <n v="87.96"/>
    <s v="US"/>
    <s v="USD"/>
    <n v="1420009200"/>
    <d v="2014-12-31T07:00:00"/>
    <n v="1417593483"/>
    <x v="3570"/>
    <b v="0"/>
    <n v="26"/>
    <b v="1"/>
    <s v="theater/plays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x v="0"/>
    <n v="122"/>
    <n v="73.239999999999995"/>
    <s v="GB"/>
    <s v="GBP"/>
    <n v="1414701413"/>
    <d v="2014-10-30T20:36:53"/>
    <n v="1412109413"/>
    <x v="3571"/>
    <b v="0"/>
    <n v="25"/>
    <b v="1"/>
    <s v="theater/plays"/>
    <x v="1"/>
    <s v="plays"/>
    <x v="3"/>
  </r>
  <r>
    <n v="3572"/>
    <s v="Monster"/>
    <s v="A darkly comic one woman show by Abram Rooney as part of The Camden Fringe 2015."/>
    <n v="500"/>
    <n v="500"/>
    <x v="0"/>
    <n v="100"/>
    <n v="55.56"/>
    <s v="GB"/>
    <s v="GBP"/>
    <n v="1434894082"/>
    <d v="2015-06-21T13:41:22"/>
    <n v="1432302082"/>
    <x v="3572"/>
    <b v="0"/>
    <n v="9"/>
    <b v="1"/>
    <s v="theater/plays"/>
    <x v="1"/>
    <s v="plays"/>
    <x v="0"/>
  </r>
  <r>
    <n v="3573"/>
    <s v="Licensed To Ill"/>
    <s v="London based theatre makers collaborating to create a new show about the history of HipHop."/>
    <n v="3000"/>
    <n v="3084"/>
    <x v="0"/>
    <n v="103"/>
    <n v="39.54"/>
    <s v="GB"/>
    <s v="GBP"/>
    <n v="1415440846"/>
    <d v="2014-11-08T10:00:46"/>
    <n v="1412845246"/>
    <x v="3573"/>
    <b v="0"/>
    <n v="78"/>
    <b v="1"/>
    <s v="theater/plays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06"/>
    <n v="136.78"/>
    <s v="US"/>
    <s v="USD"/>
    <n v="1415921848"/>
    <d v="2014-11-13T23:37:28"/>
    <n v="1413326248"/>
    <x v="3574"/>
    <b v="0"/>
    <n v="45"/>
    <b v="1"/>
    <s v="theater/plays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01"/>
    <n v="99.34"/>
    <s v="US"/>
    <s v="USD"/>
    <n v="1470887940"/>
    <d v="2016-08-11T03:59:00"/>
    <n v="1468176527"/>
    <x v="3575"/>
    <b v="0"/>
    <n v="102"/>
    <b v="1"/>
    <s v="theater/plays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n v="100"/>
    <n v="20"/>
    <s v="US"/>
    <s v="USD"/>
    <n v="1480947054"/>
    <d v="2016-12-05T14:10:54"/>
    <n v="1475759454"/>
    <x v="3576"/>
    <b v="0"/>
    <n v="5"/>
    <b v="1"/>
    <s v="theater/plays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n v="130"/>
    <n v="28.89"/>
    <s v="US"/>
    <s v="USD"/>
    <n v="1430029680"/>
    <d v="2015-04-26T06:28:00"/>
    <n v="1427741583"/>
    <x v="3577"/>
    <b v="0"/>
    <n v="27"/>
    <b v="1"/>
    <s v="theater/plays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n v="100"/>
    <n v="40.549999999999997"/>
    <s v="GB"/>
    <s v="GBP"/>
    <n v="1462037777"/>
    <d v="2016-04-30T17:36:17"/>
    <n v="1459445777"/>
    <x v="3578"/>
    <b v="0"/>
    <n v="37"/>
    <b v="1"/>
    <s v="theater/plays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00"/>
    <n v="35.71"/>
    <s v="GB"/>
    <s v="GBP"/>
    <n v="1459444656"/>
    <d v="2016-03-31T17:17:36"/>
    <n v="1456856256"/>
    <x v="3579"/>
    <b v="0"/>
    <n v="14"/>
    <b v="1"/>
    <s v="theater/plays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x v="0"/>
    <n v="114"/>
    <n v="37.96"/>
    <s v="US"/>
    <s v="USD"/>
    <n v="1425185940"/>
    <d v="2015-03-01T04:59:00"/>
    <n v="1421900022"/>
    <x v="3580"/>
    <b v="0"/>
    <n v="27"/>
    <b v="1"/>
    <s v="theater/plays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00"/>
    <n v="33.33"/>
    <s v="GB"/>
    <s v="GBP"/>
    <n v="1406719110"/>
    <d v="2014-07-30T11:18:30"/>
    <n v="1405509510"/>
    <x v="3581"/>
    <b v="0"/>
    <n v="45"/>
    <b v="1"/>
    <s v="theater/plays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n v="287"/>
    <n v="58.57"/>
    <s v="US"/>
    <s v="USD"/>
    <n v="1459822682"/>
    <d v="2016-04-05T02:18:02"/>
    <n v="1458613082"/>
    <x v="3582"/>
    <b v="0"/>
    <n v="49"/>
    <b v="1"/>
    <s v="theater/plays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09"/>
    <n v="135.63"/>
    <s v="US"/>
    <s v="USD"/>
    <n v="1460970805"/>
    <d v="2016-04-18T09:13:25"/>
    <n v="1455790405"/>
    <x v="3583"/>
    <b v="0"/>
    <n v="24"/>
    <b v="1"/>
    <s v="theater/plays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16"/>
    <n v="30.94"/>
    <s v="GB"/>
    <s v="GBP"/>
    <n v="1436772944"/>
    <d v="2015-07-13T07:35:44"/>
    <n v="1434180944"/>
    <x v="3584"/>
    <b v="0"/>
    <n v="112"/>
    <b v="1"/>
    <s v="theater/plays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n v="119"/>
    <n v="176.09"/>
    <s v="US"/>
    <s v="USD"/>
    <n v="1419181890"/>
    <d v="2014-12-21T17:11:30"/>
    <n v="1416589890"/>
    <x v="3585"/>
    <b v="0"/>
    <n v="23"/>
    <b v="1"/>
    <s v="theater/plays"/>
    <x v="1"/>
    <s v="plays"/>
    <x v="3"/>
  </r>
  <r>
    <n v="3586"/>
    <s v="Actors &amp; Musicians who are Blind or Autistic"/>
    <s v="See Theatre In A New Light"/>
    <n v="7500"/>
    <n v="8207"/>
    <x v="0"/>
    <n v="109"/>
    <n v="151.97999999999999"/>
    <s v="US"/>
    <s v="USD"/>
    <n v="1474649070"/>
    <d v="2016-09-23T16:44:30"/>
    <n v="1469465070"/>
    <x v="3586"/>
    <b v="0"/>
    <n v="54"/>
    <b v="1"/>
    <s v="theater/plays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n v="127"/>
    <n v="22.61"/>
    <s v="GB"/>
    <s v="GBP"/>
    <n v="1467054000"/>
    <d v="2016-06-27T19:00:00"/>
    <n v="1463144254"/>
    <x v="3587"/>
    <b v="0"/>
    <n v="28"/>
    <b v="1"/>
    <s v="theater/plays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n v="101"/>
    <n v="18.27"/>
    <s v="GB"/>
    <s v="GBP"/>
    <n v="1430348400"/>
    <d v="2015-04-29T23:00:00"/>
    <n v="1428436410"/>
    <x v="3588"/>
    <b v="0"/>
    <n v="11"/>
    <b v="1"/>
    <s v="theater/plays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28"/>
    <n v="82.26"/>
    <s v="US"/>
    <s v="USD"/>
    <n v="1432654347"/>
    <d v="2015-05-26T15:32:27"/>
    <n v="1430494347"/>
    <x v="3589"/>
    <b v="0"/>
    <n v="62"/>
    <b v="1"/>
    <s v="theater/plays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n v="100"/>
    <n v="68.53"/>
    <s v="GB"/>
    <s v="GBP"/>
    <n v="1413792034"/>
    <d v="2014-10-20T08:00:34"/>
    <n v="1411200034"/>
    <x v="3590"/>
    <b v="0"/>
    <n v="73"/>
    <b v="1"/>
    <s v="theater/plays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75"/>
    <n v="68.06"/>
    <s v="US"/>
    <s v="USD"/>
    <n v="1422075540"/>
    <d v="2015-01-24T04:59:00"/>
    <n v="1419979544"/>
    <x v="3591"/>
    <b v="0"/>
    <n v="18"/>
    <b v="1"/>
    <s v="theater/plays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n v="127"/>
    <n v="72.709999999999994"/>
    <s v="US"/>
    <s v="USD"/>
    <n v="1423630740"/>
    <d v="2015-02-11T04:59:00"/>
    <n v="1418673307"/>
    <x v="3592"/>
    <b v="0"/>
    <n v="35"/>
    <b v="1"/>
    <s v="theater/plays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11"/>
    <n v="77.19"/>
    <s v="US"/>
    <s v="USD"/>
    <n v="1420489560"/>
    <d v="2015-01-05T20:26:00"/>
    <n v="1417469639"/>
    <x v="3593"/>
    <b v="0"/>
    <n v="43"/>
    <b v="1"/>
    <s v="theater/plays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n v="126"/>
    <n v="55.97"/>
    <s v="US"/>
    <s v="USD"/>
    <n v="1472952982"/>
    <d v="2016-09-04T01:36:22"/>
    <n v="1470792982"/>
    <x v="3594"/>
    <b v="0"/>
    <n v="36"/>
    <b v="1"/>
    <s v="theater/plays"/>
    <x v="1"/>
    <s v="plays"/>
    <x v="2"/>
  </r>
  <r>
    <n v="3595"/>
    <s v="The Flu Season"/>
    <s v="A new theatre company staging Will Eno's The Flu Season in Seattle"/>
    <n v="2600"/>
    <n v="3081"/>
    <x v="0"/>
    <n v="119"/>
    <n v="49.69"/>
    <s v="US"/>
    <s v="USD"/>
    <n v="1426229940"/>
    <d v="2015-03-13T06:59:00"/>
    <n v="1423959123"/>
    <x v="3595"/>
    <b v="0"/>
    <n v="62"/>
    <b v="1"/>
    <s v="theater/plays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08"/>
    <n v="79"/>
    <s v="CA"/>
    <s v="CAD"/>
    <n v="1409072982"/>
    <d v="2014-08-26T17:09:42"/>
    <n v="1407258582"/>
    <x v="3596"/>
    <b v="0"/>
    <n v="15"/>
    <b v="1"/>
    <s v="theater/plays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n v="103"/>
    <n v="77.73"/>
    <s v="US"/>
    <s v="USD"/>
    <n v="1456984740"/>
    <d v="2016-03-03T05:59:00"/>
    <n v="1455717790"/>
    <x v="3597"/>
    <b v="0"/>
    <n v="33"/>
    <b v="1"/>
    <s v="theater/plays"/>
    <x v="1"/>
    <s v="plays"/>
    <x v="2"/>
  </r>
  <r>
    <n v="3598"/>
    <s v="Cinderella"/>
    <s v="River City Theatre Company needs your support as we embark on our thirteenth production, CINDERELLA!"/>
    <n v="1000"/>
    <n v="1101"/>
    <x v="0"/>
    <n v="110"/>
    <n v="40.78"/>
    <s v="US"/>
    <s v="USD"/>
    <n v="1409720340"/>
    <d v="2014-09-03T04:59:00"/>
    <n v="1408129822"/>
    <x v="3598"/>
    <b v="0"/>
    <n v="27"/>
    <b v="1"/>
    <s v="theater/plays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n v="202"/>
    <n v="59.41"/>
    <s v="US"/>
    <s v="USD"/>
    <n v="1440892800"/>
    <d v="2015-08-30T00:00:00"/>
    <n v="1438715077"/>
    <x v="3599"/>
    <b v="0"/>
    <n v="17"/>
    <b v="1"/>
    <s v="theater/plays"/>
    <x v="1"/>
    <s v="plays"/>
    <x v="0"/>
  </r>
  <r>
    <n v="3600"/>
    <s v="Pariah"/>
    <s v="The First Play From The Man Who Brought You The Black James Bond!"/>
    <n v="10"/>
    <n v="13"/>
    <x v="0"/>
    <n v="130"/>
    <n v="3.25"/>
    <s v="US"/>
    <s v="USD"/>
    <n v="1476390164"/>
    <d v="2016-10-13T20:22:44"/>
    <n v="1473970964"/>
    <x v="3600"/>
    <b v="0"/>
    <n v="4"/>
    <b v="1"/>
    <s v="theater/plays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04"/>
    <n v="39.380000000000003"/>
    <s v="GB"/>
    <s v="GBP"/>
    <n v="1421452682"/>
    <d v="2015-01-16T23:58:02"/>
    <n v="1418860682"/>
    <x v="3601"/>
    <b v="0"/>
    <n v="53"/>
    <b v="1"/>
    <s v="theater/plays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00"/>
    <n v="81.67"/>
    <s v="US"/>
    <s v="USD"/>
    <n v="1463520479"/>
    <d v="2016-05-17T21:27:59"/>
    <n v="1458336479"/>
    <x v="3602"/>
    <b v="0"/>
    <n v="49"/>
    <b v="1"/>
    <s v="theater/plays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71"/>
    <n v="44.91"/>
    <s v="US"/>
    <s v="USD"/>
    <n v="1446759880"/>
    <d v="2015-11-05T21:44:40"/>
    <n v="1444164280"/>
    <x v="3603"/>
    <b v="0"/>
    <n v="57"/>
    <b v="1"/>
    <s v="theater/plays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13"/>
    <n v="49.06"/>
    <s v="US"/>
    <s v="USD"/>
    <n v="1461913140"/>
    <d v="2016-04-29T06:59:00"/>
    <n v="1461370956"/>
    <x v="3604"/>
    <b v="0"/>
    <n v="69"/>
    <b v="1"/>
    <s v="theater/plays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84"/>
    <n v="30.67"/>
    <s v="GB"/>
    <s v="GBP"/>
    <n v="1455390126"/>
    <d v="2016-02-13T19:02:06"/>
    <n v="1452798126"/>
    <x v="3605"/>
    <b v="0"/>
    <n v="15"/>
    <b v="1"/>
    <s v="theater/plays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30"/>
    <n v="61.06"/>
    <s v="GB"/>
    <s v="GBP"/>
    <n v="1471185057"/>
    <d v="2016-08-14T14:30:57"/>
    <n v="1468593057"/>
    <x v="3606"/>
    <b v="0"/>
    <n v="64"/>
    <b v="1"/>
    <s v="theater/plays"/>
    <x v="1"/>
    <s v="plays"/>
    <x v="2"/>
  </r>
  <r>
    <n v="3607"/>
    <s v="E15 at The Pleasance and CPT"/>
    <s v="'E15' is a verbatim project that looks at the story of the Focus E15 Campaign"/>
    <n v="550"/>
    <n v="580"/>
    <x v="0"/>
    <n v="105"/>
    <n v="29"/>
    <s v="GB"/>
    <s v="GBP"/>
    <n v="1450137600"/>
    <d v="2015-12-15T00:00:00"/>
    <n v="1448924882"/>
    <x v="3607"/>
    <b v="0"/>
    <n v="20"/>
    <b v="1"/>
    <s v="theater/plays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n v="100"/>
    <n v="29.63"/>
    <s v="GB"/>
    <s v="GBP"/>
    <n v="1466172000"/>
    <d v="2016-06-17T14:00:00"/>
    <n v="1463418090"/>
    <x v="3608"/>
    <b v="0"/>
    <n v="27"/>
    <b v="1"/>
    <s v="theater/plays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53"/>
    <n v="143.1"/>
    <s v="GB"/>
    <s v="GBP"/>
    <n v="1459378085"/>
    <d v="2016-03-30T22:48:05"/>
    <n v="1456789685"/>
    <x v="3609"/>
    <b v="0"/>
    <n v="21"/>
    <b v="1"/>
    <s v="theater/plays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62"/>
    <n v="52.35"/>
    <s v="GB"/>
    <s v="GBP"/>
    <n v="1439806936"/>
    <d v="2015-08-17T10:22:16"/>
    <n v="1437214936"/>
    <x v="3610"/>
    <b v="0"/>
    <n v="31"/>
    <b v="1"/>
    <s v="theater/plays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36"/>
    <n v="66.67"/>
    <s v="GB"/>
    <s v="GBP"/>
    <n v="1428483201"/>
    <d v="2015-04-08T08:53:21"/>
    <n v="1425891201"/>
    <x v="3611"/>
    <b v="0"/>
    <n v="51"/>
    <b v="1"/>
    <s v="theater/plays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44"/>
    <n v="126.67"/>
    <s v="CA"/>
    <s v="CAD"/>
    <n v="1402334811"/>
    <d v="2014-06-09T17:26:51"/>
    <n v="1401470811"/>
    <x v="3612"/>
    <b v="0"/>
    <n v="57"/>
    <b v="1"/>
    <s v="theater/plays"/>
    <x v="1"/>
    <s v="plays"/>
    <x v="3"/>
  </r>
  <r>
    <n v="3613"/>
    <s v="HIS NAME IS ARTHUR HOLMBERG"/>
    <s v="a woman walks into a bar except she looks like a man and no one's serving drinks. one night only"/>
    <n v="1250"/>
    <n v="1250"/>
    <x v="0"/>
    <n v="100"/>
    <n v="62.5"/>
    <s v="US"/>
    <s v="USD"/>
    <n v="1403964574"/>
    <d v="2014-06-28T14:09:34"/>
    <n v="1401372574"/>
    <x v="3613"/>
    <b v="0"/>
    <n v="20"/>
    <b v="1"/>
    <s v="theater/plays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n v="101"/>
    <n v="35.49"/>
    <s v="US"/>
    <s v="USD"/>
    <n v="1434675616"/>
    <d v="2015-06-19T01:00:16"/>
    <n v="1432083616"/>
    <x v="3614"/>
    <b v="0"/>
    <n v="71"/>
    <b v="1"/>
    <s v="theater/plays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07"/>
    <n v="37.08"/>
    <s v="GB"/>
    <s v="GBP"/>
    <n v="1449756896"/>
    <d v="2015-12-10T14:14:56"/>
    <n v="1447164896"/>
    <x v="3615"/>
    <b v="0"/>
    <n v="72"/>
    <b v="1"/>
    <s v="theater/plays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25"/>
    <n v="69.33"/>
    <s v="GB"/>
    <s v="GBP"/>
    <n v="1426801664"/>
    <d v="2015-03-19T21:47:44"/>
    <n v="1424213264"/>
    <x v="3616"/>
    <b v="0"/>
    <n v="45"/>
    <b v="1"/>
    <s v="theater/plays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19"/>
    <n v="17.25"/>
    <s v="GB"/>
    <s v="GBP"/>
    <n v="1488240000"/>
    <d v="2017-02-28T00:00:00"/>
    <n v="1486996729"/>
    <x v="3617"/>
    <b v="0"/>
    <n v="51"/>
    <b v="1"/>
    <s v="theater/plays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01"/>
    <n v="36.07"/>
    <s v="GB"/>
    <s v="GBP"/>
    <n v="1433343850"/>
    <d v="2015-06-03T15:04:10"/>
    <n v="1430751850"/>
    <x v="3618"/>
    <b v="0"/>
    <n v="56"/>
    <b v="1"/>
    <s v="theater/plays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13"/>
    <n v="66.47"/>
    <s v="US"/>
    <s v="USD"/>
    <n v="1479592800"/>
    <d v="2016-11-19T22:00:00"/>
    <n v="1476760226"/>
    <x v="3619"/>
    <b v="0"/>
    <n v="17"/>
    <b v="1"/>
    <s v="theater/plays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05"/>
    <n v="56.07"/>
    <s v="US"/>
    <s v="USD"/>
    <n v="1425528000"/>
    <d v="2015-03-05T04:00:00"/>
    <n v="1422916261"/>
    <x v="3620"/>
    <b v="0"/>
    <n v="197"/>
    <b v="1"/>
    <s v="theater/plays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n v="110"/>
    <n v="47.03"/>
    <s v="US"/>
    <s v="USD"/>
    <n v="1475269200"/>
    <d v="2016-09-30T21:00:00"/>
    <n v="1473200844"/>
    <x v="3621"/>
    <b v="0"/>
    <n v="70"/>
    <b v="1"/>
    <s v="theater/plays"/>
    <x v="1"/>
    <s v="plays"/>
    <x v="2"/>
  </r>
  <r>
    <n v="3622"/>
    <s v="Shakespeare's Pericles, Prince of Tyre"/>
    <s v="5 actors. 39 characters. 1 epic adventure. Presented by the Cradle Theatre Company."/>
    <n v="1000"/>
    <n v="1000.99"/>
    <x v="0"/>
    <n v="100"/>
    <n v="47.67"/>
    <s v="US"/>
    <s v="USD"/>
    <n v="1411874580"/>
    <d v="2014-09-28T03:23:00"/>
    <n v="1409030371"/>
    <x v="3622"/>
    <b v="0"/>
    <n v="21"/>
    <b v="1"/>
    <s v="theater/plays"/>
    <x v="1"/>
    <s v="plays"/>
    <x v="3"/>
  </r>
  <r>
    <n v="3623"/>
    <s v="Since I've Been Here"/>
    <s v="An original play exploring the complications of romantic relationships in all forms."/>
    <n v="2500"/>
    <n v="3000"/>
    <x v="0"/>
    <n v="120"/>
    <n v="88.24"/>
    <s v="US"/>
    <s v="USD"/>
    <n v="1406358000"/>
    <d v="2014-07-26T07:00:00"/>
    <n v="1404841270"/>
    <x v="3623"/>
    <b v="0"/>
    <n v="34"/>
    <b v="1"/>
    <s v="theater/plays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05"/>
    <n v="80.72"/>
    <s v="US"/>
    <s v="USD"/>
    <n v="1471977290"/>
    <d v="2016-08-23T18:34:50"/>
    <n v="1466793290"/>
    <x v="3624"/>
    <b v="0"/>
    <n v="39"/>
    <b v="1"/>
    <s v="theater/plays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03"/>
    <n v="39.49"/>
    <s v="GB"/>
    <s v="GBP"/>
    <n v="1435851577"/>
    <d v="2015-07-02T15:39:37"/>
    <n v="1433259577"/>
    <x v="3625"/>
    <b v="0"/>
    <n v="78"/>
    <b v="1"/>
    <s v="theater/plays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n v="102"/>
    <n v="84.85"/>
    <s v="GB"/>
    <s v="GBP"/>
    <n v="1408204857"/>
    <d v="2014-08-16T16:00:57"/>
    <n v="1406390457"/>
    <x v="3626"/>
    <b v="0"/>
    <n v="48"/>
    <b v="1"/>
    <s v="theater/plays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00"/>
    <n v="68.97"/>
    <s v="US"/>
    <s v="USD"/>
    <n v="1463803140"/>
    <d v="2016-05-21T03:59:00"/>
    <n v="1459446487"/>
    <x v="3627"/>
    <b v="0"/>
    <n v="29"/>
    <b v="1"/>
    <s v="theater/plays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0"/>
    <e v="#DIV/0!"/>
    <s v="US"/>
    <s v="USD"/>
    <n v="1450040396"/>
    <d v="2015-12-13T20:59:56"/>
    <n v="1444852796"/>
    <x v="3628"/>
    <b v="0"/>
    <n v="0"/>
    <b v="0"/>
    <s v="theater/musical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0"/>
    <n v="1"/>
    <s v="US"/>
    <s v="USD"/>
    <n v="1462467600"/>
    <d v="2016-05-05T17:00:00"/>
    <n v="1457403364"/>
    <x v="3629"/>
    <b v="0"/>
    <n v="2"/>
    <b v="0"/>
    <s v="theater/musical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n v="0"/>
    <n v="1"/>
    <s v="GB"/>
    <s v="GBP"/>
    <n v="1417295990"/>
    <d v="2014-11-29T21:19:50"/>
    <n v="1414700390"/>
    <x v="3630"/>
    <b v="0"/>
    <n v="1"/>
    <b v="0"/>
    <s v="theater/musical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51"/>
    <n v="147.88"/>
    <s v="US"/>
    <s v="USD"/>
    <n v="1411444740"/>
    <d v="2014-09-23T03:59:00"/>
    <n v="1409335497"/>
    <x v="3631"/>
    <b v="0"/>
    <n v="59"/>
    <b v="0"/>
    <s v="theater/musical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20"/>
    <n v="100"/>
    <s v="GB"/>
    <s v="GBP"/>
    <n v="1416781749"/>
    <d v="2014-11-23T22:29:09"/>
    <n v="1415053749"/>
    <x v="3632"/>
    <b v="0"/>
    <n v="1"/>
    <b v="0"/>
    <s v="theater/musical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x v="2"/>
    <n v="35"/>
    <n v="56.84"/>
    <s v="US"/>
    <s v="USD"/>
    <n v="1479517200"/>
    <d v="2016-11-19T01:00:00"/>
    <n v="1475765867"/>
    <x v="3633"/>
    <b v="0"/>
    <n v="31"/>
    <b v="0"/>
    <s v="theater/musical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4"/>
    <n v="176.94"/>
    <s v="CA"/>
    <s v="CAD"/>
    <n v="1484366340"/>
    <d v="2017-01-14T03:59:00"/>
    <n v="1480219174"/>
    <x v="3634"/>
    <b v="0"/>
    <n v="18"/>
    <b v="0"/>
    <s v="theater/musical"/>
    <x v="1"/>
    <s v="musical"/>
    <x v="2"/>
  </r>
  <r>
    <n v="3635"/>
    <s v="Mary's Son"/>
    <s v="Mary's Son is a pop opera about Jesus and the hope he brings to all people."/>
    <n v="3500"/>
    <n v="1276"/>
    <x v="2"/>
    <n v="36"/>
    <n v="127.6"/>
    <s v="US"/>
    <s v="USD"/>
    <n v="1461186676"/>
    <d v="2016-04-20T21:11:16"/>
    <n v="1458594676"/>
    <x v="3635"/>
    <b v="0"/>
    <n v="10"/>
    <b v="0"/>
    <s v="theater/musical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x v="2"/>
    <n v="0"/>
    <e v="#DIV/0!"/>
    <s v="US"/>
    <s v="USD"/>
    <n v="1442248829"/>
    <d v="2015-09-14T16:40:29"/>
    <n v="1439224829"/>
    <x v="3636"/>
    <b v="0"/>
    <n v="0"/>
    <b v="0"/>
    <s v="theater/musical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31"/>
    <n v="66.14"/>
    <s v="US"/>
    <s v="USD"/>
    <n v="1420130935"/>
    <d v="2015-01-01T16:48:55"/>
    <n v="1417538935"/>
    <x v="3637"/>
    <b v="0"/>
    <n v="14"/>
    <b v="0"/>
    <s v="theater/musical"/>
    <x v="1"/>
    <s v="musical"/>
    <x v="3"/>
  </r>
  <r>
    <n v="3638"/>
    <s v="Project Hedwig and the Angry Inch"/>
    <s v="A rock and roll journey that explores love, loss, redemption, duality and ascension."/>
    <n v="3300"/>
    <n v="216"/>
    <x v="2"/>
    <n v="7"/>
    <n v="108"/>
    <s v="CA"/>
    <s v="CAD"/>
    <n v="1429456132"/>
    <d v="2015-04-19T15:08:52"/>
    <n v="1424275732"/>
    <x v="3638"/>
    <b v="0"/>
    <n v="2"/>
    <b v="0"/>
    <s v="theater/musical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n v="0"/>
    <n v="1"/>
    <s v="US"/>
    <s v="USD"/>
    <n v="1475853060"/>
    <d v="2016-10-07T15:11:00"/>
    <n v="1470672906"/>
    <x v="3639"/>
    <b v="0"/>
    <n v="1"/>
    <b v="0"/>
    <s v="theater/musical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6"/>
    <n v="18.329999999999998"/>
    <s v="US"/>
    <s v="USD"/>
    <n v="1431283530"/>
    <d v="2015-05-10T18:45:30"/>
    <n v="1428691530"/>
    <x v="3640"/>
    <b v="0"/>
    <n v="3"/>
    <b v="0"/>
    <s v="theater/musical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0"/>
    <e v="#DIV/0!"/>
    <s v="US"/>
    <s v="USD"/>
    <n v="1412485200"/>
    <d v="2014-10-05T05:00:00"/>
    <n v="1410966179"/>
    <x v="3641"/>
    <b v="0"/>
    <n v="0"/>
    <b v="0"/>
    <s v="theater/musical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n v="2"/>
    <n v="7.5"/>
    <s v="DE"/>
    <s v="EUR"/>
    <n v="1448902800"/>
    <d v="2015-11-30T17:00:00"/>
    <n v="1445369727"/>
    <x v="3642"/>
    <b v="0"/>
    <n v="2"/>
    <b v="0"/>
    <s v="theater/musical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n v="0"/>
    <e v="#DIV/0!"/>
    <s v="US"/>
    <s v="USD"/>
    <n v="1447734439"/>
    <d v="2015-11-17T04:27:19"/>
    <n v="1444274839"/>
    <x v="3643"/>
    <b v="0"/>
    <n v="0"/>
    <b v="0"/>
    <s v="theater/musical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n v="16"/>
    <n v="68.42"/>
    <s v="US"/>
    <s v="USD"/>
    <n v="1457413140"/>
    <d v="2016-03-08T04:59:00"/>
    <n v="1454996887"/>
    <x v="3644"/>
    <b v="0"/>
    <n v="12"/>
    <b v="0"/>
    <s v="theater/musical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n v="0"/>
    <n v="1"/>
    <s v="CA"/>
    <s v="CAD"/>
    <n v="1479773838"/>
    <d v="2016-11-22T00:17:18"/>
    <n v="1477178238"/>
    <x v="3645"/>
    <b v="0"/>
    <n v="1"/>
    <b v="0"/>
    <s v="theater/musical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x v="2"/>
    <n v="5"/>
    <n v="60.13"/>
    <s v="US"/>
    <s v="USD"/>
    <n v="1434497400"/>
    <d v="2015-06-16T23:30:00"/>
    <n v="1431770802"/>
    <x v="3646"/>
    <b v="0"/>
    <n v="8"/>
    <b v="0"/>
    <s v="theater/musical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6"/>
    <n v="15"/>
    <s v="GB"/>
    <s v="GBP"/>
    <n v="1475258327"/>
    <d v="2016-09-30T17:58:47"/>
    <n v="1471370327"/>
    <x v="3647"/>
    <b v="0"/>
    <n v="2"/>
    <b v="0"/>
    <s v="theater/musical"/>
    <x v="1"/>
    <s v="musical"/>
    <x v="2"/>
  </r>
  <r>
    <n v="3648"/>
    <s v="Moth Theater Lives"/>
    <s v="Help Moth Live! Support Moth and its artist collective to achieve its 2014/15 season."/>
    <n v="40000"/>
    <n v="40153"/>
    <x v="0"/>
    <n v="100"/>
    <n v="550.04"/>
    <s v="US"/>
    <s v="USD"/>
    <n v="1412492445"/>
    <d v="2014-10-05T07:00:45"/>
    <n v="1409900445"/>
    <x v="3648"/>
    <b v="0"/>
    <n v="73"/>
    <b v="1"/>
    <s v="theater/plays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04"/>
    <n v="97.5"/>
    <s v="CA"/>
    <s v="CAD"/>
    <n v="1402938394"/>
    <d v="2014-06-16T17:06:34"/>
    <n v="1400691994"/>
    <x v="3649"/>
    <b v="0"/>
    <n v="8"/>
    <b v="1"/>
    <s v="theater/plays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00"/>
    <n v="29.41"/>
    <s v="GB"/>
    <s v="GBP"/>
    <n v="1454412584"/>
    <d v="2016-02-02T11:29:44"/>
    <n v="1452598184"/>
    <x v="3650"/>
    <b v="0"/>
    <n v="17"/>
    <b v="1"/>
    <s v="theater/plays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04"/>
    <n v="57.78"/>
    <s v="US"/>
    <s v="USD"/>
    <n v="1407686340"/>
    <d v="2014-08-10T15:59:00"/>
    <n v="1404833442"/>
    <x v="3651"/>
    <b v="0"/>
    <n v="9"/>
    <b v="1"/>
    <s v="theater/plays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51"/>
    <n v="44.24"/>
    <s v="CA"/>
    <s v="CAD"/>
    <n v="1472097540"/>
    <d v="2016-08-25T03:59:00"/>
    <n v="1471188502"/>
    <x v="3652"/>
    <b v="0"/>
    <n v="17"/>
    <b v="1"/>
    <s v="theater/plays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n v="101"/>
    <n v="60.91"/>
    <s v="GB"/>
    <s v="GBP"/>
    <n v="1438764207"/>
    <d v="2015-08-05T08:43:27"/>
    <n v="1436172207"/>
    <x v="3653"/>
    <b v="0"/>
    <n v="33"/>
    <b v="1"/>
    <s v="theater/plays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74"/>
    <n v="68.84"/>
    <s v="GB"/>
    <s v="GBP"/>
    <n v="1459702800"/>
    <d v="2016-04-03T17:00:00"/>
    <n v="1457690386"/>
    <x v="3654"/>
    <b v="0"/>
    <n v="38"/>
    <b v="1"/>
    <s v="theater/plays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16"/>
    <n v="73.58"/>
    <s v="US"/>
    <s v="USD"/>
    <n v="1437202740"/>
    <d v="2015-07-18T06:59:00"/>
    <n v="1434654998"/>
    <x v="3655"/>
    <b v="0"/>
    <n v="79"/>
    <b v="1"/>
    <s v="theater/plays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06"/>
    <n v="115.02"/>
    <s v="CH"/>
    <s v="CHF"/>
    <n v="1485989940"/>
    <d v="2017-02-01T22:59:00"/>
    <n v="1483393836"/>
    <x v="3656"/>
    <b v="0"/>
    <n v="46"/>
    <b v="1"/>
    <s v="theater/plays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1"/>
    <n v="110.75"/>
    <s v="DK"/>
    <s v="DKK"/>
    <n v="1464817320"/>
    <d v="2016-06-01T21:42:00"/>
    <n v="1462806419"/>
    <x v="3657"/>
    <b v="0"/>
    <n v="20"/>
    <b v="1"/>
    <s v="theater/plays"/>
    <x v="1"/>
    <s v="plays"/>
    <x v="2"/>
  </r>
  <r>
    <n v="3658"/>
    <s v="Mr. Marmalade"/>
    <s v="Life is hard when your own imaginary friend can't make time for you."/>
    <n v="1500"/>
    <n v="1510"/>
    <x v="0"/>
    <n v="101"/>
    <n v="75.5"/>
    <s v="US"/>
    <s v="USD"/>
    <n v="1404273540"/>
    <d v="2014-07-02T03:59:00"/>
    <n v="1400272580"/>
    <x v="3658"/>
    <b v="0"/>
    <n v="20"/>
    <b v="1"/>
    <s v="theater/plays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n v="102"/>
    <n v="235.46"/>
    <s v="US"/>
    <s v="USD"/>
    <n v="1426775940"/>
    <d v="2015-03-19T14:39:00"/>
    <n v="1424414350"/>
    <x v="3659"/>
    <b v="0"/>
    <n v="13"/>
    <b v="1"/>
    <s v="theater/plays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00"/>
    <n v="11.36"/>
    <s v="GB"/>
    <s v="GBP"/>
    <n v="1419368925"/>
    <d v="2014-12-23T21:08:45"/>
    <n v="1417208925"/>
    <x v="3660"/>
    <b v="0"/>
    <n v="22"/>
    <b v="1"/>
    <s v="theater/plays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11"/>
    <n v="92.5"/>
    <s v="US"/>
    <s v="USD"/>
    <n v="1460260800"/>
    <d v="2016-04-10T04:00:00"/>
    <n v="1458336672"/>
    <x v="3661"/>
    <b v="0"/>
    <n v="36"/>
    <b v="1"/>
    <s v="theater/plays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01"/>
    <n v="202.85"/>
    <s v="CA"/>
    <s v="CAD"/>
    <n v="1427775414"/>
    <d v="2015-03-31T04:16:54"/>
    <n v="1425187014"/>
    <x v="3662"/>
    <b v="0"/>
    <n v="40"/>
    <b v="1"/>
    <s v="theater/plays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04"/>
    <n v="26"/>
    <s v="GB"/>
    <s v="GBP"/>
    <n v="1482321030"/>
    <d v="2016-12-21T11:50:30"/>
    <n v="1477133430"/>
    <x v="3663"/>
    <b v="0"/>
    <n v="9"/>
    <b v="1"/>
    <s v="theater/plays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n v="109"/>
    <n v="46.05"/>
    <s v="US"/>
    <s v="USD"/>
    <n v="1466056689"/>
    <d v="2016-06-16T05:58:09"/>
    <n v="1464847089"/>
    <x v="3664"/>
    <b v="0"/>
    <n v="19"/>
    <b v="1"/>
    <s v="theater/plays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15"/>
    <n v="51"/>
    <s v="FR"/>
    <s v="EUR"/>
    <n v="1446062040"/>
    <d v="2015-10-28T19:54:00"/>
    <n v="1445109822"/>
    <x v="3665"/>
    <b v="0"/>
    <n v="14"/>
    <b v="1"/>
    <s v="theater/plays"/>
    <x v="1"/>
    <s v="plays"/>
    <x v="0"/>
  </r>
  <r>
    <n v="3666"/>
    <s v="Israel LÃ³pez @ Ojai Playwrights Conference"/>
    <s v="Artistic Internship @ Ojai Playwrights Conference"/>
    <n v="1200"/>
    <n v="1200"/>
    <x v="0"/>
    <n v="100"/>
    <n v="31.58"/>
    <s v="US"/>
    <s v="USD"/>
    <n v="1406185200"/>
    <d v="2014-07-24T07:00:00"/>
    <n v="1404337382"/>
    <x v="3666"/>
    <b v="0"/>
    <n v="38"/>
    <b v="1"/>
    <s v="theater/plays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03"/>
    <n v="53.36"/>
    <s v="GB"/>
    <s v="GBP"/>
    <n v="1437261419"/>
    <d v="2015-07-18T23:16:59"/>
    <n v="1434669419"/>
    <x v="3667"/>
    <b v="0"/>
    <n v="58"/>
    <b v="1"/>
    <s v="theater/plays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04"/>
    <n v="36.96"/>
    <s v="US"/>
    <s v="USD"/>
    <n v="1437676380"/>
    <d v="2015-07-23T18:33:00"/>
    <n v="1435670452"/>
    <x v="3668"/>
    <b v="0"/>
    <n v="28"/>
    <b v="1"/>
    <s v="theater/plays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n v="138"/>
    <n v="81.290000000000006"/>
    <s v="GB"/>
    <s v="GBP"/>
    <n v="1434039137"/>
    <d v="2015-06-11T16:12:17"/>
    <n v="1431447137"/>
    <x v="3669"/>
    <b v="0"/>
    <n v="17"/>
    <b v="1"/>
    <s v="theater/plays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10"/>
    <n v="20.079999999999998"/>
    <s v="GB"/>
    <s v="GBP"/>
    <n v="1433113200"/>
    <d v="2015-05-31T23:00:00"/>
    <n v="1431951611"/>
    <x v="3670"/>
    <b v="0"/>
    <n v="12"/>
    <b v="1"/>
    <s v="theater/plays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n v="101"/>
    <n v="88.25"/>
    <s v="US"/>
    <s v="USD"/>
    <n v="1405915140"/>
    <d v="2014-07-21T03:59:00"/>
    <n v="1404140667"/>
    <x v="3671"/>
    <b v="0"/>
    <n v="40"/>
    <b v="1"/>
    <s v="theater/plays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02"/>
    <n v="53.44"/>
    <s v="GB"/>
    <s v="GBP"/>
    <n v="1411771384"/>
    <d v="2014-09-26T22:43:04"/>
    <n v="1409179384"/>
    <x v="3672"/>
    <b v="0"/>
    <n v="57"/>
    <b v="1"/>
    <s v="theater/plays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n v="114"/>
    <n v="39.869999999999997"/>
    <s v="GB"/>
    <s v="GBP"/>
    <n v="1415191920"/>
    <d v="2014-11-05T12:52:00"/>
    <n v="1412233497"/>
    <x v="3673"/>
    <b v="0"/>
    <n v="114"/>
    <b v="1"/>
    <s v="theater/plays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00"/>
    <n v="145.16"/>
    <s v="DE"/>
    <s v="EUR"/>
    <n v="1472936229"/>
    <d v="2016-09-03T20:57:09"/>
    <n v="1467752229"/>
    <x v="3674"/>
    <b v="0"/>
    <n v="31"/>
    <b v="1"/>
    <s v="theater/plays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n v="140"/>
    <n v="23.33"/>
    <s v="GB"/>
    <s v="GBP"/>
    <n v="1463353200"/>
    <d v="2016-05-15T23:00:00"/>
    <n v="1462285182"/>
    <x v="3675"/>
    <b v="0"/>
    <n v="3"/>
    <b v="1"/>
    <s v="theater/plays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29"/>
    <n v="64.38"/>
    <s v="US"/>
    <s v="USD"/>
    <n v="1410550484"/>
    <d v="2014-09-12T19:34:44"/>
    <n v="1408995284"/>
    <x v="3676"/>
    <b v="0"/>
    <n v="16"/>
    <b v="1"/>
    <s v="theater/plays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n v="103"/>
    <n v="62.05"/>
    <s v="US"/>
    <s v="USD"/>
    <n v="1404359940"/>
    <d v="2014-07-03T03:59:00"/>
    <n v="1402580818"/>
    <x v="3677"/>
    <b v="0"/>
    <n v="199"/>
    <b v="1"/>
    <s v="theater/plays"/>
    <x v="1"/>
    <s v="plays"/>
    <x v="3"/>
  </r>
  <r>
    <n v="3678"/>
    <s v="Some big Some bang"/>
    <s v="The Ugly Collective takes Some big Some bang to the Underbelly Venues at the Edinburgh Fringe!"/>
    <n v="2000"/>
    <n v="2050"/>
    <x v="0"/>
    <n v="103"/>
    <n v="66.13"/>
    <s v="GB"/>
    <s v="GBP"/>
    <n v="1433076298"/>
    <d v="2015-05-31T12:44:58"/>
    <n v="1430052298"/>
    <x v="3678"/>
    <b v="0"/>
    <n v="31"/>
    <b v="1"/>
    <s v="theater/plays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10"/>
    <n v="73.400000000000006"/>
    <s v="US"/>
    <s v="USD"/>
    <n v="1404190740"/>
    <d v="2014-07-01T04:59:00"/>
    <n v="1401214581"/>
    <x v="3679"/>
    <b v="0"/>
    <n v="30"/>
    <b v="1"/>
    <s v="theater/plays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13"/>
    <n v="99.5"/>
    <s v="US"/>
    <s v="USD"/>
    <n v="1475664834"/>
    <d v="2016-10-05T10:53:54"/>
    <n v="1473850434"/>
    <x v="3680"/>
    <b v="0"/>
    <n v="34"/>
    <b v="1"/>
    <s v="theater/plays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12"/>
    <n v="62.17"/>
    <s v="US"/>
    <s v="USD"/>
    <n v="1452872290"/>
    <d v="2016-01-15T15:38:10"/>
    <n v="1452008290"/>
    <x v="3681"/>
    <b v="0"/>
    <n v="18"/>
    <b v="1"/>
    <s v="theater/plays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39"/>
    <n v="62.33"/>
    <s v="US"/>
    <s v="USD"/>
    <n v="1402901940"/>
    <d v="2014-06-16T06:59:00"/>
    <n v="1399998418"/>
    <x v="3682"/>
    <b v="0"/>
    <n v="67"/>
    <b v="1"/>
    <s v="theater/plays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n v="111"/>
    <n v="58.79"/>
    <s v="US"/>
    <s v="USD"/>
    <n v="1476931696"/>
    <d v="2016-10-20T02:48:16"/>
    <n v="1474339696"/>
    <x v="3683"/>
    <b v="0"/>
    <n v="66"/>
    <b v="1"/>
    <s v="theater/plays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n v="139"/>
    <n v="45.35"/>
    <s v="US"/>
    <s v="USD"/>
    <n v="1441167586"/>
    <d v="2015-09-02T04:19:46"/>
    <n v="1438575586"/>
    <x v="3684"/>
    <b v="0"/>
    <n v="23"/>
    <b v="1"/>
    <s v="theater/plays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06"/>
    <n v="41.94"/>
    <s v="US"/>
    <s v="USD"/>
    <n v="1400533200"/>
    <d v="2014-05-19T21:00:00"/>
    <n v="1398348859"/>
    <x v="3685"/>
    <b v="0"/>
    <n v="126"/>
    <b v="1"/>
    <s v="theater/plays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n v="101"/>
    <n v="59.17"/>
    <s v="US"/>
    <s v="USD"/>
    <n v="1440820740"/>
    <d v="2015-08-29T03:59:00"/>
    <n v="1439567660"/>
    <x v="3686"/>
    <b v="0"/>
    <n v="6"/>
    <b v="1"/>
    <s v="theater/plays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00"/>
    <n v="200.49"/>
    <s v="US"/>
    <s v="USD"/>
    <n v="1403846055"/>
    <d v="2014-06-27T05:14:15"/>
    <n v="1401254055"/>
    <x v="3687"/>
    <b v="0"/>
    <n v="25"/>
    <b v="1"/>
    <s v="theater/plays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x v="0"/>
    <n v="109"/>
    <n v="83.97"/>
    <s v="GB"/>
    <s v="GBP"/>
    <n v="1407524004"/>
    <d v="2014-08-08T18:53:24"/>
    <n v="1404932004"/>
    <x v="3688"/>
    <b v="0"/>
    <n v="39"/>
    <b v="1"/>
    <s v="theater/plays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n v="118"/>
    <n v="57.26"/>
    <s v="US"/>
    <s v="USD"/>
    <n v="1434925500"/>
    <d v="2015-06-21T22:25:00"/>
    <n v="1432410639"/>
    <x v="3689"/>
    <b v="0"/>
    <n v="62"/>
    <b v="1"/>
    <s v="theater/plays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n v="120"/>
    <n v="58.06"/>
    <s v="US"/>
    <s v="USD"/>
    <n v="1417101683"/>
    <d v="2014-11-27T15:21:23"/>
    <n v="1414506083"/>
    <x v="3690"/>
    <b v="0"/>
    <n v="31"/>
    <b v="1"/>
    <s v="theater/plays"/>
    <x v="1"/>
    <s v="plays"/>
    <x v="3"/>
  </r>
  <r>
    <n v="3691"/>
    <s v="Most Dangerous Man in America (WEB DuBois) by Amiri  Baraka"/>
    <s v="World Premiere of last play written by Amiri Baraka"/>
    <n v="40000"/>
    <n v="51184"/>
    <x v="0"/>
    <n v="128"/>
    <n v="186.8"/>
    <s v="US"/>
    <s v="USD"/>
    <n v="1425272340"/>
    <d v="2015-03-02T04:59:00"/>
    <n v="1421426929"/>
    <x v="3691"/>
    <b v="0"/>
    <n v="274"/>
    <b v="1"/>
    <s v="theater/plays"/>
    <x v="1"/>
    <s v="plays"/>
    <x v="0"/>
  </r>
  <r>
    <n v="3692"/>
    <s v="An Evening With Durang"/>
    <s v="Help us independently produce two great comedies by Christopher Durang."/>
    <n v="1000"/>
    <n v="1260"/>
    <x v="0"/>
    <n v="126"/>
    <n v="74.12"/>
    <s v="US"/>
    <s v="USD"/>
    <n v="1411084800"/>
    <d v="2014-09-19T00:00:00"/>
    <n v="1410304179"/>
    <x v="3692"/>
    <b v="0"/>
    <n v="17"/>
    <b v="1"/>
    <s v="theater/plays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29"/>
    <n v="30.71"/>
    <s v="GB"/>
    <s v="GBP"/>
    <n v="1448922600"/>
    <d v="2015-11-30T22:30:00"/>
    <n v="1446352529"/>
    <x v="3693"/>
    <b v="0"/>
    <n v="14"/>
    <b v="1"/>
    <s v="theater/plays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07"/>
    <n v="62.67"/>
    <s v="US"/>
    <s v="USD"/>
    <n v="1465178400"/>
    <d v="2016-06-06T02:00:00"/>
    <n v="1461985967"/>
    <x v="3694"/>
    <b v="0"/>
    <n v="60"/>
    <b v="1"/>
    <s v="theater/plays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00"/>
    <n v="121.36"/>
    <s v="US"/>
    <s v="USD"/>
    <n v="1421009610"/>
    <d v="2015-01-11T20:53:30"/>
    <n v="1419281610"/>
    <x v="3695"/>
    <b v="0"/>
    <n v="33"/>
    <b v="1"/>
    <s v="theater/plays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55"/>
    <n v="39.74"/>
    <s v="GB"/>
    <s v="GBP"/>
    <n v="1423838916"/>
    <d v="2015-02-13T14:48:36"/>
    <n v="1418654916"/>
    <x v="3696"/>
    <b v="0"/>
    <n v="78"/>
    <b v="1"/>
    <s v="theater/plays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n v="108"/>
    <n v="72"/>
    <s v="GB"/>
    <s v="GBP"/>
    <n v="1462878648"/>
    <d v="2016-05-10T11:10:48"/>
    <n v="1461064248"/>
    <x v="3697"/>
    <b v="0"/>
    <n v="30"/>
    <b v="1"/>
    <s v="theater/plays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n v="111"/>
    <n v="40.630000000000003"/>
    <s v="US"/>
    <s v="USD"/>
    <n v="1456946487"/>
    <d v="2016-03-02T19:21:27"/>
    <n v="1454354487"/>
    <x v="3698"/>
    <b v="0"/>
    <n v="136"/>
    <b v="1"/>
    <s v="theater/plays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01"/>
    <n v="63"/>
    <s v="US"/>
    <s v="USD"/>
    <n v="1413383216"/>
    <d v="2014-10-15T14:26:56"/>
    <n v="1410791216"/>
    <x v="3699"/>
    <b v="0"/>
    <n v="40"/>
    <b v="1"/>
    <s v="theater/plays"/>
    <x v="1"/>
    <s v="plays"/>
    <x v="3"/>
  </r>
  <r>
    <n v="3700"/>
    <s v="Generations (Senior Project)"/>
    <s v="Help me produce the play I have written for my senior project!"/>
    <n v="500"/>
    <n v="606"/>
    <x v="0"/>
    <n v="121"/>
    <n v="33.67"/>
    <s v="US"/>
    <s v="USD"/>
    <n v="1412092800"/>
    <d v="2014-09-30T16:00:00"/>
    <n v="1409493800"/>
    <x v="3700"/>
    <b v="0"/>
    <n v="18"/>
    <b v="1"/>
    <s v="theater/plays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x v="0"/>
    <n v="100"/>
    <n v="38.590000000000003"/>
    <s v="GB"/>
    <s v="GBP"/>
    <n v="1433422793"/>
    <d v="2015-06-04T12:59:53"/>
    <n v="1430830793"/>
    <x v="3701"/>
    <b v="0"/>
    <n v="39"/>
    <b v="1"/>
    <s v="theater/plays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09"/>
    <n v="155.94999999999999"/>
    <s v="GB"/>
    <s v="GBP"/>
    <n v="1468191540"/>
    <d v="2016-07-10T22:59:00"/>
    <n v="1464958484"/>
    <x v="3702"/>
    <b v="0"/>
    <n v="21"/>
    <b v="1"/>
    <s v="theater/plays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23"/>
    <n v="43.2"/>
    <s v="US"/>
    <s v="USD"/>
    <n v="1471071540"/>
    <d v="2016-08-13T06:59:00"/>
    <n v="1467720388"/>
    <x v="3703"/>
    <b v="0"/>
    <n v="30"/>
    <b v="1"/>
    <s v="theater/plays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36"/>
    <n v="15.15"/>
    <s v="GB"/>
    <s v="GBP"/>
    <n v="1464712394"/>
    <d v="2016-05-31T16:33:14"/>
    <n v="1459528394"/>
    <x v="3704"/>
    <b v="0"/>
    <n v="27"/>
    <b v="1"/>
    <s v="theater/plays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03"/>
    <n v="83.57"/>
    <s v="US"/>
    <s v="USD"/>
    <n v="1403546400"/>
    <d v="2014-06-23T18:00:00"/>
    <n v="1401714114"/>
    <x v="3705"/>
    <b v="0"/>
    <n v="35"/>
    <b v="1"/>
    <s v="theater/plays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n v="121"/>
    <n v="140"/>
    <s v="US"/>
    <s v="USD"/>
    <n v="1410558949"/>
    <d v="2014-09-12T21:55:49"/>
    <n v="1409262949"/>
    <x v="3706"/>
    <b v="0"/>
    <n v="13"/>
    <b v="1"/>
    <s v="theater/plays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n v="186"/>
    <n v="80.87"/>
    <s v="US"/>
    <s v="USD"/>
    <n v="1469165160"/>
    <d v="2016-07-22T05:26:00"/>
    <n v="1467335378"/>
    <x v="3707"/>
    <b v="0"/>
    <n v="23"/>
    <b v="1"/>
    <s v="theater/plays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n v="300"/>
    <n v="53.85"/>
    <s v="US"/>
    <s v="USD"/>
    <n v="1404444286"/>
    <d v="2014-07-04T03:24:46"/>
    <n v="1403234686"/>
    <x v="3708"/>
    <b v="0"/>
    <n v="39"/>
    <b v="1"/>
    <s v="theater/plays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x v="0"/>
    <n v="108"/>
    <n v="30.93"/>
    <s v="GB"/>
    <s v="GBP"/>
    <n v="1403715546"/>
    <d v="2014-06-25T16:59:06"/>
    <n v="1401123546"/>
    <x v="3709"/>
    <b v="0"/>
    <n v="35"/>
    <b v="1"/>
    <s v="theater/plays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n v="141"/>
    <n v="67.959999999999994"/>
    <s v="US"/>
    <s v="USD"/>
    <n v="1428068988"/>
    <d v="2015-04-03T13:49:48"/>
    <n v="1425908988"/>
    <x v="3710"/>
    <b v="0"/>
    <n v="27"/>
    <b v="1"/>
    <s v="theater/plays"/>
    <x v="1"/>
    <s v="plays"/>
    <x v="0"/>
  </r>
  <r>
    <n v="3711"/>
    <s v="The Youth Shakespeare Project 2014"/>
    <s v="Two teachers and twenty kids bring one of Shakespeare's plays to life!"/>
    <n v="500"/>
    <n v="570"/>
    <x v="0"/>
    <n v="114"/>
    <n v="27.14"/>
    <s v="US"/>
    <s v="USD"/>
    <n v="1402848000"/>
    <d v="2014-06-15T16:00:00"/>
    <n v="1400606573"/>
    <x v="3711"/>
    <b v="0"/>
    <n v="21"/>
    <b v="1"/>
    <s v="theater/plays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n v="154"/>
    <n v="110.87"/>
    <s v="US"/>
    <s v="USD"/>
    <n v="1433055540"/>
    <d v="2015-05-31T06:59:00"/>
    <n v="1431230867"/>
    <x v="3712"/>
    <b v="0"/>
    <n v="104"/>
    <b v="1"/>
    <s v="theater/plays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2"/>
    <n v="106.84"/>
    <s v="US"/>
    <s v="USD"/>
    <n v="1465062166"/>
    <d v="2016-06-04T17:42:46"/>
    <n v="1463334166"/>
    <x v="3713"/>
    <b v="0"/>
    <n v="19"/>
    <b v="1"/>
    <s v="theater/plays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n v="102"/>
    <n v="105.52"/>
    <s v="US"/>
    <s v="USD"/>
    <n v="1432612740"/>
    <d v="2015-05-26T03:59:00"/>
    <n v="1429881667"/>
    <x v="3714"/>
    <b v="0"/>
    <n v="97"/>
    <b v="1"/>
    <s v="theater/plays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n v="103"/>
    <n v="132.96"/>
    <s v="GB"/>
    <s v="GBP"/>
    <n v="1427806320"/>
    <d v="2015-03-31T12:52:00"/>
    <n v="1422834819"/>
    <x v="3715"/>
    <b v="0"/>
    <n v="27"/>
    <b v="1"/>
    <s v="theater/plays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n v="156"/>
    <n v="51.92"/>
    <s v="US"/>
    <s v="USD"/>
    <n v="1453411109"/>
    <d v="2016-01-21T21:18:29"/>
    <n v="1450819109"/>
    <x v="3716"/>
    <b v="0"/>
    <n v="24"/>
    <b v="1"/>
    <s v="theater/plays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n v="101"/>
    <n v="310"/>
    <s v="GB"/>
    <s v="GBP"/>
    <n v="1431204449"/>
    <d v="2015-05-09T20:47:29"/>
    <n v="1428526049"/>
    <x v="3717"/>
    <b v="0"/>
    <n v="13"/>
    <b v="1"/>
    <s v="theater/plays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n v="239"/>
    <n v="26.02"/>
    <s v="GB"/>
    <s v="GBP"/>
    <n v="1425057075"/>
    <d v="2015-02-27T17:11:15"/>
    <n v="1422465075"/>
    <x v="3718"/>
    <b v="0"/>
    <n v="46"/>
    <b v="1"/>
    <s v="theater/plays"/>
    <x v="1"/>
    <s v="plays"/>
    <x v="0"/>
  </r>
  <r>
    <n v="3719"/>
    <s v="Corium"/>
    <s v="A new piece of physical theatre about love, regret and longing."/>
    <n v="200"/>
    <n v="420"/>
    <x v="0"/>
    <n v="210"/>
    <n v="105"/>
    <s v="GB"/>
    <s v="GBP"/>
    <n v="1434994266"/>
    <d v="2015-06-22T17:31:06"/>
    <n v="1432402266"/>
    <x v="3719"/>
    <b v="0"/>
    <n v="4"/>
    <b v="1"/>
    <s v="theater/plays"/>
    <x v="1"/>
    <s v="plays"/>
    <x v="0"/>
  </r>
  <r>
    <n v="3720"/>
    <s v="Lakotas and the American Theatre"/>
    <s v="Breaking the American Indian stereotype in the American Theatre."/>
    <n v="3300"/>
    <n v="3449"/>
    <x v="0"/>
    <n v="105"/>
    <n v="86.23"/>
    <s v="US"/>
    <s v="USD"/>
    <n v="1435881006"/>
    <d v="2015-07-02T23:50:06"/>
    <n v="1433980206"/>
    <x v="3720"/>
    <b v="0"/>
    <n v="40"/>
    <b v="1"/>
    <s v="theater/plays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01"/>
    <n v="114.55"/>
    <s v="US"/>
    <s v="USD"/>
    <n v="1415230084"/>
    <d v="2014-11-05T23:28:04"/>
    <n v="1413412084"/>
    <x v="3721"/>
    <b v="0"/>
    <n v="44"/>
    <b v="1"/>
    <s v="theater/plays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11"/>
    <n v="47.66"/>
    <s v="CA"/>
    <s v="CAD"/>
    <n v="1455231540"/>
    <d v="2016-02-11T22:59:00"/>
    <n v="1452614847"/>
    <x v="3722"/>
    <b v="0"/>
    <n v="35"/>
    <b v="1"/>
    <s v="theater/plays"/>
    <x v="1"/>
    <s v="plays"/>
    <x v="2"/>
  </r>
  <r>
    <n v="3723"/>
    <s v="Beauty and the Beast"/>
    <s v="Saltmine Theatre Company present Beauty and the Beast:"/>
    <n v="4500"/>
    <n v="4592"/>
    <x v="0"/>
    <n v="102"/>
    <n v="72.89"/>
    <s v="GB"/>
    <s v="GBP"/>
    <n v="1417374262"/>
    <d v="2014-11-30T19:04:22"/>
    <n v="1414778662"/>
    <x v="3723"/>
    <b v="0"/>
    <n v="63"/>
    <b v="1"/>
    <s v="theater/plays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03"/>
    <n v="49.55"/>
    <s v="GB"/>
    <s v="GBP"/>
    <n v="1462402800"/>
    <d v="2016-05-04T23:00:00"/>
    <n v="1459856860"/>
    <x v="3724"/>
    <b v="0"/>
    <n v="89"/>
    <b v="1"/>
    <s v="theater/plays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27"/>
    <n v="25.4"/>
    <s v="GB"/>
    <s v="GBP"/>
    <n v="1455831000"/>
    <d v="2016-02-18T21:30:00"/>
    <n v="1454366467"/>
    <x v="3725"/>
    <b v="0"/>
    <n v="15"/>
    <b v="1"/>
    <s v="theater/plays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n v="339"/>
    <n v="62.59"/>
    <s v="US"/>
    <s v="USD"/>
    <n v="1461963600"/>
    <d v="2016-04-29T21:00:00"/>
    <n v="1459567371"/>
    <x v="3726"/>
    <b v="0"/>
    <n v="46"/>
    <b v="1"/>
    <s v="theater/plays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01"/>
    <n v="61.06"/>
    <s v="US"/>
    <s v="USD"/>
    <n v="1476939300"/>
    <d v="2016-10-20T04:55:00"/>
    <n v="1474273294"/>
    <x v="3727"/>
    <b v="0"/>
    <n v="33"/>
    <b v="1"/>
    <s v="theater/plays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x v="2"/>
    <n v="9"/>
    <n v="60.06"/>
    <s v="US"/>
    <s v="USD"/>
    <n v="1439957176"/>
    <d v="2015-08-19T04:06:16"/>
    <n v="1437365176"/>
    <x v="3728"/>
    <b v="0"/>
    <n v="31"/>
    <b v="0"/>
    <s v="theater/plays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"/>
    <n v="72.400000000000006"/>
    <s v="US"/>
    <s v="USD"/>
    <n v="1427082912"/>
    <d v="2015-03-23T03:55:12"/>
    <n v="1423198512"/>
    <x v="3729"/>
    <b v="0"/>
    <n v="5"/>
    <b v="0"/>
    <s v="theater/plays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"/>
    <n v="100"/>
    <s v="US"/>
    <s v="USD"/>
    <n v="1439828159"/>
    <d v="2015-08-17T16:15:59"/>
    <n v="1437236159"/>
    <x v="3730"/>
    <b v="0"/>
    <n v="1"/>
    <b v="0"/>
    <s v="theater/plays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n v="11"/>
    <n v="51.67"/>
    <s v="US"/>
    <s v="USD"/>
    <n v="1420860180"/>
    <d v="2015-01-10T03:23:00"/>
    <n v="1418234646"/>
    <x v="3731"/>
    <b v="0"/>
    <n v="12"/>
    <b v="0"/>
    <s v="theater/plays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n v="15"/>
    <n v="32.75"/>
    <s v="NL"/>
    <s v="EUR"/>
    <n v="1422100800"/>
    <d v="2015-01-24T12:00:00"/>
    <n v="1416932133"/>
    <x v="3732"/>
    <b v="0"/>
    <n v="4"/>
    <b v="0"/>
    <s v="theater/plays"/>
    <x v="1"/>
    <s v="plays"/>
    <x v="3"/>
  </r>
  <r>
    <n v="3733"/>
    <s v="laughter in the hood"/>
    <s v="want to donate tickets to residents who live in the community that cant afford the 35.00 price of ticket"/>
    <n v="1500"/>
    <n v="0"/>
    <x v="2"/>
    <n v="0"/>
    <e v="#DIV/0!"/>
    <s v="US"/>
    <s v="USD"/>
    <n v="1429396200"/>
    <d v="2015-04-18T22:30:00"/>
    <n v="1428539708"/>
    <x v="3733"/>
    <b v="0"/>
    <n v="0"/>
    <b v="0"/>
    <s v="theater/plays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n v="28"/>
    <n v="61"/>
    <s v="US"/>
    <s v="USD"/>
    <n v="1432589896"/>
    <d v="2015-05-25T21:38:16"/>
    <n v="1427405896"/>
    <x v="3734"/>
    <b v="0"/>
    <n v="7"/>
    <b v="0"/>
    <s v="theater/plays"/>
    <x v="1"/>
    <s v="plays"/>
    <x v="0"/>
  </r>
  <r>
    <n v="3735"/>
    <s v="Women Beware Women"/>
    <s v="Young Actor's taking on a Jacobean tragedy. Family, betrayal, love, lust, sex and death."/>
    <n v="150"/>
    <n v="20"/>
    <x v="2"/>
    <n v="13"/>
    <n v="10"/>
    <s v="GB"/>
    <s v="GBP"/>
    <n v="1432831089"/>
    <d v="2015-05-28T16:38:09"/>
    <n v="1430239089"/>
    <x v="3735"/>
    <b v="0"/>
    <n v="2"/>
    <b v="0"/>
    <s v="theater/plays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1"/>
    <n v="10"/>
    <s v="GB"/>
    <s v="GBP"/>
    <n v="1427133600"/>
    <d v="2015-03-23T18:00:00"/>
    <n v="1423847093"/>
    <x v="3736"/>
    <b v="0"/>
    <n v="1"/>
    <b v="0"/>
    <s v="theater/plays"/>
    <x v="1"/>
    <s v="plays"/>
    <x v="0"/>
  </r>
  <r>
    <n v="3737"/>
    <s v="Measure For Measure"/>
    <s v="The ASU Theatre and Shakespeare Club presents Measure For Measure directed by Jordyn Ochser."/>
    <n v="700"/>
    <n v="150"/>
    <x v="2"/>
    <n v="21"/>
    <n v="37.5"/>
    <s v="US"/>
    <s v="USD"/>
    <n v="1447311540"/>
    <d v="2015-11-12T06:59:00"/>
    <n v="1445358903"/>
    <x v="3737"/>
    <b v="0"/>
    <n v="4"/>
    <b v="0"/>
    <s v="theater/plays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n v="18"/>
    <n v="45"/>
    <s v="GB"/>
    <s v="GBP"/>
    <n v="1405461600"/>
    <d v="2014-07-15T22:00:00"/>
    <n v="1403562705"/>
    <x v="3738"/>
    <b v="0"/>
    <n v="6"/>
    <b v="0"/>
    <s v="theater/plays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20"/>
    <n v="100.63"/>
    <s v="GB"/>
    <s v="GBP"/>
    <n v="1468752468"/>
    <d v="2016-07-17T10:47:48"/>
    <n v="1467024468"/>
    <x v="3739"/>
    <b v="0"/>
    <n v="8"/>
    <b v="0"/>
    <s v="theater/plays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18"/>
    <n v="25.57"/>
    <s v="US"/>
    <s v="USD"/>
    <n v="1407808438"/>
    <d v="2014-08-12T01:53:58"/>
    <n v="1405217355"/>
    <x v="3740"/>
    <b v="0"/>
    <n v="14"/>
    <b v="0"/>
    <s v="theater/plays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n v="0"/>
    <e v="#DIV/0!"/>
    <s v="US"/>
    <s v="USD"/>
    <n v="1450389950"/>
    <d v="2015-12-17T22:05:50"/>
    <n v="1447797950"/>
    <x v="3741"/>
    <b v="0"/>
    <n v="0"/>
    <b v="0"/>
    <s v="theater/plays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"/>
    <n v="25"/>
    <s v="US"/>
    <s v="USD"/>
    <n v="1409980144"/>
    <d v="2014-09-06T05:09:04"/>
    <n v="1407388144"/>
    <x v="3742"/>
    <b v="0"/>
    <n v="4"/>
    <b v="0"/>
    <s v="theater/plays"/>
    <x v="1"/>
    <s v="plays"/>
    <x v="3"/>
  </r>
  <r>
    <n v="3743"/>
    <s v="Down the Mississippi"/>
    <s v="I'm taking the Adventures of Huckleberry Finn puppet show down the Mississippi River!"/>
    <n v="2200"/>
    <n v="0"/>
    <x v="2"/>
    <n v="0"/>
    <e v="#DIV/0!"/>
    <s v="US"/>
    <s v="USD"/>
    <n v="1404406964"/>
    <d v="2014-07-03T17:02:44"/>
    <n v="1401814964"/>
    <x v="3743"/>
    <b v="0"/>
    <n v="0"/>
    <b v="0"/>
    <s v="theater/plays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n v="0"/>
    <e v="#DIV/0!"/>
    <s v="US"/>
    <s v="USD"/>
    <n v="1404532740"/>
    <d v="2014-07-05T03:59:00"/>
    <n v="1401823952"/>
    <x v="3744"/>
    <b v="0"/>
    <n v="0"/>
    <b v="0"/>
    <s v="theater/plays"/>
    <x v="1"/>
    <s v="plays"/>
    <x v="3"/>
  </r>
  <r>
    <n v="3745"/>
    <s v="Tyke Theatre Web Show"/>
    <s v="Tyke wants to expand her puppet theater show to weekly online web shows and is looking for backers."/>
    <n v="100"/>
    <n v="10"/>
    <x v="2"/>
    <n v="10"/>
    <n v="10"/>
    <s v="US"/>
    <s v="USD"/>
    <n v="1407689102"/>
    <d v="2014-08-10T16:45:02"/>
    <n v="1405097102"/>
    <x v="3745"/>
    <b v="0"/>
    <n v="1"/>
    <b v="0"/>
    <s v="theater/plays"/>
    <x v="1"/>
    <s v="plays"/>
    <x v="3"/>
  </r>
  <r>
    <n v="3746"/>
    <s v="Stage Play Production - &quot;I Love You to Death&quot;"/>
    <s v="Generational curses CAN be broken...right?"/>
    <n v="8500"/>
    <n v="202"/>
    <x v="2"/>
    <n v="2"/>
    <n v="202"/>
    <s v="US"/>
    <s v="USD"/>
    <n v="1475918439"/>
    <d v="2016-10-08T09:20:39"/>
    <n v="1473326439"/>
    <x v="3746"/>
    <b v="0"/>
    <n v="1"/>
    <b v="0"/>
    <s v="theater/plays"/>
    <x v="1"/>
    <s v="plays"/>
    <x v="2"/>
  </r>
  <r>
    <n v="3747"/>
    <s v="Counting Stars"/>
    <s v="The world premiere of an astonishing new play by acclaimed writer Atiha Sen Gupta."/>
    <n v="2500"/>
    <n v="25"/>
    <x v="2"/>
    <n v="1"/>
    <n v="25"/>
    <s v="GB"/>
    <s v="GBP"/>
    <n v="1436137140"/>
    <d v="2015-07-05T22:59:00"/>
    <n v="1433833896"/>
    <x v="3747"/>
    <b v="0"/>
    <n v="1"/>
    <b v="0"/>
    <s v="theater/plays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n v="104"/>
    <n v="99.54"/>
    <s v="US"/>
    <s v="USD"/>
    <n v="1455602340"/>
    <d v="2016-02-16T05:59:00"/>
    <n v="1453827436"/>
    <x v="3748"/>
    <b v="0"/>
    <n v="52"/>
    <b v="1"/>
    <s v="theater/musical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x v="0"/>
    <n v="105"/>
    <n v="75"/>
    <s v="US"/>
    <s v="USD"/>
    <n v="1461902340"/>
    <d v="2016-04-29T03:59:00"/>
    <n v="1459220588"/>
    <x v="3749"/>
    <b v="0"/>
    <n v="7"/>
    <b v="1"/>
    <s v="theater/musical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00"/>
    <n v="215.25"/>
    <s v="US"/>
    <s v="USD"/>
    <n v="1423555140"/>
    <d v="2015-02-10T07:59:00"/>
    <n v="1421105608"/>
    <x v="3750"/>
    <b v="0"/>
    <n v="28"/>
    <b v="1"/>
    <s v="theater/musical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n v="133"/>
    <n v="120.55"/>
    <s v="US"/>
    <s v="USD"/>
    <n v="1459641073"/>
    <d v="2016-04-02T23:51:13"/>
    <n v="1454460673"/>
    <x v="3751"/>
    <b v="0"/>
    <n v="11"/>
    <b v="1"/>
    <s v="theater/musical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13"/>
    <n v="37.67"/>
    <s v="GB"/>
    <s v="GBP"/>
    <n v="1476651600"/>
    <d v="2016-10-16T21:00:00"/>
    <n v="1473189335"/>
    <x v="3752"/>
    <b v="0"/>
    <n v="15"/>
    <b v="1"/>
    <s v="theater/musical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n v="103"/>
    <n v="172.23"/>
    <s v="US"/>
    <s v="USD"/>
    <n v="1433289600"/>
    <d v="2015-06-03T00:00:00"/>
    <n v="1430768800"/>
    <x v="3753"/>
    <b v="0"/>
    <n v="30"/>
    <b v="1"/>
    <s v="theater/musical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n v="120"/>
    <n v="111.11"/>
    <s v="US"/>
    <s v="USD"/>
    <n v="1406350740"/>
    <d v="2014-07-26T04:59:00"/>
    <n v="1403125737"/>
    <x v="3754"/>
    <b v="0"/>
    <n v="27"/>
    <b v="1"/>
    <s v="theater/musical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x v="0"/>
    <n v="130"/>
    <n v="25.46"/>
    <s v="GB"/>
    <s v="GBP"/>
    <n v="1460753307"/>
    <d v="2016-04-15T20:48:27"/>
    <n v="1458161307"/>
    <x v="3755"/>
    <b v="0"/>
    <n v="28"/>
    <b v="1"/>
    <s v="theater/musical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01"/>
    <n v="267.64999999999998"/>
    <s v="US"/>
    <s v="USD"/>
    <n v="1402515198"/>
    <d v="2014-06-11T19:33:18"/>
    <n v="1399923198"/>
    <x v="3756"/>
    <b v="0"/>
    <n v="17"/>
    <b v="1"/>
    <s v="theater/musical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09"/>
    <n v="75.959999999999994"/>
    <s v="US"/>
    <s v="USD"/>
    <n v="1417465515"/>
    <d v="2014-12-01T20:25:15"/>
    <n v="1415737515"/>
    <x v="3757"/>
    <b v="0"/>
    <n v="50"/>
    <b v="1"/>
    <s v="theater/musical"/>
    <x v="1"/>
    <s v="musical"/>
    <x v="3"/>
  </r>
  <r>
    <n v="3758"/>
    <s v="Luigi's Ladies"/>
    <s v="LUIGI'S LADIES: an original one-woman musical comedy"/>
    <n v="1500"/>
    <n v="1535"/>
    <x v="0"/>
    <n v="102"/>
    <n v="59.04"/>
    <s v="US"/>
    <s v="USD"/>
    <n v="1400475600"/>
    <d v="2014-05-19T05:00:00"/>
    <n v="1397819938"/>
    <x v="3758"/>
    <b v="0"/>
    <n v="26"/>
    <b v="1"/>
    <s v="theater/musical"/>
    <x v="1"/>
    <s v="musical"/>
    <x v="3"/>
  </r>
  <r>
    <n v="3759"/>
    <s v="Pared Down Productions"/>
    <s v="A production company specializing in small-scale musicals"/>
    <n v="4000"/>
    <n v="4409.7700000000004"/>
    <x v="0"/>
    <n v="110"/>
    <n v="50.11"/>
    <s v="US"/>
    <s v="USD"/>
    <n v="1440556553"/>
    <d v="2015-08-26T02:35:53"/>
    <n v="1435372553"/>
    <x v="3759"/>
    <b v="0"/>
    <n v="88"/>
    <b v="1"/>
    <s v="theater/musical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01"/>
    <n v="55.5"/>
    <s v="US"/>
    <s v="USD"/>
    <n v="1399293386"/>
    <d v="2014-05-05T12:36:26"/>
    <n v="1397133386"/>
    <x v="3760"/>
    <b v="0"/>
    <n v="91"/>
    <b v="1"/>
    <s v="theater/musical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00"/>
    <n v="166.67"/>
    <s v="GB"/>
    <s v="GBP"/>
    <n v="1439247600"/>
    <d v="2015-08-10T23:00:00"/>
    <n v="1434625937"/>
    <x v="3761"/>
    <b v="0"/>
    <n v="3"/>
    <b v="1"/>
    <s v="theater/musical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n v="106"/>
    <n v="47.43"/>
    <s v="GB"/>
    <s v="GBP"/>
    <n v="1438543889"/>
    <d v="2015-08-02T19:31:29"/>
    <n v="1436383889"/>
    <x v="3762"/>
    <b v="0"/>
    <n v="28"/>
    <b v="1"/>
    <s v="theater/musical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n v="100"/>
    <n v="64.94"/>
    <s v="US"/>
    <s v="USD"/>
    <n v="1427907626"/>
    <d v="2015-04-01T17:00:26"/>
    <n v="1425319226"/>
    <x v="3763"/>
    <b v="0"/>
    <n v="77"/>
    <b v="1"/>
    <s v="theater/musical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00"/>
    <n v="55.56"/>
    <s v="US"/>
    <s v="USD"/>
    <n v="1464482160"/>
    <d v="2016-05-29T00:36:00"/>
    <n v="1462824832"/>
    <x v="3764"/>
    <b v="0"/>
    <n v="27"/>
    <b v="1"/>
    <s v="theater/musical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x v="0"/>
    <n v="113"/>
    <n v="74.22"/>
    <s v="US"/>
    <s v="USD"/>
    <n v="1406745482"/>
    <d v="2014-07-30T18:38:02"/>
    <n v="1404153482"/>
    <x v="3765"/>
    <b v="0"/>
    <n v="107"/>
    <b v="1"/>
    <s v="theater/musical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n v="103"/>
    <n v="106.93"/>
    <s v="US"/>
    <s v="USD"/>
    <n v="1404360045"/>
    <d v="2014-07-03T04:00:45"/>
    <n v="1401336045"/>
    <x v="3766"/>
    <b v="0"/>
    <n v="96"/>
    <b v="1"/>
    <s v="theater/musical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n v="117"/>
    <n v="41.7"/>
    <s v="US"/>
    <s v="USD"/>
    <n v="1425185940"/>
    <d v="2015-03-01T04:59:00"/>
    <n v="1423960097"/>
    <x v="3767"/>
    <b v="0"/>
    <n v="56"/>
    <b v="1"/>
    <s v="theater/musical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08"/>
    <n v="74.239999999999995"/>
    <s v="US"/>
    <s v="USD"/>
    <n v="1402594090"/>
    <d v="2014-06-12T17:28:10"/>
    <n v="1400002090"/>
    <x v="3768"/>
    <b v="0"/>
    <n v="58"/>
    <b v="1"/>
    <s v="theater/musical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00"/>
    <n v="73.33"/>
    <s v="US"/>
    <s v="USD"/>
    <n v="1460730079"/>
    <d v="2016-04-15T14:21:19"/>
    <n v="1458138079"/>
    <x v="3769"/>
    <b v="0"/>
    <n v="15"/>
    <b v="1"/>
    <s v="theater/musical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n v="100"/>
    <s v="GB"/>
    <s v="GBP"/>
    <n v="1434234010"/>
    <d v="2015-06-13T22:20:10"/>
    <n v="1431642010"/>
    <x v="3770"/>
    <b v="0"/>
    <n v="20"/>
    <b v="1"/>
    <s v="theater/musical"/>
    <x v="1"/>
    <s v="musical"/>
    <x v="0"/>
  </r>
  <r>
    <n v="3771"/>
    <s v="COME OUT SWINGIN'!"/>
    <s v="I would like to make a demo recording of six songs from COME OUT SWINGIN'!"/>
    <n v="1000"/>
    <n v="1460"/>
    <x v="0"/>
    <n v="146"/>
    <n v="38.42"/>
    <s v="US"/>
    <s v="USD"/>
    <n v="1463529600"/>
    <d v="2016-05-18T00:00:00"/>
    <n v="1462307652"/>
    <x v="3771"/>
    <b v="0"/>
    <n v="38"/>
    <b v="1"/>
    <s v="theater/musical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10"/>
    <n v="166.97"/>
    <s v="US"/>
    <s v="USD"/>
    <n v="1480399200"/>
    <d v="2016-11-29T06:00:00"/>
    <n v="1478616506"/>
    <x v="3772"/>
    <b v="0"/>
    <n v="33"/>
    <b v="1"/>
    <s v="theater/musical"/>
    <x v="1"/>
    <s v="musical"/>
    <x v="2"/>
  </r>
  <r>
    <n v="3773"/>
    <s v="Dundee: A Hip-Hopera"/>
    <s v="A dramatic hip-hopera, inspired from monologues written by the performers."/>
    <n v="5000"/>
    <n v="5410"/>
    <x v="0"/>
    <n v="108"/>
    <n v="94.91"/>
    <s v="US"/>
    <s v="USD"/>
    <n v="1479175680"/>
    <d v="2016-11-15T02:08:00"/>
    <n v="1476317247"/>
    <x v="3773"/>
    <b v="0"/>
    <n v="57"/>
    <b v="1"/>
    <s v="theater/musical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n v="100"/>
    <s v="CA"/>
    <s v="CAD"/>
    <n v="1428606055"/>
    <d v="2015-04-09T19:00:55"/>
    <n v="1427223655"/>
    <x v="3774"/>
    <b v="0"/>
    <n v="25"/>
    <b v="1"/>
    <s v="theater/musical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00"/>
    <n v="143.21"/>
    <s v="US"/>
    <s v="USD"/>
    <n v="1428552000"/>
    <d v="2015-04-09T04:00:00"/>
    <n v="1426199843"/>
    <x v="3775"/>
    <b v="0"/>
    <n v="14"/>
    <b v="1"/>
    <s v="theater/musical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07"/>
    <n v="90.82"/>
    <s v="US"/>
    <s v="USD"/>
    <n v="1406854800"/>
    <d v="2014-08-01T01:00:00"/>
    <n v="1403599778"/>
    <x v="3776"/>
    <b v="0"/>
    <n v="94"/>
    <b v="1"/>
    <s v="theater/musical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43"/>
    <n v="48.54"/>
    <s v="US"/>
    <s v="USD"/>
    <n v="1411790400"/>
    <d v="2014-09-27T04:00:00"/>
    <n v="1409884821"/>
    <x v="3777"/>
    <b v="0"/>
    <n v="59"/>
    <b v="1"/>
    <s v="theater/musical"/>
    <x v="1"/>
    <s v="musical"/>
    <x v="3"/>
  </r>
  <r>
    <n v="3778"/>
    <s v="Give a Puppet a Hand"/>
    <s v="Sponsor an AVENUE Q puppet for The Barn Players April 2015 production."/>
    <n v="2400"/>
    <n v="2521"/>
    <x v="0"/>
    <n v="105"/>
    <n v="70.03"/>
    <s v="US"/>
    <s v="USD"/>
    <n v="1423942780"/>
    <d v="2015-02-14T19:39:40"/>
    <n v="1418758780"/>
    <x v="3778"/>
    <b v="0"/>
    <n v="36"/>
    <b v="1"/>
    <s v="theater/musical"/>
    <x v="1"/>
    <s v="musical"/>
    <x v="3"/>
  </r>
  <r>
    <n v="3779"/>
    <s v="&quot;The Last Adam&quot; A New Musical, NYC reading"/>
    <s v="A fresh, re-telling of the Jesus story for a new generation."/>
    <n v="15000"/>
    <n v="15597"/>
    <x v="0"/>
    <n v="104"/>
    <n v="135.63"/>
    <s v="US"/>
    <s v="USD"/>
    <n v="1459010340"/>
    <d v="2016-03-26T16:39:00"/>
    <n v="1456421940"/>
    <x v="3779"/>
    <b v="0"/>
    <n v="115"/>
    <b v="1"/>
    <s v="theater/musical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20"/>
    <n v="100"/>
    <s v="US"/>
    <s v="USD"/>
    <n v="1436817960"/>
    <d v="2015-07-13T20:06:00"/>
    <n v="1433999785"/>
    <x v="3780"/>
    <b v="0"/>
    <n v="30"/>
    <b v="1"/>
    <s v="theater/musical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10"/>
    <n v="94.9"/>
    <s v="US"/>
    <s v="USD"/>
    <n v="1410210685"/>
    <d v="2014-09-08T21:11:25"/>
    <n v="1408050685"/>
    <x v="3781"/>
    <b v="0"/>
    <n v="52"/>
    <b v="1"/>
    <s v="theater/musical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02"/>
    <n v="75.37"/>
    <s v="GB"/>
    <s v="GBP"/>
    <n v="1469401200"/>
    <d v="2016-07-24T23:00:00"/>
    <n v="1466887297"/>
    <x v="3782"/>
    <b v="0"/>
    <n v="27"/>
    <b v="1"/>
    <s v="theater/musical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29"/>
    <n v="64.459999999999994"/>
    <s v="US"/>
    <s v="USD"/>
    <n v="1458057600"/>
    <d v="2016-03-15T16:00:00"/>
    <n v="1455938520"/>
    <x v="3783"/>
    <b v="0"/>
    <n v="24"/>
    <b v="1"/>
    <s v="theater/musical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n v="115"/>
    <s v="CA"/>
    <s v="CAD"/>
    <n v="1468193532"/>
    <d v="2016-07-10T23:32:12"/>
    <n v="1465601532"/>
    <x v="3784"/>
    <b v="0"/>
    <n v="10"/>
    <b v="1"/>
    <s v="theater/musical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51"/>
    <n v="100.5"/>
    <s v="GB"/>
    <s v="GBP"/>
    <n v="1470132180"/>
    <d v="2016-08-02T10:03:00"/>
    <n v="1467040769"/>
    <x v="3785"/>
    <b v="0"/>
    <n v="30"/>
    <b v="1"/>
    <s v="theater/musical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11"/>
    <n v="93.77"/>
    <s v="US"/>
    <s v="USD"/>
    <n v="1464310475"/>
    <d v="2016-05-27T00:54:35"/>
    <n v="1461718475"/>
    <x v="3786"/>
    <b v="0"/>
    <n v="71"/>
    <b v="1"/>
    <s v="theater/musical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00"/>
    <n v="35.1"/>
    <s v="US"/>
    <s v="USD"/>
    <n v="1436587140"/>
    <d v="2015-07-11T03:59:00"/>
    <n v="1434113406"/>
    <x v="3787"/>
    <b v="0"/>
    <n v="10"/>
    <b v="1"/>
    <s v="theater/musical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1"/>
    <n v="500"/>
    <s v="US"/>
    <s v="USD"/>
    <n v="1450887480"/>
    <d v="2015-12-23T16:18:00"/>
    <n v="1448469719"/>
    <x v="3788"/>
    <b v="0"/>
    <n v="1"/>
    <b v="0"/>
    <s v="theater/musical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n v="3"/>
    <n v="29"/>
    <s v="GB"/>
    <s v="GBP"/>
    <n v="1434395418"/>
    <d v="2015-06-15T19:10:18"/>
    <n v="1431630618"/>
    <x v="3789"/>
    <b v="0"/>
    <n v="4"/>
    <b v="0"/>
    <s v="theater/musical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0"/>
    <e v="#DIV/0!"/>
    <s v="US"/>
    <s v="USD"/>
    <n v="1479834023"/>
    <d v="2016-11-22T17:00:23"/>
    <n v="1477238423"/>
    <x v="3790"/>
    <b v="0"/>
    <n v="0"/>
    <b v="0"/>
    <s v="theater/musical"/>
    <x v="1"/>
    <s v="musical"/>
    <x v="2"/>
  </r>
  <r>
    <n v="3791"/>
    <s v="Spin! at The Cumming Playhouse"/>
    <s v="Spin! is an original musical comedy-drama presented by Blue Palm Productions."/>
    <n v="1500"/>
    <n v="0"/>
    <x v="2"/>
    <n v="0"/>
    <e v="#DIV/0!"/>
    <s v="US"/>
    <s v="USD"/>
    <n v="1404664592"/>
    <d v="2014-07-06T16:36:32"/>
    <n v="1399480592"/>
    <x v="3791"/>
    <b v="0"/>
    <n v="0"/>
    <b v="0"/>
    <s v="theater/musical"/>
    <x v="1"/>
    <s v="musical"/>
    <x v="3"/>
  </r>
  <r>
    <n v="3792"/>
    <s v="BorikÃ©n: The Show"/>
    <s v="A cultural and historic journey through Puerto Rico's music and dance!"/>
    <n v="12500"/>
    <n v="35"/>
    <x v="2"/>
    <n v="0"/>
    <n v="17.5"/>
    <s v="US"/>
    <s v="USD"/>
    <n v="1436957022"/>
    <d v="2015-07-15T10:43:42"/>
    <n v="1434365022"/>
    <x v="3792"/>
    <b v="0"/>
    <n v="2"/>
    <b v="0"/>
    <s v="theater/musical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60"/>
    <n v="174"/>
    <s v="US"/>
    <s v="USD"/>
    <n v="1418769129"/>
    <d v="2014-12-16T22:32:09"/>
    <n v="1416954729"/>
    <x v="3793"/>
    <b v="0"/>
    <n v="24"/>
    <b v="0"/>
    <s v="theater/musical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1"/>
    <n v="50"/>
    <s v="GB"/>
    <s v="GBP"/>
    <n v="1433685354"/>
    <d v="2015-06-07T13:55:54"/>
    <n v="1431093354"/>
    <x v="3794"/>
    <b v="0"/>
    <n v="1"/>
    <b v="0"/>
    <s v="theater/musical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n v="2"/>
    <n v="5"/>
    <s v="GB"/>
    <s v="GBP"/>
    <n v="1440801000"/>
    <d v="2015-08-28T22:30:00"/>
    <n v="1437042490"/>
    <x v="3795"/>
    <b v="0"/>
    <n v="2"/>
    <b v="0"/>
    <s v="theater/musical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0"/>
    <n v="1"/>
    <s v="US"/>
    <s v="USD"/>
    <n v="1484354556"/>
    <d v="2017-01-14T00:42:36"/>
    <n v="1479170556"/>
    <x v="3796"/>
    <b v="0"/>
    <n v="1"/>
    <b v="0"/>
    <s v="theater/musical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90"/>
    <n v="145.41"/>
    <s v="US"/>
    <s v="USD"/>
    <n v="1429564165"/>
    <d v="2015-04-20T21:09:25"/>
    <n v="1426972165"/>
    <x v="3797"/>
    <b v="0"/>
    <n v="37"/>
    <b v="0"/>
    <s v="theater/musical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1"/>
    <n v="205"/>
    <s v="US"/>
    <s v="USD"/>
    <n v="1407691248"/>
    <d v="2014-08-10T17:20:48"/>
    <n v="1405099248"/>
    <x v="3798"/>
    <b v="0"/>
    <n v="5"/>
    <b v="0"/>
    <s v="theater/musical"/>
    <x v="1"/>
    <s v="musical"/>
    <x v="3"/>
  </r>
  <r>
    <n v="3799"/>
    <s v="A Story Once Told"/>
    <s v="An original musical on it's way to the stage in Minneapolis, MN. Feel free to ask any questions."/>
    <n v="10000"/>
    <n v="402"/>
    <x v="2"/>
    <n v="4"/>
    <n v="100.5"/>
    <s v="US"/>
    <s v="USD"/>
    <n v="1457734843"/>
    <d v="2016-03-11T22:20:43"/>
    <n v="1455142843"/>
    <x v="3799"/>
    <b v="0"/>
    <n v="4"/>
    <b v="0"/>
    <s v="theater/musical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4"/>
    <n v="55.06"/>
    <s v="US"/>
    <s v="USD"/>
    <n v="1420952340"/>
    <d v="2015-01-11T04:59:00"/>
    <n v="1418146883"/>
    <x v="3800"/>
    <b v="0"/>
    <n v="16"/>
    <b v="0"/>
    <s v="theater/musical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n v="9"/>
    <n v="47.33"/>
    <s v="US"/>
    <s v="USD"/>
    <n v="1420215216"/>
    <d v="2015-01-02T16:13:36"/>
    <n v="1417536816"/>
    <x v="3801"/>
    <b v="0"/>
    <n v="9"/>
    <b v="0"/>
    <s v="theater/musical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n v="0"/>
    <e v="#DIV/0!"/>
    <s v="US"/>
    <s v="USD"/>
    <n v="1445482906"/>
    <d v="2015-10-22T03:01:46"/>
    <n v="1442890906"/>
    <x v="3802"/>
    <b v="0"/>
    <n v="0"/>
    <b v="0"/>
    <s v="theater/musical"/>
    <x v="1"/>
    <s v="musical"/>
    <x v="0"/>
  </r>
  <r>
    <n v="3803"/>
    <s v="Benjamin Button the Musical Concept Album"/>
    <s v="A fully orchestrated concept album of Benjamin Button the Musical!"/>
    <n v="12000"/>
    <n v="2358"/>
    <x v="2"/>
    <n v="20"/>
    <n v="58.95"/>
    <s v="US"/>
    <s v="USD"/>
    <n v="1457133568"/>
    <d v="2016-03-04T23:19:28"/>
    <n v="1454541568"/>
    <x v="3803"/>
    <b v="0"/>
    <n v="40"/>
    <b v="0"/>
    <s v="theater/musical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0"/>
    <e v="#DIV/0!"/>
    <s v="US"/>
    <s v="USD"/>
    <n v="1469948400"/>
    <d v="2016-07-31T07:00:00"/>
    <n v="1465172024"/>
    <x v="3804"/>
    <b v="0"/>
    <n v="0"/>
    <b v="0"/>
    <s v="theater/musical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0"/>
    <n v="1.5"/>
    <s v="US"/>
    <s v="USD"/>
    <n v="1411852640"/>
    <d v="2014-09-27T21:17:20"/>
    <n v="1406668640"/>
    <x v="3805"/>
    <b v="0"/>
    <n v="2"/>
    <b v="0"/>
    <s v="theater/musical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0"/>
    <n v="5"/>
    <s v="AU"/>
    <s v="AUD"/>
    <n v="1404022381"/>
    <d v="2014-06-29T06:13:01"/>
    <n v="1402294381"/>
    <x v="3806"/>
    <b v="0"/>
    <n v="1"/>
    <b v="0"/>
    <s v="theater/musical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30"/>
    <n v="50.56"/>
    <s v="US"/>
    <s v="USD"/>
    <n v="1428097739"/>
    <d v="2015-04-03T21:48:59"/>
    <n v="1427492939"/>
    <x v="3807"/>
    <b v="0"/>
    <n v="9"/>
    <b v="0"/>
    <s v="theater/musical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00"/>
    <n v="41.67"/>
    <s v="GB"/>
    <s v="GBP"/>
    <n v="1429955619"/>
    <d v="2015-04-25T09:53:39"/>
    <n v="1424775219"/>
    <x v="3808"/>
    <b v="0"/>
    <n v="24"/>
    <b v="1"/>
    <s v="theater/plays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01"/>
    <n v="53.29"/>
    <s v="GB"/>
    <s v="GBP"/>
    <n v="1406761200"/>
    <d v="2014-07-30T23:00:00"/>
    <n v="1402403907"/>
    <x v="3809"/>
    <b v="0"/>
    <n v="38"/>
    <b v="1"/>
    <s v="theater/plays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x v="0"/>
    <n v="122"/>
    <n v="70.23"/>
    <s v="US"/>
    <s v="USD"/>
    <n v="1426965758"/>
    <d v="2015-03-21T19:22:38"/>
    <n v="1424377358"/>
    <x v="3810"/>
    <b v="0"/>
    <n v="26"/>
    <b v="1"/>
    <s v="theater/plays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n v="330"/>
    <n v="43.42"/>
    <s v="GB"/>
    <s v="GBP"/>
    <n v="1464692400"/>
    <d v="2016-05-31T11:00:00"/>
    <n v="1461769373"/>
    <x v="3811"/>
    <b v="0"/>
    <n v="19"/>
    <b v="1"/>
    <s v="theater/plays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10"/>
    <n v="199.18"/>
    <s v="CA"/>
    <s v="CAD"/>
    <n v="1433131140"/>
    <d v="2015-06-01T03:59:00"/>
    <n v="1429120908"/>
    <x v="3812"/>
    <b v="0"/>
    <n v="11"/>
    <b v="1"/>
    <s v="theater/plays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01"/>
    <n v="78.52"/>
    <s v="US"/>
    <s v="USD"/>
    <n v="1465940580"/>
    <d v="2016-06-14T21:43:00"/>
    <n v="1462603021"/>
    <x v="3813"/>
    <b v="0"/>
    <n v="27"/>
    <b v="1"/>
    <s v="theater/plays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40"/>
    <n v="61.82"/>
    <s v="US"/>
    <s v="USD"/>
    <n v="1427860740"/>
    <d v="2015-04-01T03:59:00"/>
    <n v="1424727712"/>
    <x v="3814"/>
    <b v="0"/>
    <n v="34"/>
    <b v="1"/>
    <s v="theater/plays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n v="100"/>
    <n v="50"/>
    <s v="GB"/>
    <s v="GBP"/>
    <n v="1440111600"/>
    <d v="2015-08-20T23:00:00"/>
    <n v="1437545657"/>
    <x v="3815"/>
    <b v="0"/>
    <n v="20"/>
    <b v="1"/>
    <s v="theater/plays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19"/>
    <n v="48.34"/>
    <s v="US"/>
    <s v="USD"/>
    <n v="1405614823"/>
    <d v="2014-07-17T16:33:43"/>
    <n v="1403022823"/>
    <x v="3816"/>
    <b v="0"/>
    <n v="37"/>
    <b v="1"/>
    <s v="theater/plays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"/>
    <n v="107.25"/>
    <s v="US"/>
    <s v="USD"/>
    <n v="1445659140"/>
    <d v="2015-10-24T03:59:00"/>
    <n v="1444236216"/>
    <x v="3817"/>
    <b v="0"/>
    <n v="20"/>
    <b v="1"/>
    <s v="theater/plays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n v="228"/>
    <n v="57"/>
    <s v="US"/>
    <s v="USD"/>
    <n v="1426187582"/>
    <d v="2015-03-12T19:13:02"/>
    <n v="1423599182"/>
    <x v="3818"/>
    <b v="0"/>
    <n v="10"/>
    <b v="1"/>
    <s v="theater/plays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06"/>
    <n v="40.92"/>
    <s v="US"/>
    <s v="USD"/>
    <n v="1437166920"/>
    <d v="2015-07-17T21:02:00"/>
    <n v="1435554104"/>
    <x v="3819"/>
    <b v="0"/>
    <n v="26"/>
    <b v="1"/>
    <s v="theater/plays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n v="143"/>
    <n v="21.5"/>
    <s v="GB"/>
    <s v="GBP"/>
    <n v="1436110717"/>
    <d v="2015-07-05T15:38:37"/>
    <n v="1433518717"/>
    <x v="3820"/>
    <b v="0"/>
    <n v="20"/>
    <b v="1"/>
    <s v="theater/plays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05"/>
    <n v="79.540000000000006"/>
    <s v="US"/>
    <s v="USD"/>
    <n v="1451881207"/>
    <d v="2016-01-04T04:20:07"/>
    <n v="1449116407"/>
    <x v="3821"/>
    <b v="0"/>
    <n v="46"/>
    <b v="1"/>
    <s v="theater/plays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10"/>
    <n v="72.38"/>
    <s v="DE"/>
    <s v="EUR"/>
    <n v="1453244340"/>
    <d v="2016-01-19T22:59:00"/>
    <n v="1448136417"/>
    <x v="3822"/>
    <b v="0"/>
    <n v="76"/>
    <b v="1"/>
    <s v="theater/plays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n v="106"/>
    <n v="64.63"/>
    <s v="US"/>
    <s v="USD"/>
    <n v="1437364740"/>
    <d v="2015-07-20T03:59:00"/>
    <n v="1434405044"/>
    <x v="3823"/>
    <b v="0"/>
    <n v="41"/>
    <b v="1"/>
    <s v="theater/plays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08"/>
    <n v="38.57"/>
    <s v="GB"/>
    <s v="GBP"/>
    <n v="1470058860"/>
    <d v="2016-08-01T13:41:00"/>
    <n v="1469026903"/>
    <x v="3824"/>
    <b v="0"/>
    <n v="7"/>
    <b v="1"/>
    <s v="theater/plays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5"/>
    <n v="107.57"/>
    <s v="US"/>
    <s v="USD"/>
    <n v="1434505214"/>
    <d v="2015-06-17T01:40:14"/>
    <n v="1432690814"/>
    <x v="3825"/>
    <b v="0"/>
    <n v="49"/>
    <b v="1"/>
    <s v="theater/plays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n v="119"/>
    <n v="27.5"/>
    <s v="GB"/>
    <s v="GBP"/>
    <n v="1430993394"/>
    <d v="2015-05-07T10:09:54"/>
    <n v="1428401394"/>
    <x v="3826"/>
    <b v="0"/>
    <n v="26"/>
    <b v="1"/>
    <s v="theater/plays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53"/>
    <n v="70.459999999999994"/>
    <s v="GB"/>
    <s v="GBP"/>
    <n v="1427414400"/>
    <d v="2015-03-27T00:00:00"/>
    <n v="1422656201"/>
    <x v="3827"/>
    <b v="0"/>
    <n v="65"/>
    <b v="1"/>
    <s v="theater/plays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00"/>
    <n v="178.57"/>
    <s v="US"/>
    <s v="USD"/>
    <n v="1420033187"/>
    <d v="2014-12-31T13:39:47"/>
    <n v="1414845587"/>
    <x v="3828"/>
    <b v="0"/>
    <n v="28"/>
    <b v="1"/>
    <s v="theater/plays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n v="100"/>
    <n v="62.63"/>
    <s v="US"/>
    <s v="USD"/>
    <n v="1472676371"/>
    <d v="2016-08-31T20:46:11"/>
    <n v="1470948371"/>
    <x v="3829"/>
    <b v="0"/>
    <n v="8"/>
    <b v="1"/>
    <s v="theater/plays"/>
    <x v="1"/>
    <s v="plays"/>
    <x v="2"/>
  </r>
  <r>
    <n v="3830"/>
    <s v="Run Away"/>
    <s v="The Aeon Theatre company is producing another original play by Parker Hale at the Manhattan Reportory Theatre"/>
    <n v="100"/>
    <n v="225"/>
    <x v="0"/>
    <n v="225"/>
    <n v="75"/>
    <s v="US"/>
    <s v="USD"/>
    <n v="1464371211"/>
    <d v="2016-05-27T17:46:51"/>
    <n v="1463161611"/>
    <x v="3830"/>
    <b v="0"/>
    <n v="3"/>
    <b v="1"/>
    <s v="theater/plays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06"/>
    <n v="58.9"/>
    <s v="US"/>
    <s v="USD"/>
    <n v="1415222545"/>
    <d v="2014-11-05T21:22:25"/>
    <n v="1413404545"/>
    <x v="3831"/>
    <b v="0"/>
    <n v="9"/>
    <b v="1"/>
    <s v="theater/plays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05"/>
    <n v="139.56"/>
    <s v="US"/>
    <s v="USD"/>
    <n v="1455936335"/>
    <d v="2016-02-20T02:45:35"/>
    <n v="1452048335"/>
    <x v="3832"/>
    <b v="0"/>
    <n v="9"/>
    <b v="1"/>
    <s v="theater/plays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17"/>
    <n v="70"/>
    <s v="CA"/>
    <s v="CAD"/>
    <n v="1417460940"/>
    <d v="2014-12-01T19:09:00"/>
    <n v="1416516972"/>
    <x v="3833"/>
    <b v="0"/>
    <n v="20"/>
    <b v="1"/>
    <s v="theater/plays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09"/>
    <n v="57.39"/>
    <s v="GB"/>
    <s v="GBP"/>
    <n v="1434624067"/>
    <d v="2015-06-18T10:41:07"/>
    <n v="1432032067"/>
    <x v="3834"/>
    <b v="0"/>
    <n v="57"/>
    <b v="1"/>
    <s v="theater/plays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60"/>
    <n v="40"/>
    <s v="GB"/>
    <s v="GBP"/>
    <n v="1461278208"/>
    <d v="2016-04-21T22:36:48"/>
    <n v="1459463808"/>
    <x v="3835"/>
    <b v="0"/>
    <n v="8"/>
    <b v="1"/>
    <s v="theater/plays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n v="113"/>
    <n v="64.290000000000006"/>
    <s v="US"/>
    <s v="USD"/>
    <n v="1470197340"/>
    <d v="2016-08-03T04:09:00"/>
    <n v="1467497652"/>
    <x v="3836"/>
    <b v="0"/>
    <n v="14"/>
    <b v="1"/>
    <s v="theater/plays"/>
    <x v="1"/>
    <s v="plays"/>
    <x v="2"/>
  </r>
  <r>
    <n v="3837"/>
    <s v="Farcical Elements Presents Boeing-Boeing"/>
    <s v="A high-flying French farce with the thrust of a well-tuned jet engine"/>
    <n v="2000"/>
    <n v="2042"/>
    <x v="0"/>
    <n v="102"/>
    <n v="120.12"/>
    <s v="GB"/>
    <s v="GBP"/>
    <n v="1435947758"/>
    <d v="2015-07-03T18:22:38"/>
    <n v="1432837358"/>
    <x v="3837"/>
    <b v="0"/>
    <n v="17"/>
    <b v="1"/>
    <s v="theater/plays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1"/>
    <n v="1008.24"/>
    <s v="SE"/>
    <s v="SEK"/>
    <n v="1432314209"/>
    <d v="2015-05-22T17:03:29"/>
    <n v="1429722209"/>
    <x v="3838"/>
    <b v="0"/>
    <n v="100"/>
    <b v="1"/>
    <s v="theater/plays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01"/>
    <n v="63.28"/>
    <s v="US"/>
    <s v="USD"/>
    <n v="1438226724"/>
    <d v="2015-07-30T03:25:24"/>
    <n v="1433042724"/>
    <x v="3839"/>
    <b v="0"/>
    <n v="32"/>
    <b v="1"/>
    <s v="theater/plays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n v="6500"/>
    <n v="21.67"/>
    <s v="GB"/>
    <s v="GBP"/>
    <n v="1459180229"/>
    <d v="2016-03-28T15:50:29"/>
    <n v="1457023829"/>
    <x v="3840"/>
    <b v="0"/>
    <n v="3"/>
    <b v="1"/>
    <s v="theater/plays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9"/>
    <n v="25.65"/>
    <s v="US"/>
    <s v="USD"/>
    <n v="1405882287"/>
    <d v="2014-07-20T18:51:27"/>
    <n v="1400698287"/>
    <x v="3841"/>
    <b v="1"/>
    <n v="34"/>
    <b v="0"/>
    <s v="theater/plays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22"/>
    <n v="47.7"/>
    <s v="GB"/>
    <s v="GBP"/>
    <n v="1399809052"/>
    <d v="2014-05-11T11:50:52"/>
    <n v="1397217052"/>
    <x v="3842"/>
    <b v="1"/>
    <n v="23"/>
    <b v="0"/>
    <s v="theater/plays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n v="21"/>
    <n v="56.05"/>
    <s v="US"/>
    <s v="USD"/>
    <n v="1401587064"/>
    <d v="2014-06-01T01:44:24"/>
    <n v="1399427064"/>
    <x v="3843"/>
    <b v="1"/>
    <n v="19"/>
    <b v="0"/>
    <s v="theater/plays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41"/>
    <n v="81.319999999999993"/>
    <s v="US"/>
    <s v="USD"/>
    <n v="1401778740"/>
    <d v="2014-06-03T06:59:00"/>
    <n v="1399474134"/>
    <x v="3844"/>
    <b v="1"/>
    <n v="50"/>
    <b v="0"/>
    <s v="theater/plays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2"/>
    <n v="70.17"/>
    <s v="US"/>
    <s v="USD"/>
    <n v="1443711774"/>
    <d v="2015-10-01T15:02:54"/>
    <n v="1441119774"/>
    <x v="3845"/>
    <b v="1"/>
    <n v="12"/>
    <b v="0"/>
    <s v="theater/plays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n v="3"/>
    <n v="23.63"/>
    <s v="US"/>
    <s v="USD"/>
    <n v="1412405940"/>
    <d v="2014-10-04T06:59:00"/>
    <n v="1409721542"/>
    <x v="3846"/>
    <b v="1"/>
    <n v="8"/>
    <b v="0"/>
    <s v="theater/plays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n v="16"/>
    <n v="188.56"/>
    <s v="US"/>
    <s v="USD"/>
    <n v="1437283391"/>
    <d v="2015-07-19T05:23:11"/>
    <n v="1433395391"/>
    <x v="3847"/>
    <b v="1"/>
    <n v="9"/>
    <b v="0"/>
    <s v="theater/plays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16"/>
    <n v="49.51"/>
    <s v="US"/>
    <s v="USD"/>
    <n v="1445196989"/>
    <d v="2015-10-18T19:36:29"/>
    <n v="1442604989"/>
    <x v="3848"/>
    <b v="1"/>
    <n v="43"/>
    <b v="0"/>
    <s v="theater/plays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"/>
    <n v="75.459999999999994"/>
    <s v="DE"/>
    <s v="EUR"/>
    <n v="1434047084"/>
    <d v="2015-06-11T18:24:44"/>
    <n v="1431455084"/>
    <x v="3849"/>
    <b v="1"/>
    <n v="28"/>
    <b v="0"/>
    <s v="theater/plays"/>
    <x v="1"/>
    <s v="plays"/>
    <x v="0"/>
  </r>
  <r>
    <n v="3850"/>
    <s v="The Vagina Monologues 2015"/>
    <s v="V-Day is a global activist movement to end violence against women and girls."/>
    <n v="1000"/>
    <n v="38"/>
    <x v="2"/>
    <n v="4"/>
    <n v="9.5"/>
    <s v="US"/>
    <s v="USD"/>
    <n v="1420081143"/>
    <d v="2015-01-01T02:59:03"/>
    <n v="1417489143"/>
    <x v="3850"/>
    <b v="1"/>
    <n v="4"/>
    <b v="0"/>
    <s v="theater/plays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n v="34"/>
    <n v="35.5"/>
    <s v="GB"/>
    <s v="GBP"/>
    <n v="1437129179"/>
    <d v="2015-07-17T10:32:59"/>
    <n v="1434537179"/>
    <x v="3851"/>
    <b v="1"/>
    <n v="24"/>
    <b v="0"/>
    <s v="theater/plays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0"/>
    <n v="10"/>
    <s v="US"/>
    <s v="USD"/>
    <n v="1427427276"/>
    <d v="2015-03-27T03:34:36"/>
    <n v="1425270876"/>
    <x v="3852"/>
    <b v="0"/>
    <n v="2"/>
    <b v="0"/>
    <s v="theater/plays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n v="0"/>
    <n v="13"/>
    <s v="US"/>
    <s v="USD"/>
    <n v="1409602178"/>
    <d v="2014-09-01T20:09:38"/>
    <n v="1406578178"/>
    <x v="3853"/>
    <b v="0"/>
    <n v="2"/>
    <b v="0"/>
    <s v="theater/plays"/>
    <x v="1"/>
    <s v="plays"/>
    <x v="3"/>
  </r>
  <r>
    <n v="3854"/>
    <s v="The Case Of Soghomon Tehlirian"/>
    <s v="A play dedicated to the 100th anniversary of the Armenian Genocide."/>
    <n v="11000"/>
    <n v="1788"/>
    <x v="2"/>
    <n v="16"/>
    <n v="89.4"/>
    <s v="US"/>
    <s v="USD"/>
    <n v="1431206058"/>
    <d v="2015-05-09T21:14:18"/>
    <n v="1428614058"/>
    <x v="3854"/>
    <b v="0"/>
    <n v="20"/>
    <b v="0"/>
    <s v="theater/plays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3"/>
    <n v="25"/>
    <s v="US"/>
    <s v="USD"/>
    <n v="1427408271"/>
    <d v="2015-03-26T22:17:51"/>
    <n v="1424819871"/>
    <x v="3855"/>
    <b v="0"/>
    <n v="1"/>
    <b v="0"/>
    <s v="theater/plays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0"/>
    <n v="1"/>
    <s v="US"/>
    <s v="USD"/>
    <n v="1425833403"/>
    <d v="2015-03-08T16:50:03"/>
    <n v="1423245003"/>
    <x v="3856"/>
    <b v="0"/>
    <n v="1"/>
    <b v="0"/>
    <s v="theater/plays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n v="5"/>
    <n v="65"/>
    <s v="US"/>
    <s v="USD"/>
    <n v="1406913120"/>
    <d v="2014-08-01T17:12:00"/>
    <n v="1404927690"/>
    <x v="3857"/>
    <b v="0"/>
    <n v="4"/>
    <b v="0"/>
    <s v="theater/plays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2"/>
    <n v="10"/>
    <s v="GB"/>
    <s v="GBP"/>
    <n v="1432328400"/>
    <d v="2015-05-22T21:00:00"/>
    <n v="1430734844"/>
    <x v="3858"/>
    <b v="0"/>
    <n v="1"/>
    <b v="0"/>
    <s v="theater/plays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n v="0"/>
    <n v="1"/>
    <s v="US"/>
    <s v="USD"/>
    <n v="1403730000"/>
    <d v="2014-06-25T21:00:00"/>
    <n v="1401485207"/>
    <x v="3859"/>
    <b v="0"/>
    <n v="1"/>
    <b v="0"/>
    <s v="theater/plays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18"/>
    <n v="81.540000000000006"/>
    <s v="US"/>
    <s v="USD"/>
    <n v="1407858710"/>
    <d v="2014-08-12T15:51:50"/>
    <n v="1405266710"/>
    <x v="3860"/>
    <b v="0"/>
    <n v="13"/>
    <b v="0"/>
    <s v="theater/plays"/>
    <x v="1"/>
    <s v="plays"/>
    <x v="3"/>
  </r>
  <r>
    <n v="3861"/>
    <s v="READY OR NOT HERE I COME"/>
    <s v="THE COMING OF THE LORD!"/>
    <n v="2000"/>
    <n v="100"/>
    <x v="2"/>
    <n v="5"/>
    <n v="100"/>
    <s v="US"/>
    <s v="USD"/>
    <n v="1415828820"/>
    <d v="2014-11-12T21:47:00"/>
    <n v="1412258977"/>
    <x v="3861"/>
    <b v="0"/>
    <n v="1"/>
    <b v="0"/>
    <s v="theater/plays"/>
    <x v="1"/>
    <s v="plays"/>
    <x v="3"/>
  </r>
  <r>
    <n v="3862"/>
    <s v="The Container Play"/>
    <s v="The hit immersive theatre experience of England comes to Corpus Christi!"/>
    <n v="7500"/>
    <n v="1"/>
    <x v="2"/>
    <n v="0"/>
    <n v="1"/>
    <s v="US"/>
    <s v="USD"/>
    <n v="1473699540"/>
    <d v="2016-09-12T16:59:00"/>
    <n v="1472451356"/>
    <x v="3862"/>
    <b v="0"/>
    <n v="1"/>
    <b v="0"/>
    <s v="theater/plays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n v="0"/>
    <e v="#DIV/0!"/>
    <s v="US"/>
    <s v="USD"/>
    <n v="1446739905"/>
    <d v="2015-11-05T16:11:45"/>
    <n v="1441552305"/>
    <x v="3863"/>
    <b v="0"/>
    <n v="0"/>
    <b v="0"/>
    <s v="theater/plays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n v="1"/>
    <n v="20"/>
    <s v="US"/>
    <s v="USD"/>
    <n v="1447799054"/>
    <d v="2015-11-17T22:24:14"/>
    <n v="1445203454"/>
    <x v="3864"/>
    <b v="0"/>
    <n v="3"/>
    <b v="0"/>
    <s v="theater/plays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n v="27"/>
    <n v="46.43"/>
    <s v="CA"/>
    <s v="CAD"/>
    <n v="1409376600"/>
    <d v="2014-08-30T05:30:00"/>
    <n v="1405957098"/>
    <x v="3865"/>
    <b v="0"/>
    <n v="14"/>
    <b v="0"/>
    <s v="theater/plays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n v="1"/>
    <n v="5.5"/>
    <s v="US"/>
    <s v="USD"/>
    <n v="1458703740"/>
    <d v="2016-03-23T03:29:00"/>
    <n v="1454453021"/>
    <x v="3866"/>
    <b v="0"/>
    <n v="2"/>
    <b v="0"/>
    <s v="theater/plays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13"/>
    <n v="50.2"/>
    <s v="US"/>
    <s v="USD"/>
    <n v="1466278339"/>
    <d v="2016-06-18T19:32:19"/>
    <n v="1463686339"/>
    <x v="3867"/>
    <b v="0"/>
    <n v="5"/>
    <b v="0"/>
    <s v="theater/plays"/>
    <x v="1"/>
    <s v="plays"/>
    <x v="2"/>
  </r>
  <r>
    <n v="3868"/>
    <s v="1000 words (Canceled)"/>
    <s v="New collection of music by Scott Evan Davis!"/>
    <n v="5000"/>
    <n v="10"/>
    <x v="1"/>
    <n v="0"/>
    <n v="10"/>
    <s v="GB"/>
    <s v="GBP"/>
    <n v="1410191405"/>
    <d v="2014-09-08T15:50:05"/>
    <n v="1408031405"/>
    <x v="3868"/>
    <b v="0"/>
    <n v="1"/>
    <b v="0"/>
    <s v="theater/musical"/>
    <x v="1"/>
    <s v="musical"/>
    <x v="3"/>
  </r>
  <r>
    <n v="3869"/>
    <s v="The Masturbation Musical (Canceled)"/>
    <s v="A Musical about 3 women who pursue their Pleasure and end up finding themselves."/>
    <n v="13111"/>
    <n v="452"/>
    <x v="1"/>
    <n v="3"/>
    <n v="30.13"/>
    <s v="US"/>
    <s v="USD"/>
    <n v="1426302660"/>
    <d v="2015-03-14T03:11:00"/>
    <n v="1423761792"/>
    <x v="3869"/>
    <b v="0"/>
    <n v="15"/>
    <b v="0"/>
    <s v="theater/musical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"/>
    <n v="150"/>
    <s v="US"/>
    <s v="USD"/>
    <n v="1404360478"/>
    <d v="2014-07-03T04:07:58"/>
    <n v="1401768478"/>
    <x v="3870"/>
    <b v="0"/>
    <n v="10"/>
    <b v="0"/>
    <s v="theater/musical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x v="1"/>
    <n v="3"/>
    <n v="13.33"/>
    <s v="US"/>
    <s v="USD"/>
    <n v="1490809450"/>
    <d v="2017-03-29T17:44:10"/>
    <n v="1485629050"/>
    <x v="3871"/>
    <b v="0"/>
    <n v="3"/>
    <b v="0"/>
    <s v="theater/musical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e v="#DIV/0!"/>
    <s v="US"/>
    <s v="USD"/>
    <n v="1439522996"/>
    <d v="2015-08-14T03:29:56"/>
    <n v="1435202996"/>
    <x v="3872"/>
    <b v="0"/>
    <n v="0"/>
    <b v="0"/>
    <s v="theater/musical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e v="#DIV/0!"/>
    <s v="US"/>
    <s v="USD"/>
    <n v="1444322535"/>
    <d v="2015-10-08T16:42:15"/>
    <n v="1441730535"/>
    <x v="3873"/>
    <b v="0"/>
    <n v="0"/>
    <b v="0"/>
    <s v="theater/musical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e v="#DIV/0!"/>
    <s v="NZ"/>
    <s v="NZD"/>
    <n v="1422061200"/>
    <d v="2015-01-24T01:00:00"/>
    <n v="1420244622"/>
    <x v="3874"/>
    <b v="0"/>
    <n v="0"/>
    <b v="0"/>
    <s v="theater/musical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e v="#DIV/0!"/>
    <s v="DK"/>
    <s v="DKK"/>
    <n v="1472896800"/>
    <d v="2016-09-03T10:00:00"/>
    <n v="1472804365"/>
    <x v="3875"/>
    <b v="0"/>
    <n v="0"/>
    <b v="0"/>
    <s v="theater/musical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53"/>
    <n v="44.76"/>
    <s v="GB"/>
    <s v="GBP"/>
    <n v="1454425128"/>
    <d v="2016-02-02T14:58:48"/>
    <n v="1451833128"/>
    <x v="3876"/>
    <b v="0"/>
    <n v="46"/>
    <b v="0"/>
    <s v="theater/musical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5"/>
    <n v="88.64"/>
    <s v="US"/>
    <s v="USD"/>
    <n v="1481213752"/>
    <d v="2016-12-08T16:15:52"/>
    <n v="1478621752"/>
    <x v="3877"/>
    <b v="0"/>
    <n v="14"/>
    <b v="0"/>
    <s v="theater/musical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0"/>
    <n v="10"/>
    <s v="US"/>
    <s v="USD"/>
    <n v="1435636740"/>
    <d v="2015-06-30T03:59:00"/>
    <n v="1433014746"/>
    <x v="3878"/>
    <b v="0"/>
    <n v="1"/>
    <b v="0"/>
    <s v="theater/musical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e v="#DIV/0!"/>
    <s v="GB"/>
    <s v="GBP"/>
    <n v="1422218396"/>
    <d v="2015-01-25T20:39:56"/>
    <n v="1419626396"/>
    <x v="3879"/>
    <b v="0"/>
    <n v="0"/>
    <b v="0"/>
    <s v="theater/musical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13"/>
    <n v="57.65"/>
    <s v="GB"/>
    <s v="GBP"/>
    <n v="1406761200"/>
    <d v="2014-07-30T23:00:00"/>
    <n v="1403724820"/>
    <x v="3880"/>
    <b v="0"/>
    <n v="17"/>
    <b v="0"/>
    <s v="theater/musical"/>
    <x v="1"/>
    <s v="musical"/>
    <x v="3"/>
  </r>
  <r>
    <n v="3881"/>
    <s v="My Real Mother's Name is... (Canceled)"/>
    <s v="A musical journey coming to the Blue Venue at the 2017 Orlando Fringe Festival!"/>
    <n v="500"/>
    <n v="25"/>
    <x v="1"/>
    <n v="5"/>
    <n v="25"/>
    <s v="US"/>
    <s v="USD"/>
    <n v="1487550399"/>
    <d v="2017-02-20T00:26:39"/>
    <n v="1484958399"/>
    <x v="3881"/>
    <b v="0"/>
    <n v="1"/>
    <b v="0"/>
    <s v="theater/musical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e v="#DIV/0!"/>
    <s v="AU"/>
    <s v="AUD"/>
    <n v="1454281380"/>
    <d v="2016-01-31T23:03:00"/>
    <n v="1451950570"/>
    <x v="3882"/>
    <b v="0"/>
    <n v="0"/>
    <b v="0"/>
    <s v="theater/musical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e v="#DIV/0!"/>
    <s v="GB"/>
    <s v="GBP"/>
    <n v="1409668069"/>
    <d v="2014-09-02T14:27:49"/>
    <n v="1407076069"/>
    <x v="3883"/>
    <b v="0"/>
    <n v="0"/>
    <b v="0"/>
    <s v="theater/musical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e v="#DIV/0!"/>
    <s v="US"/>
    <s v="USD"/>
    <n v="1427479192"/>
    <d v="2015-03-27T17:59:52"/>
    <n v="1425322792"/>
    <x v="3884"/>
    <b v="0"/>
    <n v="0"/>
    <b v="0"/>
    <s v="theater/musical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e v="#DIV/0!"/>
    <s v="US"/>
    <s v="USD"/>
    <n v="1462834191"/>
    <d v="2016-05-09T22:49:51"/>
    <n v="1460242191"/>
    <x v="3885"/>
    <b v="0"/>
    <n v="0"/>
    <b v="0"/>
    <s v="theater/musical"/>
    <x v="1"/>
    <s v="musical"/>
    <x v="2"/>
  </r>
  <r>
    <n v="3886"/>
    <s v="a (Canceled)"/>
    <n v="1"/>
    <n v="10000"/>
    <n v="0"/>
    <x v="1"/>
    <n v="0"/>
    <e v="#DIV/0!"/>
    <s v="AU"/>
    <s v="AUD"/>
    <n v="1418275702"/>
    <d v="2014-12-11T05:28:22"/>
    <n v="1415683702"/>
    <x v="3886"/>
    <b v="0"/>
    <n v="0"/>
    <b v="0"/>
    <s v="theater/musical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2"/>
    <n v="17.5"/>
    <s v="US"/>
    <s v="USD"/>
    <n v="1430517600"/>
    <d v="2015-05-01T22:00:00"/>
    <n v="1426538129"/>
    <x v="3887"/>
    <b v="0"/>
    <n v="2"/>
    <b v="0"/>
    <s v="theater/musical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27"/>
    <n v="38.71"/>
    <s v="GB"/>
    <s v="GBP"/>
    <n v="1488114358"/>
    <d v="2017-02-26T13:05:58"/>
    <n v="1485522358"/>
    <x v="3888"/>
    <b v="0"/>
    <n v="14"/>
    <b v="0"/>
    <s v="theater/plays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"/>
    <n v="13.11"/>
    <s v="US"/>
    <s v="USD"/>
    <n v="1420413960"/>
    <d v="2015-01-04T23:26:00"/>
    <n v="1417651630"/>
    <x v="3889"/>
    <b v="0"/>
    <n v="9"/>
    <b v="0"/>
    <s v="theater/plays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17"/>
    <n v="315.5"/>
    <s v="US"/>
    <s v="USD"/>
    <n v="1439662344"/>
    <d v="2015-08-15T18:12:24"/>
    <n v="1434478344"/>
    <x v="3890"/>
    <b v="0"/>
    <n v="8"/>
    <b v="0"/>
    <s v="theater/plays"/>
    <x v="1"/>
    <s v="plays"/>
    <x v="0"/>
  </r>
  <r>
    <n v="3891"/>
    <s v="Out of the Box: A Mime Story"/>
    <s v="A comedy about a mime who dreams of becoming a stand up comedian."/>
    <n v="800"/>
    <n v="260"/>
    <x v="2"/>
    <n v="33"/>
    <n v="37.14"/>
    <s v="US"/>
    <s v="USD"/>
    <n v="1427086740"/>
    <d v="2015-03-23T04:59:00"/>
    <n v="1424488244"/>
    <x v="3891"/>
    <b v="0"/>
    <n v="7"/>
    <b v="0"/>
    <s v="theater/plays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0"/>
    <e v="#DIV/0!"/>
    <s v="US"/>
    <s v="USD"/>
    <n v="1408863600"/>
    <d v="2014-08-24T07:00:00"/>
    <n v="1408203557"/>
    <x v="3892"/>
    <b v="0"/>
    <n v="0"/>
    <b v="0"/>
    <s v="theater/plays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22"/>
    <n v="128.27000000000001"/>
    <s v="US"/>
    <s v="USD"/>
    <n v="1404194400"/>
    <d v="2014-07-01T06:00:00"/>
    <n v="1400600840"/>
    <x v="3893"/>
    <b v="0"/>
    <n v="84"/>
    <b v="0"/>
    <s v="theater/plays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3"/>
    <n v="47.27"/>
    <s v="US"/>
    <s v="USD"/>
    <n v="1481000340"/>
    <d v="2016-12-06T04:59:00"/>
    <n v="1478386812"/>
    <x v="3894"/>
    <b v="0"/>
    <n v="11"/>
    <b v="0"/>
    <s v="theater/plays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n v="5"/>
    <n v="50"/>
    <s v="US"/>
    <s v="USD"/>
    <n v="1425103218"/>
    <d v="2015-02-28T06:00:18"/>
    <n v="1422424818"/>
    <x v="3895"/>
    <b v="0"/>
    <n v="1"/>
    <b v="0"/>
    <s v="theater/plays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n v="11"/>
    <n v="42.5"/>
    <s v="US"/>
    <s v="USD"/>
    <n v="1402979778"/>
    <d v="2014-06-17T04:36:18"/>
    <n v="1401770178"/>
    <x v="3896"/>
    <b v="0"/>
    <n v="4"/>
    <b v="0"/>
    <s v="theater/plays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18"/>
    <n v="44"/>
    <s v="NZ"/>
    <s v="NZD"/>
    <n v="1420750683"/>
    <d v="2015-01-08T20:58:03"/>
    <n v="1418158683"/>
    <x v="3897"/>
    <b v="0"/>
    <n v="10"/>
    <b v="0"/>
    <s v="theater/plays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33"/>
    <n v="50.88"/>
    <s v="GB"/>
    <s v="GBP"/>
    <n v="1439827200"/>
    <d v="2015-08-17T16:00:00"/>
    <n v="1436355270"/>
    <x v="3898"/>
    <b v="0"/>
    <n v="16"/>
    <b v="0"/>
    <s v="theater/plays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1"/>
    <n v="62.5"/>
    <s v="US"/>
    <s v="USD"/>
    <n v="1407868561"/>
    <d v="2014-08-12T18:36:01"/>
    <n v="1406140561"/>
    <x v="3899"/>
    <b v="0"/>
    <n v="2"/>
    <b v="0"/>
    <s v="theater/plays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n v="5"/>
    <n v="27"/>
    <s v="US"/>
    <s v="USD"/>
    <n v="1433988791"/>
    <d v="2015-06-11T02:13:11"/>
    <n v="1431396791"/>
    <x v="3900"/>
    <b v="0"/>
    <n v="5"/>
    <b v="0"/>
    <s v="theater/plays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1"/>
    <n v="25"/>
    <s v="US"/>
    <s v="USD"/>
    <n v="1450554599"/>
    <d v="2015-12-19T19:49:59"/>
    <n v="1447098599"/>
    <x v="3901"/>
    <b v="0"/>
    <n v="1"/>
    <b v="0"/>
    <s v="theater/plays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9"/>
    <n v="47.26"/>
    <s v="GB"/>
    <s v="GBP"/>
    <n v="1479125642"/>
    <d v="2016-11-14T12:14:02"/>
    <n v="1476962042"/>
    <x v="3902"/>
    <b v="0"/>
    <n v="31"/>
    <b v="0"/>
    <s v="theater/plays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n v="0"/>
    <e v="#DIV/0!"/>
    <s v="US"/>
    <s v="USD"/>
    <n v="1439581080"/>
    <d v="2015-08-14T19:38:00"/>
    <n v="1435709765"/>
    <x v="3903"/>
    <b v="0"/>
    <n v="0"/>
    <b v="0"/>
    <s v="theater/plays"/>
    <x v="1"/>
    <s v="plays"/>
    <x v="0"/>
  </r>
  <r>
    <n v="3904"/>
    <s v="Black America from Prophets to Pimps"/>
    <s v="A play that will cover 4000 years of black history."/>
    <n v="10000"/>
    <n v="3"/>
    <x v="2"/>
    <n v="0"/>
    <n v="1.5"/>
    <s v="US"/>
    <s v="USD"/>
    <n v="1429074240"/>
    <d v="2015-04-15T05:04:00"/>
    <n v="1427866200"/>
    <x v="3904"/>
    <b v="0"/>
    <n v="2"/>
    <b v="0"/>
    <s v="theater/plays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12"/>
    <n v="24.71"/>
    <s v="GB"/>
    <s v="GBP"/>
    <n v="1434063600"/>
    <d v="2015-06-11T23:00:00"/>
    <n v="1430405903"/>
    <x v="3905"/>
    <b v="0"/>
    <n v="7"/>
    <b v="0"/>
    <s v="theater/plays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n v="67"/>
    <n v="63.13"/>
    <s v="GB"/>
    <s v="GBP"/>
    <n v="1435325100"/>
    <d v="2015-06-26T13:25:00"/>
    <n v="1432072893"/>
    <x v="3906"/>
    <b v="0"/>
    <n v="16"/>
    <b v="0"/>
    <s v="theater/plays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15"/>
    <n v="38.25"/>
    <s v="US"/>
    <s v="USD"/>
    <n v="1414354080"/>
    <d v="2014-10-26T20:08:00"/>
    <n v="1411587606"/>
    <x v="3907"/>
    <b v="0"/>
    <n v="4"/>
    <b v="0"/>
    <s v="theater/plays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n v="9"/>
    <n v="16.25"/>
    <s v="US"/>
    <s v="USD"/>
    <n v="1406603696"/>
    <d v="2014-07-29T03:14:56"/>
    <n v="1405307696"/>
    <x v="3908"/>
    <b v="0"/>
    <n v="4"/>
    <b v="0"/>
    <s v="theater/plays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n v="0"/>
    <n v="33.75"/>
    <s v="US"/>
    <s v="USD"/>
    <n v="1410424642"/>
    <d v="2014-09-11T08:37:22"/>
    <n v="1407832642"/>
    <x v="3909"/>
    <b v="0"/>
    <n v="4"/>
    <b v="0"/>
    <s v="theater/plays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3"/>
    <n v="61.67"/>
    <s v="US"/>
    <s v="USD"/>
    <n v="1441649397"/>
    <d v="2015-09-07T18:09:57"/>
    <n v="1439057397"/>
    <x v="3910"/>
    <b v="0"/>
    <n v="3"/>
    <b v="0"/>
    <s v="theater/plays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n v="37"/>
    <n v="83.14"/>
    <s v="US"/>
    <s v="USD"/>
    <n v="1417033777"/>
    <d v="2014-11-26T20:29:37"/>
    <n v="1414438177"/>
    <x v="3911"/>
    <b v="0"/>
    <n v="36"/>
    <b v="0"/>
    <s v="theater/plays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n v="0"/>
    <n v="1"/>
    <s v="US"/>
    <s v="USD"/>
    <n v="1429936500"/>
    <d v="2015-04-25T04:35:00"/>
    <n v="1424759330"/>
    <x v="3912"/>
    <b v="0"/>
    <n v="1"/>
    <b v="0"/>
    <s v="theater/plays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0"/>
    <n v="142.86000000000001"/>
    <s v="US"/>
    <s v="USD"/>
    <n v="1448863449"/>
    <d v="2015-11-30T06:04:09"/>
    <n v="1446267849"/>
    <x v="3913"/>
    <b v="0"/>
    <n v="7"/>
    <b v="0"/>
    <s v="theater/plays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6"/>
    <n v="33.67"/>
    <s v="GB"/>
    <s v="GBP"/>
    <n v="1431298740"/>
    <d v="2015-05-10T22:59:00"/>
    <n v="1429558756"/>
    <x v="3914"/>
    <b v="0"/>
    <n v="27"/>
    <b v="0"/>
    <s v="theater/plays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n v="0"/>
    <n v="5"/>
    <s v="GB"/>
    <s v="GBP"/>
    <n v="1464824309"/>
    <d v="2016-06-01T23:38:29"/>
    <n v="1462232309"/>
    <x v="3915"/>
    <b v="0"/>
    <n v="1"/>
    <b v="0"/>
    <s v="theater/plays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x v="2"/>
    <n v="0"/>
    <e v="#DIV/0!"/>
    <s v="DK"/>
    <s v="DKK"/>
    <n v="1464952752"/>
    <d v="2016-06-03T11:19:12"/>
    <n v="1462360752"/>
    <x v="3916"/>
    <b v="0"/>
    <n v="0"/>
    <b v="0"/>
    <s v="theater/plays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n v="0"/>
    <n v="10"/>
    <s v="GB"/>
    <s v="GBP"/>
    <n v="1410439161"/>
    <d v="2014-09-11T12:39:21"/>
    <n v="1407847161"/>
    <x v="3917"/>
    <b v="0"/>
    <n v="1"/>
    <b v="0"/>
    <s v="theater/plays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n v="0"/>
    <n v="40"/>
    <s v="GB"/>
    <s v="GBP"/>
    <n v="1407168000"/>
    <d v="2014-08-04T16:00:00"/>
    <n v="1406131023"/>
    <x v="3918"/>
    <b v="0"/>
    <n v="3"/>
    <b v="0"/>
    <s v="theater/plays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n v="2"/>
    <n v="30"/>
    <s v="GB"/>
    <s v="GBP"/>
    <n v="1453075200"/>
    <d v="2016-01-18T00:00:00"/>
    <n v="1450628773"/>
    <x v="3919"/>
    <b v="0"/>
    <n v="3"/>
    <b v="0"/>
    <s v="theater/plays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5"/>
    <n v="45"/>
    <s v="GB"/>
    <s v="GBP"/>
    <n v="1479032260"/>
    <d v="2016-11-13T10:17:40"/>
    <n v="1476436660"/>
    <x v="3920"/>
    <b v="0"/>
    <n v="3"/>
    <b v="0"/>
    <s v="theater/plays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0"/>
    <e v="#DIV/0!"/>
    <s v="GB"/>
    <s v="GBP"/>
    <n v="1414346400"/>
    <d v="2014-10-26T18:00:00"/>
    <n v="1413291655"/>
    <x v="3921"/>
    <b v="0"/>
    <n v="0"/>
    <b v="0"/>
    <s v="theater/plays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8"/>
    <n v="10.17"/>
    <s v="US"/>
    <s v="USD"/>
    <n v="1425337200"/>
    <d v="2015-03-02T23:00:00"/>
    <n v="1421432810"/>
    <x v="3922"/>
    <b v="0"/>
    <n v="6"/>
    <b v="0"/>
    <s v="theater/plays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12"/>
    <n v="81.41"/>
    <s v="GB"/>
    <s v="GBP"/>
    <n v="1428622271"/>
    <d v="2015-04-09T23:31:11"/>
    <n v="1426203071"/>
    <x v="3923"/>
    <b v="0"/>
    <n v="17"/>
    <b v="0"/>
    <s v="theater/plays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15"/>
    <n v="57.25"/>
    <s v="US"/>
    <s v="USD"/>
    <n v="1403823722"/>
    <d v="2014-06-26T23:02:02"/>
    <n v="1401231722"/>
    <x v="3924"/>
    <b v="0"/>
    <n v="40"/>
    <b v="0"/>
    <s v="theater/plays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n v="10"/>
    <n v="5"/>
    <s v="US"/>
    <s v="USD"/>
    <n v="1406753639"/>
    <d v="2014-07-30T20:53:59"/>
    <n v="1404161639"/>
    <x v="3925"/>
    <b v="0"/>
    <n v="3"/>
    <b v="0"/>
    <s v="theater/plays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x v="2"/>
    <n v="0"/>
    <n v="15"/>
    <s v="AU"/>
    <s v="AUD"/>
    <n v="1419645748"/>
    <d v="2014-12-27T02:02:28"/>
    <n v="1417053748"/>
    <x v="3926"/>
    <b v="0"/>
    <n v="1"/>
    <b v="0"/>
    <s v="theater/plays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"/>
    <n v="12.5"/>
    <s v="GB"/>
    <s v="GBP"/>
    <n v="1407565504"/>
    <d v="2014-08-09T06:25:04"/>
    <n v="1404973504"/>
    <x v="3927"/>
    <b v="0"/>
    <n v="2"/>
    <b v="0"/>
    <s v="theater/plays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13"/>
    <n v="93"/>
    <s v="US"/>
    <s v="USD"/>
    <n v="1444971540"/>
    <d v="2015-10-16T04:59:00"/>
    <n v="1442593427"/>
    <x v="3928"/>
    <b v="0"/>
    <n v="7"/>
    <b v="0"/>
    <s v="theater/plays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2"/>
    <n v="32.36"/>
    <s v="US"/>
    <s v="USD"/>
    <n v="1474228265"/>
    <d v="2016-09-18T19:51:05"/>
    <n v="1471636265"/>
    <x v="3929"/>
    <b v="0"/>
    <n v="14"/>
    <b v="0"/>
    <s v="theater/plays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0"/>
    <e v="#DIV/0!"/>
    <s v="AU"/>
    <s v="AUD"/>
    <n v="1459490400"/>
    <d v="2016-04-01T06:00:00"/>
    <n v="1457078868"/>
    <x v="3930"/>
    <b v="0"/>
    <n v="0"/>
    <b v="0"/>
    <s v="theater/plays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n v="0"/>
    <e v="#DIV/0!"/>
    <s v="US"/>
    <s v="USD"/>
    <n v="1441510707"/>
    <d v="2015-09-06T03:38:27"/>
    <n v="1439350707"/>
    <x v="3931"/>
    <b v="0"/>
    <n v="0"/>
    <b v="0"/>
    <s v="theater/plays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0"/>
    <n v="1"/>
    <s v="US"/>
    <s v="USD"/>
    <n v="1458097364"/>
    <d v="2016-03-16T03:02:44"/>
    <n v="1455508964"/>
    <x v="3932"/>
    <b v="0"/>
    <n v="1"/>
    <b v="0"/>
    <s v="theater/plays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16"/>
    <n v="91.83"/>
    <s v="US"/>
    <s v="USD"/>
    <n v="1468716180"/>
    <d v="2016-07-17T00:43:00"/>
    <n v="1466205262"/>
    <x v="3933"/>
    <b v="0"/>
    <n v="12"/>
    <b v="0"/>
    <s v="theater/plays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n v="11"/>
    <n v="45.83"/>
    <s v="US"/>
    <s v="USD"/>
    <n v="1443704400"/>
    <d v="2015-10-01T13:00:00"/>
    <n v="1439827639"/>
    <x v="3934"/>
    <b v="0"/>
    <n v="12"/>
    <b v="0"/>
    <s v="theater/plays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44"/>
    <n v="57.17"/>
    <s v="GB"/>
    <s v="GBP"/>
    <n v="1443973546"/>
    <d v="2015-10-04T15:45:46"/>
    <n v="1438789546"/>
    <x v="3935"/>
    <b v="0"/>
    <n v="23"/>
    <b v="0"/>
    <s v="theater/plays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n v="0"/>
    <e v="#DIV/0!"/>
    <s v="US"/>
    <s v="USD"/>
    <n v="1480576720"/>
    <d v="2016-12-01T07:18:40"/>
    <n v="1477981120"/>
    <x v="3936"/>
    <b v="0"/>
    <n v="0"/>
    <b v="0"/>
    <s v="theater/plays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n v="86"/>
    <n v="248.5"/>
    <s v="US"/>
    <s v="USD"/>
    <n v="1468249760"/>
    <d v="2016-07-11T15:09:20"/>
    <n v="1465830560"/>
    <x v="3937"/>
    <b v="0"/>
    <n v="10"/>
    <b v="0"/>
    <s v="theater/plays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12"/>
    <n v="79.400000000000006"/>
    <s v="US"/>
    <s v="USD"/>
    <n v="1435441454"/>
    <d v="2015-06-27T21:44:14"/>
    <n v="1432763054"/>
    <x v="3938"/>
    <b v="0"/>
    <n v="5"/>
    <b v="0"/>
    <s v="theater/plays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n v="0"/>
    <n v="5"/>
    <s v="AU"/>
    <s v="AUD"/>
    <n v="1412656200"/>
    <d v="2014-10-07T04:30:00"/>
    <n v="1412328979"/>
    <x v="3939"/>
    <b v="0"/>
    <n v="1"/>
    <b v="0"/>
    <s v="theater/plays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x v="2"/>
    <n v="0"/>
    <n v="5.5"/>
    <s v="US"/>
    <s v="USD"/>
    <n v="1420199351"/>
    <d v="2015-01-02T11:49:11"/>
    <n v="1416311351"/>
    <x v="3940"/>
    <b v="0"/>
    <n v="2"/>
    <b v="0"/>
    <s v="theater/plays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1"/>
    <n v="25"/>
    <s v="US"/>
    <s v="USD"/>
    <n v="1416877200"/>
    <d v="2014-11-25T01:00:00"/>
    <n v="1414505137"/>
    <x v="3941"/>
    <b v="0"/>
    <n v="2"/>
    <b v="0"/>
    <s v="theater/plays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n v="0"/>
    <e v="#DIV/0!"/>
    <s v="US"/>
    <s v="USD"/>
    <n v="1434490914"/>
    <d v="2015-06-16T21:41:54"/>
    <n v="1429306914"/>
    <x v="3942"/>
    <b v="0"/>
    <n v="0"/>
    <b v="0"/>
    <s v="theater/plays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36"/>
    <n v="137.08000000000001"/>
    <s v="US"/>
    <s v="USD"/>
    <n v="1446483000"/>
    <d v="2015-11-02T16:50:00"/>
    <n v="1443811268"/>
    <x v="3943"/>
    <b v="0"/>
    <n v="13"/>
    <b v="0"/>
    <s v="theater/plays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0"/>
    <e v="#DIV/0!"/>
    <s v="US"/>
    <s v="USD"/>
    <n v="1440690875"/>
    <d v="2015-08-27T15:54:35"/>
    <n v="1438098875"/>
    <x v="3944"/>
    <b v="0"/>
    <n v="0"/>
    <b v="0"/>
    <s v="theater/plays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0"/>
    <n v="5"/>
    <s v="US"/>
    <s v="USD"/>
    <n v="1431717268"/>
    <d v="2015-05-15T19:14:28"/>
    <n v="1429125268"/>
    <x v="3945"/>
    <b v="0"/>
    <n v="1"/>
    <b v="0"/>
    <s v="theater/plays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n v="3"/>
    <n v="39"/>
    <s v="US"/>
    <s v="USD"/>
    <n v="1425110400"/>
    <d v="2015-02-28T08:00:00"/>
    <n v="1422388822"/>
    <x v="3946"/>
    <b v="0"/>
    <n v="5"/>
    <b v="0"/>
    <s v="theater/plays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3"/>
    <n v="50.5"/>
    <s v="US"/>
    <s v="USD"/>
    <n v="1475378744"/>
    <d v="2016-10-02T03:25:44"/>
    <n v="1472786744"/>
    <x v="3947"/>
    <b v="0"/>
    <n v="2"/>
    <b v="0"/>
    <s v="theater/plays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0"/>
    <e v="#DIV/0!"/>
    <s v="AU"/>
    <s v="AUD"/>
    <n v="1410076123"/>
    <d v="2014-09-07T07:48:43"/>
    <n v="1404892123"/>
    <x v="3948"/>
    <b v="0"/>
    <n v="0"/>
    <b v="0"/>
    <s v="theater/plays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16"/>
    <n v="49.28"/>
    <s v="AU"/>
    <s v="AUD"/>
    <n v="1423623221"/>
    <d v="2015-02-11T02:53:41"/>
    <n v="1421031221"/>
    <x v="3949"/>
    <b v="0"/>
    <n v="32"/>
    <b v="0"/>
    <s v="theater/plays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1"/>
    <n v="25"/>
    <s v="US"/>
    <s v="USD"/>
    <n v="1460140500"/>
    <d v="2016-04-08T18:35:00"/>
    <n v="1457628680"/>
    <x v="3950"/>
    <b v="0"/>
    <n v="1"/>
    <b v="0"/>
    <s v="theater/plays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0"/>
    <n v="1"/>
    <s v="IE"/>
    <s v="EUR"/>
    <n v="1462301342"/>
    <d v="2016-05-03T18:49:02"/>
    <n v="1457120942"/>
    <x v="3951"/>
    <b v="0"/>
    <n v="1"/>
    <b v="0"/>
    <s v="theater/plays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0"/>
    <n v="25"/>
    <s v="US"/>
    <s v="USD"/>
    <n v="1445885890"/>
    <d v="2015-10-26T18:58:10"/>
    <n v="1440701890"/>
    <x v="3952"/>
    <b v="0"/>
    <n v="1"/>
    <b v="0"/>
    <s v="theater/plays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n v="0"/>
    <e v="#DIV/0!"/>
    <s v="US"/>
    <s v="USD"/>
    <n v="1469834940"/>
    <d v="2016-07-29T23:29:00"/>
    <n v="1467162586"/>
    <x v="3953"/>
    <b v="0"/>
    <n v="0"/>
    <b v="0"/>
    <s v="theater/plays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n v="0"/>
    <e v="#DIV/0!"/>
    <s v="CA"/>
    <s v="CAD"/>
    <n v="1405352264"/>
    <d v="2014-07-14T15:37:44"/>
    <n v="1400168264"/>
    <x v="3954"/>
    <b v="0"/>
    <n v="0"/>
    <b v="0"/>
    <s v="theater/plays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24"/>
    <n v="53.13"/>
    <s v="US"/>
    <s v="USD"/>
    <n v="1448745741"/>
    <d v="2015-11-28T21:22:21"/>
    <n v="1446150141"/>
    <x v="3955"/>
    <b v="0"/>
    <n v="8"/>
    <b v="0"/>
    <s v="theater/plays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n v="0"/>
    <e v="#DIV/0!"/>
    <s v="US"/>
    <s v="USD"/>
    <n v="1461543600"/>
    <d v="2016-04-25T00:20:00"/>
    <n v="1459203727"/>
    <x v="3956"/>
    <b v="0"/>
    <n v="0"/>
    <b v="0"/>
    <s v="theater/plays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0"/>
    <n v="7"/>
    <s v="US"/>
    <s v="USD"/>
    <n v="1468020354"/>
    <d v="2016-07-08T23:25:54"/>
    <n v="1464045954"/>
    <x v="3957"/>
    <b v="0"/>
    <n v="1"/>
    <b v="0"/>
    <s v="theater/plays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32"/>
    <n v="40.06"/>
    <s v="US"/>
    <s v="USD"/>
    <n v="1406988000"/>
    <d v="2014-08-02T14:00:00"/>
    <n v="1403822912"/>
    <x v="3958"/>
    <b v="0"/>
    <n v="16"/>
    <b v="0"/>
    <s v="theater/plays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"/>
    <n v="24.33"/>
    <s v="US"/>
    <s v="USD"/>
    <n v="1411930556"/>
    <d v="2014-09-28T18:55:56"/>
    <n v="1409338556"/>
    <x v="3959"/>
    <b v="0"/>
    <n v="12"/>
    <b v="0"/>
    <s v="theater/plays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2"/>
    <n v="11.25"/>
    <s v="US"/>
    <s v="USD"/>
    <n v="1451852256"/>
    <d v="2016-01-03T20:17:36"/>
    <n v="1449260256"/>
    <x v="3960"/>
    <b v="0"/>
    <n v="4"/>
    <b v="0"/>
    <s v="theater/plays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n v="0"/>
    <n v="10.5"/>
    <s v="GB"/>
    <s v="GBP"/>
    <n v="1399584210"/>
    <d v="2014-05-08T21:23:30"/>
    <n v="1397683410"/>
    <x v="3961"/>
    <b v="0"/>
    <n v="2"/>
    <b v="0"/>
    <s v="theater/plays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3"/>
    <n v="15"/>
    <s v="GB"/>
    <s v="GBP"/>
    <n v="1448722494"/>
    <d v="2015-11-28T14:54:54"/>
    <n v="1446562494"/>
    <x v="3962"/>
    <b v="0"/>
    <n v="3"/>
    <b v="0"/>
    <s v="theater/plays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0"/>
    <e v="#DIV/0!"/>
    <s v="CA"/>
    <s v="CAD"/>
    <n v="1447821717"/>
    <d v="2015-11-18T04:41:57"/>
    <n v="1445226117"/>
    <x v="3963"/>
    <b v="0"/>
    <n v="0"/>
    <b v="0"/>
    <s v="theater/plays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n v="6"/>
    <n v="42"/>
    <s v="US"/>
    <s v="USD"/>
    <n v="1429460386"/>
    <d v="2015-04-19T16:19:46"/>
    <n v="1424279986"/>
    <x v="3964"/>
    <b v="0"/>
    <n v="3"/>
    <b v="0"/>
    <s v="theater/plays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14"/>
    <n v="71.25"/>
    <s v="US"/>
    <s v="USD"/>
    <n v="1460608780"/>
    <d v="2016-04-14T04:39:40"/>
    <n v="1455428380"/>
    <x v="3965"/>
    <b v="0"/>
    <n v="4"/>
    <b v="0"/>
    <s v="theater/plays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1"/>
    <n v="22.5"/>
    <s v="US"/>
    <s v="USD"/>
    <n v="1406170740"/>
    <d v="2014-07-24T02:59:00"/>
    <n v="1402506278"/>
    <x v="3966"/>
    <b v="0"/>
    <n v="2"/>
    <b v="0"/>
    <s v="theater/plays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24"/>
    <n v="41"/>
    <s v="US"/>
    <s v="USD"/>
    <n v="1488783507"/>
    <d v="2017-03-06T06:58:27"/>
    <n v="1486191507"/>
    <x v="3967"/>
    <b v="0"/>
    <n v="10"/>
    <b v="0"/>
    <s v="theater/plays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n v="11"/>
    <n v="47.91"/>
    <s v="US"/>
    <s v="USD"/>
    <n v="1463945673"/>
    <d v="2016-05-22T19:34:33"/>
    <n v="1458761673"/>
    <x v="3968"/>
    <b v="0"/>
    <n v="11"/>
    <b v="0"/>
    <s v="theater/plays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7"/>
    <n v="35.17"/>
    <s v="US"/>
    <s v="USD"/>
    <n v="1472442900"/>
    <d v="2016-08-29T03:55:00"/>
    <n v="1471638646"/>
    <x v="3969"/>
    <b v="0"/>
    <n v="6"/>
    <b v="0"/>
    <s v="theater/plays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0"/>
    <n v="5.5"/>
    <s v="US"/>
    <s v="USD"/>
    <n v="1460925811"/>
    <d v="2016-04-17T20:43:31"/>
    <n v="1458333811"/>
    <x v="3970"/>
    <b v="0"/>
    <n v="2"/>
    <b v="0"/>
    <s v="theater/plays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1"/>
    <n v="22.67"/>
    <s v="US"/>
    <s v="USD"/>
    <n v="1405947126"/>
    <d v="2014-07-21T12:52:06"/>
    <n v="1403355126"/>
    <x v="3971"/>
    <b v="0"/>
    <n v="6"/>
    <b v="0"/>
    <s v="theater/plays"/>
    <x v="1"/>
    <s v="plays"/>
    <x v="3"/>
  </r>
  <r>
    <n v="3972"/>
    <s v="Valkyrie Theatre Company"/>
    <s v="We're a horror based theatre company in Oklahoma City beginning our first season of shows."/>
    <n v="1000"/>
    <n v="211"/>
    <x v="2"/>
    <n v="21"/>
    <n v="26.38"/>
    <s v="US"/>
    <s v="USD"/>
    <n v="1423186634"/>
    <d v="2015-02-06T01:37:14"/>
    <n v="1418002634"/>
    <x v="3972"/>
    <b v="0"/>
    <n v="8"/>
    <b v="0"/>
    <s v="theater/plays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78"/>
    <n v="105.54"/>
    <s v="US"/>
    <s v="USD"/>
    <n v="1462766400"/>
    <d v="2016-05-09T04:00:00"/>
    <n v="1460219110"/>
    <x v="3973"/>
    <b v="0"/>
    <n v="37"/>
    <b v="0"/>
    <s v="theater/plays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32"/>
    <n v="29.09"/>
    <s v="GB"/>
    <s v="GBP"/>
    <n v="1464872848"/>
    <d v="2016-06-02T13:07:28"/>
    <n v="1462280848"/>
    <x v="3974"/>
    <b v="0"/>
    <n v="11"/>
    <b v="0"/>
    <s v="theater/plays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n v="0"/>
    <e v="#DIV/0!"/>
    <s v="US"/>
    <s v="USD"/>
    <n v="1468442898"/>
    <d v="2016-07-13T20:48:18"/>
    <n v="1465850898"/>
    <x v="3975"/>
    <b v="0"/>
    <n v="0"/>
    <b v="0"/>
    <s v="theater/plays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48"/>
    <n v="62"/>
    <s v="US"/>
    <s v="USD"/>
    <n v="1406876400"/>
    <d v="2014-08-01T07:00:00"/>
    <n v="1405024561"/>
    <x v="3976"/>
    <b v="0"/>
    <n v="10"/>
    <b v="0"/>
    <s v="theater/plays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1"/>
    <n v="217.5"/>
    <s v="US"/>
    <s v="USD"/>
    <n v="1469213732"/>
    <d v="2016-07-22T18:55:32"/>
    <n v="1466621732"/>
    <x v="3977"/>
    <b v="0"/>
    <n v="6"/>
    <b v="0"/>
    <s v="theater/plays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11"/>
    <n v="26.75"/>
    <s v="US"/>
    <s v="USD"/>
    <n v="1422717953"/>
    <d v="2015-01-31T15:25:53"/>
    <n v="1417533953"/>
    <x v="3978"/>
    <b v="0"/>
    <n v="8"/>
    <b v="0"/>
    <s v="theater/plays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2"/>
    <n v="18.329999999999998"/>
    <s v="GB"/>
    <s v="GBP"/>
    <n v="1427659200"/>
    <d v="2015-03-29T20:00:00"/>
    <n v="1425678057"/>
    <x v="3979"/>
    <b v="0"/>
    <n v="6"/>
    <b v="0"/>
    <s v="theater/plays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18"/>
    <n v="64.290000000000006"/>
    <s v="US"/>
    <s v="USD"/>
    <n v="1404570147"/>
    <d v="2014-07-05T14:22:27"/>
    <n v="1401978147"/>
    <x v="3980"/>
    <b v="0"/>
    <n v="7"/>
    <b v="0"/>
    <s v="theater/plays"/>
    <x v="1"/>
    <s v="plays"/>
    <x v="3"/>
  </r>
  <r>
    <n v="3981"/>
    <s v="BEIRUT, LADY OF LEBANON"/>
    <s v="A Theatrical Production Celebrating the Lebanese Culture and the Human Spirit in Time of War."/>
    <n v="30000"/>
    <n v="1225"/>
    <x v="2"/>
    <n v="4"/>
    <n v="175"/>
    <s v="US"/>
    <s v="USD"/>
    <n v="1468729149"/>
    <d v="2016-07-17T04:19:09"/>
    <n v="1463545149"/>
    <x v="3981"/>
    <b v="0"/>
    <n v="7"/>
    <b v="0"/>
    <s v="theater/plays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20"/>
    <n v="34"/>
    <s v="GB"/>
    <s v="GBP"/>
    <n v="1436297180"/>
    <d v="2015-07-07T19:26:20"/>
    <n v="1431113180"/>
    <x v="3982"/>
    <b v="0"/>
    <n v="5"/>
    <b v="0"/>
    <s v="theater/plays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35"/>
    <n v="84.28"/>
    <s v="US"/>
    <s v="USD"/>
    <n v="1400569140"/>
    <d v="2014-05-20T06:59:00"/>
    <n v="1397854356"/>
    <x v="3983"/>
    <b v="0"/>
    <n v="46"/>
    <b v="0"/>
    <s v="theater/plays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6"/>
    <n v="9.5"/>
    <s v="GB"/>
    <s v="GBP"/>
    <n v="1415404800"/>
    <d v="2014-11-08T00:00:00"/>
    <n v="1412809644"/>
    <x v="3984"/>
    <b v="0"/>
    <n v="10"/>
    <b v="0"/>
    <s v="theater/plays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2"/>
    <n v="33.74"/>
    <s v="US"/>
    <s v="USD"/>
    <n v="1456002300"/>
    <d v="2016-02-20T21:05:00"/>
    <n v="1454173120"/>
    <x v="3985"/>
    <b v="0"/>
    <n v="19"/>
    <b v="0"/>
    <s v="theater/plays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10"/>
    <n v="37.54"/>
    <s v="GB"/>
    <s v="GBP"/>
    <n v="1462539840"/>
    <d v="2016-05-06T13:04:00"/>
    <n v="1460034594"/>
    <x v="3986"/>
    <b v="0"/>
    <n v="13"/>
    <b v="0"/>
    <s v="theater/plays"/>
    <x v="1"/>
    <s v="plays"/>
    <x v="2"/>
  </r>
  <r>
    <n v="3987"/>
    <s v="Write Now 5"/>
    <s v="Write Now 5 is a new writing festival in south east London promoting new work from emerging playwrights."/>
    <n v="400"/>
    <n v="151"/>
    <x v="2"/>
    <n v="38"/>
    <n v="11.62"/>
    <s v="GB"/>
    <s v="GBP"/>
    <n v="1400278290"/>
    <d v="2014-05-16T22:11:30"/>
    <n v="1399414290"/>
    <x v="3987"/>
    <b v="0"/>
    <n v="13"/>
    <b v="0"/>
    <s v="theater/plays"/>
    <x v="1"/>
    <s v="plays"/>
    <x v="3"/>
  </r>
  <r>
    <n v="3988"/>
    <s v="Folk-Tales: What Stories Do Your Folks Tell?"/>
    <s v="An evening of of stories based both in myth and truth."/>
    <n v="1500"/>
    <n v="32"/>
    <x v="2"/>
    <n v="2"/>
    <n v="8"/>
    <s v="US"/>
    <s v="USD"/>
    <n v="1440813413"/>
    <d v="2015-08-29T01:56:53"/>
    <n v="1439517413"/>
    <x v="3988"/>
    <b v="0"/>
    <n v="4"/>
    <b v="0"/>
    <s v="theater/plays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0"/>
    <e v="#DIV/0!"/>
    <s v="US"/>
    <s v="USD"/>
    <n v="1447009181"/>
    <d v="2015-11-08T18:59:41"/>
    <n v="1444413581"/>
    <x v="3989"/>
    <b v="0"/>
    <n v="0"/>
    <b v="0"/>
    <s v="theater/plays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4"/>
    <n v="23"/>
    <s v="GB"/>
    <s v="GBP"/>
    <n v="1456934893"/>
    <d v="2016-03-02T16:08:13"/>
    <n v="1454342893"/>
    <x v="3990"/>
    <b v="0"/>
    <n v="3"/>
    <b v="0"/>
    <s v="theater/plays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n v="20"/>
    <n v="100"/>
    <s v="US"/>
    <s v="USD"/>
    <n v="1433086082"/>
    <d v="2015-05-31T15:28:02"/>
    <n v="1430494082"/>
    <x v="3991"/>
    <b v="0"/>
    <n v="1"/>
    <b v="0"/>
    <s v="theater/plays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5"/>
    <n v="60.11"/>
    <s v="US"/>
    <s v="USD"/>
    <n v="1449876859"/>
    <d v="2015-12-11T23:34:19"/>
    <n v="1444689259"/>
    <x v="3992"/>
    <b v="0"/>
    <n v="9"/>
    <b v="0"/>
    <s v="theater/plays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n v="0"/>
    <n v="3"/>
    <s v="US"/>
    <s v="USD"/>
    <n v="1431549912"/>
    <d v="2015-05-13T20:45:12"/>
    <n v="1428957912"/>
    <x v="3993"/>
    <b v="0"/>
    <n v="1"/>
    <b v="0"/>
    <s v="theater/plays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n v="0"/>
    <n v="5"/>
    <s v="US"/>
    <s v="USD"/>
    <n v="1405761690"/>
    <d v="2014-07-19T09:21:30"/>
    <n v="1403169690"/>
    <x v="3994"/>
    <b v="0"/>
    <n v="1"/>
    <b v="0"/>
    <s v="theater/plays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35"/>
    <n v="17.5"/>
    <s v="GB"/>
    <s v="GBP"/>
    <n v="1423913220"/>
    <d v="2015-02-14T11:27:00"/>
    <n v="1421339077"/>
    <x v="3995"/>
    <b v="0"/>
    <n v="4"/>
    <b v="0"/>
    <s v="theater/plays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17"/>
    <n v="29.24"/>
    <s v="US"/>
    <s v="USD"/>
    <n v="1416499440"/>
    <d v="2014-11-20T16:04:00"/>
    <n v="1415341464"/>
    <x v="3996"/>
    <b v="0"/>
    <n v="17"/>
    <b v="0"/>
    <s v="theater/plays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n v="0"/>
    <e v="#DIV/0!"/>
    <s v="GB"/>
    <s v="GBP"/>
    <n v="1428222221"/>
    <d v="2015-04-05T08:23:41"/>
    <n v="1425633821"/>
    <x v="3997"/>
    <b v="0"/>
    <n v="0"/>
    <b v="0"/>
    <s v="theater/plays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n v="57"/>
    <n v="59.58"/>
    <s v="US"/>
    <s v="USD"/>
    <n v="1427580426"/>
    <d v="2015-03-28T22:07:06"/>
    <n v="1424992026"/>
    <x v="3998"/>
    <b v="0"/>
    <n v="12"/>
    <b v="0"/>
    <s v="theater/plays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17"/>
    <n v="82.57"/>
    <s v="US"/>
    <s v="USD"/>
    <n v="1409514709"/>
    <d v="2014-08-31T19:51:49"/>
    <n v="1406058798"/>
    <x v="3999"/>
    <b v="0"/>
    <n v="14"/>
    <b v="0"/>
    <s v="theater/plays"/>
    <x v="1"/>
    <s v="plays"/>
    <x v="3"/>
  </r>
  <r>
    <n v="4000"/>
    <s v="The Escorts"/>
    <s v="An Enticing Trip into the World of Assisted Dying"/>
    <n v="8000"/>
    <n v="10"/>
    <x v="2"/>
    <n v="0"/>
    <n v="10"/>
    <s v="US"/>
    <s v="USD"/>
    <n v="1462631358"/>
    <d v="2016-05-07T14:29:18"/>
    <n v="1457450958"/>
    <x v="4000"/>
    <b v="0"/>
    <n v="1"/>
    <b v="0"/>
    <s v="theater/plays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8"/>
    <n v="32.36"/>
    <s v="GB"/>
    <s v="GBP"/>
    <n v="1488394800"/>
    <d v="2017-03-01T19:00:00"/>
    <n v="1486681708"/>
    <x v="4001"/>
    <b v="0"/>
    <n v="14"/>
    <b v="0"/>
    <s v="theater/plays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2"/>
    <n v="5.75"/>
    <s v="US"/>
    <s v="USD"/>
    <n v="1411779761"/>
    <d v="2014-09-27T01:02:41"/>
    <n v="1409187761"/>
    <x v="4002"/>
    <b v="0"/>
    <n v="4"/>
    <b v="0"/>
    <s v="theater/plays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n v="10"/>
    <n v="100.5"/>
    <s v="US"/>
    <s v="USD"/>
    <n v="1424009147"/>
    <d v="2015-02-15T14:05:47"/>
    <n v="1421417147"/>
    <x v="4003"/>
    <b v="0"/>
    <n v="2"/>
    <b v="0"/>
    <s v="theater/plays"/>
    <x v="1"/>
    <s v="plays"/>
    <x v="0"/>
  </r>
  <r>
    <n v="4004"/>
    <s v="South Florida Tours"/>
    <s v="Help Launch The Queen Into South Florida!"/>
    <n v="500"/>
    <n v="1"/>
    <x v="2"/>
    <n v="0"/>
    <n v="1"/>
    <s v="US"/>
    <s v="USD"/>
    <n v="1412740457"/>
    <d v="2014-10-08T03:54:17"/>
    <n v="1410148457"/>
    <x v="4004"/>
    <b v="0"/>
    <n v="1"/>
    <b v="0"/>
    <s v="theater/plays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n v="1"/>
    <n v="20"/>
    <s v="US"/>
    <s v="USD"/>
    <n v="1413832985"/>
    <d v="2014-10-20T19:23:05"/>
    <n v="1408648985"/>
    <x v="4005"/>
    <b v="0"/>
    <n v="2"/>
    <b v="0"/>
    <s v="theater/plays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0"/>
    <n v="2"/>
    <s v="US"/>
    <s v="USD"/>
    <n v="1455647587"/>
    <d v="2016-02-16T18:33:07"/>
    <n v="1453487587"/>
    <x v="4006"/>
    <b v="0"/>
    <n v="1"/>
    <b v="0"/>
    <s v="theater/plays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n v="0"/>
    <n v="5"/>
    <s v="US"/>
    <s v="USD"/>
    <n v="1409070480"/>
    <d v="2014-08-26T16:28:00"/>
    <n v="1406572381"/>
    <x v="4007"/>
    <b v="0"/>
    <n v="1"/>
    <b v="0"/>
    <s v="theater/plays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6"/>
    <n v="15"/>
    <s v="GB"/>
    <s v="GBP"/>
    <n v="1437606507"/>
    <d v="2015-07-22T23:08:27"/>
    <n v="1435014507"/>
    <x v="4008"/>
    <b v="0"/>
    <n v="4"/>
    <b v="0"/>
    <s v="theater/plays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4"/>
    <n v="25"/>
    <s v="GB"/>
    <s v="GBP"/>
    <n v="1410281360"/>
    <d v="2014-09-09T16:49:20"/>
    <n v="1406825360"/>
    <x v="4009"/>
    <b v="0"/>
    <n v="3"/>
    <b v="0"/>
    <s v="theater/plays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n v="24"/>
    <n v="45.84"/>
    <s v="US"/>
    <s v="USD"/>
    <n v="1414348166"/>
    <d v="2014-10-26T18:29:26"/>
    <n v="1412879366"/>
    <x v="4010"/>
    <b v="0"/>
    <n v="38"/>
    <b v="0"/>
    <s v="theater/plays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8"/>
    <n v="4.75"/>
    <s v="GB"/>
    <s v="GBP"/>
    <n v="1422450278"/>
    <d v="2015-01-28T13:04:38"/>
    <n v="1419858278"/>
    <x v="4011"/>
    <b v="0"/>
    <n v="4"/>
    <b v="0"/>
    <s v="theater/plays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n v="0"/>
    <e v="#DIV/0!"/>
    <s v="GB"/>
    <s v="GBP"/>
    <n v="1430571849"/>
    <d v="2015-05-02T13:04:09"/>
    <n v="1427979849"/>
    <x v="4012"/>
    <b v="0"/>
    <n v="0"/>
    <b v="0"/>
    <s v="theater/plays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"/>
    <n v="13"/>
    <s v="US"/>
    <s v="USD"/>
    <n v="1424070823"/>
    <d v="2015-02-16T07:13:43"/>
    <n v="1421478823"/>
    <x v="4013"/>
    <b v="0"/>
    <n v="2"/>
    <b v="0"/>
    <s v="theater/plays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n v="0"/>
    <e v="#DIV/0!"/>
    <s v="US"/>
    <s v="USD"/>
    <n v="1457157269"/>
    <d v="2016-03-05T05:54:29"/>
    <n v="1455861269"/>
    <x v="4014"/>
    <b v="0"/>
    <n v="0"/>
    <b v="0"/>
    <s v="theater/plays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n v="0"/>
    <n v="1"/>
    <s v="US"/>
    <s v="USD"/>
    <n v="1437331463"/>
    <d v="2015-07-19T18:44:23"/>
    <n v="1434739463"/>
    <x v="4015"/>
    <b v="0"/>
    <n v="1"/>
    <b v="0"/>
    <s v="theater/plays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n v="14"/>
    <n v="10"/>
    <s v="GB"/>
    <s v="GBP"/>
    <n v="1410987400"/>
    <d v="2014-09-17T20:56:40"/>
    <n v="1408395400"/>
    <x v="4016"/>
    <b v="0"/>
    <n v="7"/>
    <b v="0"/>
    <s v="theater/plays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1"/>
    <n v="52.5"/>
    <s v="US"/>
    <s v="USD"/>
    <n v="1409846874"/>
    <d v="2014-09-04T16:07:54"/>
    <n v="1407254874"/>
    <x v="4017"/>
    <b v="0"/>
    <n v="2"/>
    <b v="0"/>
    <s v="theater/plays"/>
    <x v="1"/>
    <s v="plays"/>
    <x v="3"/>
  </r>
  <r>
    <n v="4018"/>
    <s v="Time Please Fringe"/>
    <s v="Funding for a production of Time Please at the Brighton Fringe 2017... and beyond."/>
    <n v="1500"/>
    <n v="130"/>
    <x v="2"/>
    <n v="9"/>
    <n v="32.5"/>
    <s v="GB"/>
    <s v="GBP"/>
    <n v="1475877108"/>
    <d v="2016-10-07T21:51:48"/>
    <n v="1473285108"/>
    <x v="4018"/>
    <b v="0"/>
    <n v="4"/>
    <b v="0"/>
    <s v="theater/plays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n v="1"/>
    <n v="7.25"/>
    <s v="US"/>
    <s v="USD"/>
    <n v="1460737680"/>
    <d v="2016-04-15T16:28:00"/>
    <n v="1455725596"/>
    <x v="4019"/>
    <b v="0"/>
    <n v="4"/>
    <b v="0"/>
    <s v="theater/plays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n v="17"/>
    <n v="33.33"/>
    <s v="US"/>
    <s v="USD"/>
    <n v="1427168099"/>
    <d v="2015-03-24T03:34:59"/>
    <n v="1424579699"/>
    <x v="4020"/>
    <b v="0"/>
    <n v="3"/>
    <b v="0"/>
    <s v="theater/plays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n v="1"/>
    <n v="62.5"/>
    <s v="US"/>
    <s v="USD"/>
    <n v="1414360358"/>
    <d v="2014-10-26T21:52:38"/>
    <n v="1409176358"/>
    <x v="4021"/>
    <b v="0"/>
    <n v="2"/>
    <b v="0"/>
    <s v="theater/plays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n v="70"/>
    <n v="63.56"/>
    <s v="US"/>
    <s v="USD"/>
    <n v="1422759240"/>
    <d v="2015-02-01T02:54:00"/>
    <n v="1418824867"/>
    <x v="4022"/>
    <b v="0"/>
    <n v="197"/>
    <b v="0"/>
    <s v="theater/plays"/>
    <x v="1"/>
    <s v="plays"/>
    <x v="3"/>
  </r>
  <r>
    <n v="4023"/>
    <s v="Forgive &amp; Forget"/>
    <s v="An original gospel stage play that explores the pain and hurt caused by those who struggle to forgive others!"/>
    <n v="7000"/>
    <n v="0"/>
    <x v="2"/>
    <n v="0"/>
    <e v="#DIV/0!"/>
    <s v="US"/>
    <s v="USD"/>
    <n v="1458860363"/>
    <d v="2016-03-24T22:59:23"/>
    <n v="1454975963"/>
    <x v="4023"/>
    <b v="0"/>
    <n v="0"/>
    <b v="0"/>
    <s v="theater/plays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"/>
    <n v="10"/>
    <s v="US"/>
    <s v="USD"/>
    <n v="1441037097"/>
    <d v="2015-08-31T16:04:57"/>
    <n v="1438445097"/>
    <x v="4024"/>
    <b v="0"/>
    <n v="1"/>
    <b v="0"/>
    <s v="theater/plays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5"/>
    <n v="62.5"/>
    <s v="FR"/>
    <s v="EUR"/>
    <n v="1437889336"/>
    <d v="2015-07-26T05:42:16"/>
    <n v="1432705336"/>
    <x v="4025"/>
    <b v="0"/>
    <n v="4"/>
    <b v="0"/>
    <s v="theater/plays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n v="0"/>
    <e v="#DIV/0!"/>
    <s v="US"/>
    <s v="USD"/>
    <n v="1449247439"/>
    <d v="2015-12-04T16:43:59"/>
    <n v="1444059839"/>
    <x v="4026"/>
    <b v="0"/>
    <n v="0"/>
    <b v="0"/>
    <s v="theater/plays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7"/>
    <n v="30.71"/>
    <s v="US"/>
    <s v="USD"/>
    <n v="1487811600"/>
    <d v="2017-02-23T01:00:00"/>
    <n v="1486077481"/>
    <x v="4027"/>
    <b v="0"/>
    <n v="7"/>
    <b v="0"/>
    <s v="theater/plays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28"/>
    <n v="51"/>
    <s v="US"/>
    <s v="USD"/>
    <n v="1402007500"/>
    <d v="2014-06-05T22:31:40"/>
    <n v="1399415500"/>
    <x v="4028"/>
    <b v="0"/>
    <n v="11"/>
    <b v="0"/>
    <s v="theater/plays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n v="0"/>
    <e v="#DIV/0!"/>
    <s v="US"/>
    <s v="USD"/>
    <n v="1450053370"/>
    <d v="2015-12-14T00:36:10"/>
    <n v="1447461370"/>
    <x v="4029"/>
    <b v="0"/>
    <n v="0"/>
    <b v="0"/>
    <s v="theater/plays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n v="16"/>
    <n v="66.67"/>
    <s v="US"/>
    <s v="USD"/>
    <n v="1454525340"/>
    <d v="2016-02-03T18:49:00"/>
    <n v="1452008599"/>
    <x v="4030"/>
    <b v="0"/>
    <n v="6"/>
    <b v="0"/>
    <s v="theater/plays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0"/>
    <e v="#DIV/0!"/>
    <s v="US"/>
    <s v="USD"/>
    <n v="1418914964"/>
    <d v="2014-12-18T15:02:44"/>
    <n v="1414591364"/>
    <x v="4031"/>
    <b v="0"/>
    <n v="0"/>
    <b v="0"/>
    <s v="theater/plays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7"/>
    <n v="59"/>
    <s v="US"/>
    <s v="USD"/>
    <n v="1450211116"/>
    <d v="2015-12-15T20:25:16"/>
    <n v="1445023516"/>
    <x v="4032"/>
    <b v="0"/>
    <n v="7"/>
    <b v="0"/>
    <s v="theater/plays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26"/>
    <n v="65.34"/>
    <s v="GB"/>
    <s v="GBP"/>
    <n v="1475398800"/>
    <d v="2016-10-02T09:00:00"/>
    <n v="1472711224"/>
    <x v="4033"/>
    <b v="0"/>
    <n v="94"/>
    <b v="0"/>
    <s v="theater/plays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"/>
    <n v="100"/>
    <s v="US"/>
    <s v="USD"/>
    <n v="1428097450"/>
    <d v="2015-04-03T21:44:10"/>
    <n v="1425509050"/>
    <x v="4034"/>
    <b v="0"/>
    <n v="2"/>
    <b v="0"/>
    <s v="theater/plays"/>
    <x v="1"/>
    <s v="plays"/>
    <x v="0"/>
  </r>
  <r>
    <n v="4035"/>
    <s v="The Lost Boy"/>
    <s v="&quot;Stories are where you go to look for the truth of your own life.&quot; (Frank Delaney)"/>
    <n v="10000"/>
    <n v="3685"/>
    <x v="2"/>
    <n v="37"/>
    <n v="147.4"/>
    <s v="US"/>
    <s v="USD"/>
    <n v="1413925887"/>
    <d v="2014-10-21T21:11:27"/>
    <n v="1411333887"/>
    <x v="4035"/>
    <b v="0"/>
    <n v="25"/>
    <b v="0"/>
    <s v="theater/plays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47"/>
    <n v="166.06"/>
    <s v="US"/>
    <s v="USD"/>
    <n v="1404253800"/>
    <d v="2014-07-01T22:30:00"/>
    <n v="1402784964"/>
    <x v="4036"/>
    <b v="0"/>
    <n v="17"/>
    <b v="0"/>
    <s v="theater/plays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11"/>
    <n v="40"/>
    <s v="US"/>
    <s v="USD"/>
    <n v="1464099900"/>
    <d v="2016-05-24T14:25:00"/>
    <n v="1462585315"/>
    <x v="4037"/>
    <b v="0"/>
    <n v="2"/>
    <b v="0"/>
    <s v="theater/plays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12"/>
    <n v="75.25"/>
    <s v="US"/>
    <s v="USD"/>
    <n v="1413573010"/>
    <d v="2014-10-17T19:10:10"/>
    <n v="1408389010"/>
    <x v="4038"/>
    <b v="0"/>
    <n v="4"/>
    <b v="0"/>
    <s v="theater/plays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n v="60"/>
    <n v="60"/>
    <s v="US"/>
    <s v="USD"/>
    <n v="1448949540"/>
    <d v="2015-12-01T05:59:00"/>
    <n v="1446048367"/>
    <x v="4039"/>
    <b v="0"/>
    <n v="5"/>
    <b v="0"/>
    <s v="theater/plays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n v="31"/>
    <n v="1250"/>
    <s v="US"/>
    <s v="USD"/>
    <n v="1437188400"/>
    <d v="2015-07-18T03:00:00"/>
    <n v="1432100004"/>
    <x v="4040"/>
    <b v="0"/>
    <n v="2"/>
    <b v="0"/>
    <s v="theater/plays"/>
    <x v="1"/>
    <s v="plays"/>
    <x v="0"/>
  </r>
  <r>
    <n v="4041"/>
    <s v="In the Land of Gold"/>
    <s v="A bold, colouful, vibrant play centred around the last remaining monarchy of Africa."/>
    <n v="5000"/>
    <n v="21"/>
    <x v="2"/>
    <n v="0"/>
    <n v="10.5"/>
    <s v="GB"/>
    <s v="GBP"/>
    <n v="1473160954"/>
    <d v="2016-09-06T11:22:34"/>
    <n v="1467976954"/>
    <x v="4041"/>
    <b v="0"/>
    <n v="2"/>
    <b v="0"/>
    <s v="theater/plays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x v="2"/>
    <n v="0"/>
    <n v="7"/>
    <s v="US"/>
    <s v="USD"/>
    <n v="1421781360"/>
    <d v="2015-01-20T19:16:00"/>
    <n v="1419213664"/>
    <x v="4042"/>
    <b v="0"/>
    <n v="3"/>
    <b v="0"/>
    <s v="theater/plays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x v="2"/>
    <n v="0"/>
    <e v="#DIV/0!"/>
    <s v="CA"/>
    <s v="CAD"/>
    <n v="1416524325"/>
    <d v="2014-11-20T22:58:45"/>
    <n v="1415228325"/>
    <x v="4043"/>
    <b v="0"/>
    <n v="0"/>
    <b v="0"/>
    <s v="theater/plays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38"/>
    <n v="56.25"/>
    <s v="US"/>
    <s v="USD"/>
    <n v="1428642000"/>
    <d v="2015-04-10T05:00:00"/>
    <n v="1426050982"/>
    <x v="4044"/>
    <b v="0"/>
    <n v="4"/>
    <b v="0"/>
    <s v="theater/plays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n v="0"/>
    <n v="1"/>
    <s v="AU"/>
    <s v="AUD"/>
    <n v="1408596589"/>
    <d v="2014-08-21T04:49:49"/>
    <n v="1406004589"/>
    <x v="4045"/>
    <b v="0"/>
    <n v="1"/>
    <b v="0"/>
    <s v="theater/plays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8"/>
    <n v="38.33"/>
    <s v="US"/>
    <s v="USD"/>
    <n v="1413992210"/>
    <d v="2014-10-22T15:36:50"/>
    <n v="1411400210"/>
    <x v="4046"/>
    <b v="0"/>
    <n v="12"/>
    <b v="0"/>
    <s v="theater/plays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"/>
    <n v="27.5"/>
    <s v="US"/>
    <s v="USD"/>
    <n v="1420938000"/>
    <d v="2015-01-11T01:00:00"/>
    <n v="1418862743"/>
    <x v="4047"/>
    <b v="0"/>
    <n v="4"/>
    <b v="0"/>
    <s v="theater/plays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n v="18"/>
    <n v="32.979999999999997"/>
    <s v="GB"/>
    <s v="GBP"/>
    <n v="1460373187"/>
    <d v="2016-04-11T11:13:07"/>
    <n v="1457352787"/>
    <x v="4048"/>
    <b v="0"/>
    <n v="91"/>
    <b v="0"/>
    <s v="theater/plays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0"/>
    <n v="16"/>
    <s v="US"/>
    <s v="USD"/>
    <n v="1436914815"/>
    <d v="2015-07-14T23:00:15"/>
    <n v="1434322815"/>
    <x v="4049"/>
    <b v="0"/>
    <n v="1"/>
    <b v="0"/>
    <s v="theater/plays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0"/>
    <n v="1"/>
    <s v="US"/>
    <s v="USD"/>
    <n v="1414077391"/>
    <d v="2014-10-23T15:16:31"/>
    <n v="1411485391"/>
    <x v="4050"/>
    <b v="0"/>
    <n v="1"/>
    <b v="0"/>
    <s v="theater/plays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n v="0"/>
    <e v="#DIV/0!"/>
    <s v="US"/>
    <s v="USD"/>
    <n v="1399618380"/>
    <d v="2014-05-09T06:53:00"/>
    <n v="1399058797"/>
    <x v="4051"/>
    <b v="0"/>
    <n v="0"/>
    <b v="0"/>
    <s v="theater/plays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38"/>
    <n v="86.62"/>
    <s v="US"/>
    <s v="USD"/>
    <n v="1413234316"/>
    <d v="2014-10-13T21:05:16"/>
    <n v="1408050316"/>
    <x v="4052"/>
    <b v="0"/>
    <n v="13"/>
    <b v="0"/>
    <s v="theater/plays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22"/>
    <n v="55"/>
    <s v="GB"/>
    <s v="GBP"/>
    <n v="1416081600"/>
    <d v="2014-11-15T20:00:00"/>
    <n v="1413477228"/>
    <x v="4053"/>
    <b v="0"/>
    <n v="2"/>
    <b v="0"/>
    <s v="theater/plays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0"/>
    <e v="#DIV/0!"/>
    <s v="US"/>
    <s v="USD"/>
    <n v="1475294400"/>
    <d v="2016-10-01T04:00:00"/>
    <n v="1472674285"/>
    <x v="4054"/>
    <b v="0"/>
    <n v="0"/>
    <b v="0"/>
    <s v="theater/plays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18"/>
    <n v="41.95"/>
    <s v="GB"/>
    <s v="GBP"/>
    <n v="1403192031"/>
    <d v="2014-06-19T15:33:51"/>
    <n v="1400600031"/>
    <x v="4055"/>
    <b v="0"/>
    <n v="21"/>
    <b v="0"/>
    <s v="theater/plays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x v="2"/>
    <n v="53"/>
    <n v="88.33"/>
    <s v="US"/>
    <s v="USD"/>
    <n v="1467575940"/>
    <d v="2016-07-03T19:59:00"/>
    <n v="1465856639"/>
    <x v="4056"/>
    <b v="0"/>
    <n v="9"/>
    <b v="0"/>
    <s v="theater/plays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22"/>
    <n v="129.16999999999999"/>
    <s v="GB"/>
    <s v="GBP"/>
    <n v="1448492400"/>
    <d v="2015-11-25T23:00:00"/>
    <n v="1446506080"/>
    <x v="4057"/>
    <b v="0"/>
    <n v="6"/>
    <b v="0"/>
    <s v="theater/plays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n v="3"/>
    <n v="23.75"/>
    <s v="US"/>
    <s v="USD"/>
    <n v="1459483140"/>
    <d v="2016-04-01T03:59:00"/>
    <n v="1458178044"/>
    <x v="4058"/>
    <b v="0"/>
    <n v="4"/>
    <b v="0"/>
    <s v="theater/plays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x v="2"/>
    <n v="3"/>
    <n v="35.71"/>
    <s v="CA"/>
    <s v="CAD"/>
    <n v="1410836400"/>
    <d v="2014-09-16T03:00:00"/>
    <n v="1408116152"/>
    <x v="4059"/>
    <b v="0"/>
    <n v="7"/>
    <b v="0"/>
    <s v="theater/plays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3"/>
    <n v="57"/>
    <s v="CA"/>
    <s v="CAD"/>
    <n v="1403539200"/>
    <d v="2014-06-23T16:00:00"/>
    <n v="1400604056"/>
    <x v="4060"/>
    <b v="0"/>
    <n v="5"/>
    <b v="0"/>
    <s v="theater/plays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x v="2"/>
    <n v="0"/>
    <e v="#DIV/0!"/>
    <s v="US"/>
    <s v="USD"/>
    <n v="1461205423"/>
    <d v="2016-04-21T02:23:43"/>
    <n v="1456025023"/>
    <x v="4061"/>
    <b v="0"/>
    <n v="0"/>
    <b v="0"/>
    <s v="theater/plays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2"/>
    <n v="163.33000000000001"/>
    <s v="US"/>
    <s v="USD"/>
    <n v="1467481468"/>
    <d v="2016-07-02T17:44:28"/>
    <n v="1464889468"/>
    <x v="4062"/>
    <b v="0"/>
    <n v="3"/>
    <b v="0"/>
    <s v="theater/plays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"/>
    <n v="15"/>
    <s v="GB"/>
    <s v="GBP"/>
    <n v="1403886084"/>
    <d v="2014-06-27T16:21:24"/>
    <n v="1401294084"/>
    <x v="4063"/>
    <b v="0"/>
    <n v="9"/>
    <b v="0"/>
    <s v="theater/plays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19"/>
    <n v="64.17"/>
    <s v="AU"/>
    <s v="AUD"/>
    <n v="1430316426"/>
    <d v="2015-04-29T14:07:06"/>
    <n v="1427724426"/>
    <x v="4064"/>
    <b v="0"/>
    <n v="6"/>
    <b v="0"/>
    <s v="theater/plays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n v="1"/>
    <n v="6.75"/>
    <s v="US"/>
    <s v="USD"/>
    <n v="1407883811"/>
    <d v="2014-08-12T22:50:11"/>
    <n v="1405291811"/>
    <x v="4065"/>
    <b v="0"/>
    <n v="4"/>
    <b v="0"/>
    <s v="theater/plays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0"/>
    <n v="25"/>
    <s v="US"/>
    <s v="USD"/>
    <n v="1463619388"/>
    <d v="2016-05-19T00:56:28"/>
    <n v="1461027388"/>
    <x v="4066"/>
    <b v="0"/>
    <n v="1"/>
    <b v="0"/>
    <s v="theater/plays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61"/>
    <n v="179.12"/>
    <s v="US"/>
    <s v="USD"/>
    <n v="1443408550"/>
    <d v="2015-09-28T02:49:10"/>
    <n v="1439952550"/>
    <x v="4067"/>
    <b v="0"/>
    <n v="17"/>
    <b v="0"/>
    <s v="theater/plays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n v="1"/>
    <n v="34.950000000000003"/>
    <s v="US"/>
    <s v="USD"/>
    <n v="1484348700"/>
    <d v="2017-01-13T23:05:00"/>
    <n v="1481756855"/>
    <x v="4068"/>
    <b v="0"/>
    <n v="1"/>
    <b v="0"/>
    <s v="theater/plays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x v="2"/>
    <n v="34"/>
    <n v="33.08"/>
    <s v="GB"/>
    <s v="GBP"/>
    <n v="1425124800"/>
    <d v="2015-02-28T12:00:00"/>
    <n v="1421596356"/>
    <x v="4069"/>
    <b v="0"/>
    <n v="13"/>
    <b v="0"/>
    <s v="theater/plays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n v="17"/>
    <n v="27.5"/>
    <s v="US"/>
    <s v="USD"/>
    <n v="1425178800"/>
    <d v="2015-03-01T03:00:00"/>
    <n v="1422374420"/>
    <x v="4070"/>
    <b v="0"/>
    <n v="6"/>
    <b v="0"/>
    <s v="theater/plays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n v="0"/>
    <e v="#DIV/0!"/>
    <s v="MX"/>
    <s v="MXN"/>
    <n v="1482779931"/>
    <d v="2016-12-26T19:18:51"/>
    <n v="1480187931"/>
    <x v="4071"/>
    <b v="0"/>
    <n v="0"/>
    <b v="0"/>
    <s v="theater/plays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0"/>
    <n v="2"/>
    <s v="GB"/>
    <s v="GBP"/>
    <n v="1408646111"/>
    <d v="2014-08-21T18:35:11"/>
    <n v="1403462111"/>
    <x v="4072"/>
    <b v="0"/>
    <n v="2"/>
    <b v="0"/>
    <s v="theater/plays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"/>
    <n v="18.5"/>
    <s v="US"/>
    <s v="USD"/>
    <n v="1431144000"/>
    <d v="2015-05-09T04:00:00"/>
    <n v="1426407426"/>
    <x v="4073"/>
    <b v="0"/>
    <n v="2"/>
    <b v="0"/>
    <s v="theater/plays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27"/>
    <n v="35"/>
    <s v="GB"/>
    <s v="GBP"/>
    <n v="1446732975"/>
    <d v="2015-11-05T14:16:15"/>
    <n v="1444137375"/>
    <x v="4074"/>
    <b v="0"/>
    <n v="21"/>
    <b v="0"/>
    <s v="theater/plays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29"/>
    <n v="44.31"/>
    <s v="GB"/>
    <s v="GBP"/>
    <n v="1404149280"/>
    <d v="2014-06-30T17:28:00"/>
    <n v="1400547969"/>
    <x v="4075"/>
    <b v="0"/>
    <n v="13"/>
    <b v="0"/>
    <s v="theater/plays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n v="0"/>
    <e v="#DIV/0!"/>
    <s v="US"/>
    <s v="USD"/>
    <n v="1413921060"/>
    <d v="2014-10-21T19:51:00"/>
    <n v="1411499149"/>
    <x v="4076"/>
    <b v="0"/>
    <n v="0"/>
    <b v="0"/>
    <s v="theater/plays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9"/>
    <n v="222.5"/>
    <s v="US"/>
    <s v="USD"/>
    <n v="1482339794"/>
    <d v="2016-12-21T17:03:14"/>
    <n v="1479747794"/>
    <x v="4077"/>
    <b v="0"/>
    <n v="6"/>
    <b v="0"/>
    <s v="theater/plays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n v="0"/>
    <e v="#DIV/0!"/>
    <s v="GB"/>
    <s v="GBP"/>
    <n v="1485543242"/>
    <d v="2017-01-27T18:54:02"/>
    <n v="1482951242"/>
    <x v="4078"/>
    <b v="0"/>
    <n v="0"/>
    <b v="0"/>
    <s v="theater/plays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0"/>
    <n v="5"/>
    <s v="US"/>
    <s v="USD"/>
    <n v="1466375521"/>
    <d v="2016-06-19T22:32:01"/>
    <n v="1463783521"/>
    <x v="4079"/>
    <b v="0"/>
    <n v="1"/>
    <b v="0"/>
    <s v="theater/plays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n v="0"/>
    <e v="#DIV/0!"/>
    <s v="US"/>
    <s v="USD"/>
    <n v="1465930440"/>
    <d v="2016-06-14T18:54:00"/>
    <n v="1463849116"/>
    <x v="4080"/>
    <b v="0"/>
    <n v="0"/>
    <b v="0"/>
    <s v="theater/plays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16"/>
    <n v="29.17"/>
    <s v="US"/>
    <s v="USD"/>
    <n v="1425819425"/>
    <d v="2015-03-08T12:57:05"/>
    <n v="1423231025"/>
    <x v="4081"/>
    <b v="0"/>
    <n v="12"/>
    <b v="0"/>
    <s v="theater/plays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2"/>
    <n v="1.5"/>
    <s v="US"/>
    <s v="USD"/>
    <n v="1447542000"/>
    <d v="2015-11-14T23:00:00"/>
    <n v="1446179553"/>
    <x v="4082"/>
    <b v="0"/>
    <n v="2"/>
    <b v="0"/>
    <s v="theater/plays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22"/>
    <n v="126.5"/>
    <s v="US"/>
    <s v="USD"/>
    <n v="1452795416"/>
    <d v="2016-01-14T18:16:56"/>
    <n v="1450203416"/>
    <x v="4083"/>
    <b v="0"/>
    <n v="6"/>
    <b v="0"/>
    <s v="theater/plays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0"/>
    <n v="10"/>
    <s v="IT"/>
    <s v="EUR"/>
    <n v="1476008906"/>
    <d v="2016-10-09T10:28:26"/>
    <n v="1473416906"/>
    <x v="4084"/>
    <b v="0"/>
    <n v="1"/>
    <b v="0"/>
    <s v="theater/plays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0"/>
    <n v="10"/>
    <s v="US"/>
    <s v="USD"/>
    <n v="1427169540"/>
    <d v="2015-03-24T03:59:00"/>
    <n v="1424701775"/>
    <x v="4085"/>
    <b v="0"/>
    <n v="1"/>
    <b v="0"/>
    <s v="theater/plays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5"/>
    <n v="9.4"/>
    <s v="US"/>
    <s v="USD"/>
    <n v="1448078400"/>
    <d v="2015-11-21T04:00:00"/>
    <n v="1445985299"/>
    <x v="4086"/>
    <b v="0"/>
    <n v="5"/>
    <b v="0"/>
    <s v="theater/plays"/>
    <x v="1"/>
    <s v="plays"/>
    <x v="0"/>
  </r>
  <r>
    <n v="4087"/>
    <s v="Stage Production &quot;The Nail Shop&quot;"/>
    <s v="Comedy Stage Play"/>
    <n v="9600"/>
    <n v="0"/>
    <x v="2"/>
    <n v="0"/>
    <e v="#DIV/0!"/>
    <s v="US"/>
    <s v="USD"/>
    <n v="1468777786"/>
    <d v="2016-07-17T17:49:46"/>
    <n v="1466185786"/>
    <x v="4087"/>
    <b v="0"/>
    <n v="0"/>
    <b v="0"/>
    <s v="theater/plays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11"/>
    <n v="72"/>
    <s v="GB"/>
    <s v="GBP"/>
    <n v="1421403960"/>
    <d v="2015-01-16T10:26:00"/>
    <n v="1418827324"/>
    <x v="4088"/>
    <b v="0"/>
    <n v="3"/>
    <b v="0"/>
    <s v="theater/plays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5"/>
    <n v="30"/>
    <s v="US"/>
    <s v="USD"/>
    <n v="1433093700"/>
    <d v="2015-05-31T17:35:00"/>
    <n v="1430242488"/>
    <x v="4089"/>
    <b v="0"/>
    <n v="8"/>
    <b v="0"/>
    <s v="theater/plays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n v="3"/>
    <n v="10.67"/>
    <s v="US"/>
    <s v="USD"/>
    <n v="1438959600"/>
    <d v="2015-08-07T15:00:00"/>
    <n v="1437754137"/>
    <x v="4090"/>
    <b v="0"/>
    <n v="3"/>
    <b v="0"/>
    <s v="theater/plays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13"/>
    <n v="25.5"/>
    <s v="US"/>
    <s v="USD"/>
    <n v="1421410151"/>
    <d v="2015-01-16T12:09:11"/>
    <n v="1418818151"/>
    <x v="4091"/>
    <b v="0"/>
    <n v="8"/>
    <b v="0"/>
    <s v="theater/plays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n v="0"/>
    <n v="20"/>
    <s v="US"/>
    <s v="USD"/>
    <n v="1428205247"/>
    <d v="2015-04-05T03:40:47"/>
    <n v="1423024847"/>
    <x v="4092"/>
    <b v="0"/>
    <n v="1"/>
    <b v="0"/>
    <s v="theater/plays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2"/>
    <n v="15"/>
    <s v="GB"/>
    <s v="GBP"/>
    <n v="1440272093"/>
    <d v="2015-08-22T19:34:53"/>
    <n v="1435088093"/>
    <x v="4093"/>
    <b v="0"/>
    <n v="4"/>
    <b v="0"/>
    <s v="theater/plays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37"/>
    <n v="91.25"/>
    <s v="US"/>
    <s v="USD"/>
    <n v="1413953940"/>
    <d v="2014-10-22T04:59:00"/>
    <n v="1410141900"/>
    <x v="4094"/>
    <b v="0"/>
    <n v="8"/>
    <b v="0"/>
    <s v="theater/plays"/>
    <x v="1"/>
    <s v="plays"/>
    <x v="3"/>
  </r>
  <r>
    <n v="4095"/>
    <s v="LOPE ENAMORADO"/>
    <s v="Proyecto teatral dirigido por MartÃ­n Acosta que habla y reflexiona sobre el amor y su naturaleza."/>
    <n v="30000"/>
    <n v="800"/>
    <x v="2"/>
    <n v="3"/>
    <n v="800"/>
    <s v="MX"/>
    <s v="MXN"/>
    <n v="1482108350"/>
    <d v="2016-12-19T00:45:50"/>
    <n v="1479516350"/>
    <x v="4095"/>
    <b v="0"/>
    <n v="1"/>
    <b v="0"/>
    <s v="theater/plays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11"/>
    <n v="80"/>
    <s v="GB"/>
    <s v="GBP"/>
    <n v="1488271860"/>
    <d v="2017-02-28T08:51:00"/>
    <n v="1484484219"/>
    <x v="4096"/>
    <b v="0"/>
    <n v="5"/>
    <b v="0"/>
    <s v="theater/plays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0"/>
    <e v="#DIV/0!"/>
    <s v="GB"/>
    <s v="GBP"/>
    <n v="1454284500"/>
    <d v="2016-01-31T23:55:00"/>
    <n v="1449431237"/>
    <x v="4097"/>
    <b v="0"/>
    <n v="0"/>
    <b v="0"/>
    <s v="theater/plays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n v="0"/>
    <e v="#DIV/0!"/>
    <s v="US"/>
    <s v="USD"/>
    <n v="1465060797"/>
    <d v="2016-06-04T17:19:57"/>
    <n v="1462468797"/>
    <x v="4098"/>
    <b v="0"/>
    <n v="0"/>
    <b v="0"/>
    <s v="theater/plays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1"/>
    <n v="50"/>
    <s v="US"/>
    <s v="USD"/>
    <n v="1472847873"/>
    <d v="2016-09-02T20:24:33"/>
    <n v="1468959873"/>
    <x v="4099"/>
    <b v="0"/>
    <n v="1"/>
    <b v="0"/>
    <s v="theater/plays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n v="0"/>
    <e v="#DIV/0!"/>
    <s v="US"/>
    <s v="USD"/>
    <n v="1414205990"/>
    <d v="2014-10-25T02:59:50"/>
    <n v="1413341990"/>
    <x v="4100"/>
    <b v="0"/>
    <n v="0"/>
    <b v="0"/>
    <s v="theater/plays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0"/>
    <e v="#DIV/0!"/>
    <s v="US"/>
    <s v="USD"/>
    <n v="1485380482"/>
    <d v="2017-01-25T21:41:22"/>
    <n v="1482788482"/>
    <x v="4101"/>
    <b v="0"/>
    <n v="0"/>
    <b v="0"/>
    <s v="theater/plays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n v="27"/>
    <n v="22.83"/>
    <s v="US"/>
    <s v="USD"/>
    <n v="1463343673"/>
    <d v="2016-05-15T20:21:13"/>
    <n v="1460751673"/>
    <x v="4102"/>
    <b v="0"/>
    <n v="6"/>
    <b v="0"/>
    <s v="theater/plays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n v="10"/>
    <n v="16.670000000000002"/>
    <s v="US"/>
    <s v="USD"/>
    <n v="1440613920"/>
    <d v="2015-08-26T18:32:00"/>
    <n v="1435953566"/>
    <x v="4103"/>
    <b v="0"/>
    <n v="6"/>
    <b v="0"/>
    <s v="theater/plays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21"/>
    <n v="45.79"/>
    <s v="AU"/>
    <s v="AUD"/>
    <n v="1477550434"/>
    <d v="2016-10-27T06:40:34"/>
    <n v="1474958434"/>
    <x v="4104"/>
    <b v="0"/>
    <n v="14"/>
    <b v="0"/>
    <s v="theater/plays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7"/>
    <n v="383.33"/>
    <s v="MX"/>
    <s v="MXN"/>
    <n v="1482711309"/>
    <d v="2016-12-26T00:15:09"/>
    <n v="1479860109"/>
    <x v="4105"/>
    <b v="0"/>
    <n v="6"/>
    <b v="0"/>
    <s v="theater/plays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71"/>
    <n v="106.97"/>
    <s v="US"/>
    <s v="USD"/>
    <n v="1427936400"/>
    <d v="2015-04-02T01:00:00"/>
    <n v="1424221866"/>
    <x v="4106"/>
    <b v="0"/>
    <n v="33"/>
    <b v="0"/>
    <s v="theater/plays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n v="2"/>
    <n v="10.25"/>
    <s v="US"/>
    <s v="USD"/>
    <n v="1411596001"/>
    <d v="2014-09-24T22:00:01"/>
    <n v="1409608801"/>
    <x v="4107"/>
    <b v="0"/>
    <n v="4"/>
    <b v="0"/>
    <s v="theater/plays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2"/>
    <n v="59"/>
    <s v="US"/>
    <s v="USD"/>
    <n v="1488517200"/>
    <d v="2017-03-03T05:00:00"/>
    <n v="1485909937"/>
    <x v="4108"/>
    <b v="0"/>
    <n v="1"/>
    <b v="0"/>
    <s v="theater/plays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n v="0"/>
    <e v="#DIV/0!"/>
    <s v="GB"/>
    <s v="GBP"/>
    <n v="1448805404"/>
    <d v="2015-11-29T13:56:44"/>
    <n v="1446209804"/>
    <x v="4109"/>
    <b v="0"/>
    <n v="0"/>
    <b v="0"/>
    <s v="theater/plays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29"/>
    <n v="14.33"/>
    <s v="GB"/>
    <s v="GBP"/>
    <n v="1469113351"/>
    <d v="2016-07-21T15:02:31"/>
    <n v="1463929351"/>
    <x v="4110"/>
    <b v="0"/>
    <n v="6"/>
    <b v="0"/>
    <s v="theater/plays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x v="2"/>
    <n v="3"/>
    <n v="15.67"/>
    <s v="US"/>
    <s v="USD"/>
    <n v="1424747740"/>
    <d v="2015-02-24T03:15:40"/>
    <n v="1422155740"/>
    <x v="4111"/>
    <b v="0"/>
    <n v="6"/>
    <b v="0"/>
    <s v="theater/plays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0"/>
    <n v="1"/>
    <s v="IE"/>
    <s v="EUR"/>
    <n v="1456617600"/>
    <d v="2016-02-28T00:00:00"/>
    <n v="1454280186"/>
    <x v="4112"/>
    <b v="0"/>
    <n v="1"/>
    <b v="0"/>
    <s v="theater/plays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0"/>
    <n v="1"/>
    <s v="US"/>
    <s v="USD"/>
    <n v="1452234840"/>
    <d v="2016-01-08T06:34:00"/>
    <n v="1450619123"/>
    <x v="4113"/>
    <b v="0"/>
    <n v="3"/>
    <b v="0"/>
    <s v="theater/plays"/>
    <x v="1"/>
    <s v="plays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93C4AF-061A-4C8F-95AB-C1C345539ECC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item="8" hier="-1"/>
    <pageField fld="22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tabSelected="1" zoomScale="95" zoomScaleNormal="95" workbookViewId="0">
      <selection activeCell="I14" sqref="I1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</cols>
  <sheetData>
    <row r="1" spans="1:14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E4D4A-0576-4D17-A97E-C4BA5239E73E}">
  <sheetPr filterMode="1"/>
  <dimension ref="A1:U4115"/>
  <sheetViews>
    <sheetView workbookViewId="0">
      <selection sqref="A1:XFD1"/>
    </sheetView>
  </sheetViews>
  <sheetFormatPr defaultRowHeight="15" customHeight="1" x14ac:dyDescent="0.25"/>
  <cols>
    <col min="2" max="2" width="48.28515625" customWidth="1"/>
    <col min="4" max="4" width="17.140625" customWidth="1"/>
    <col min="5" max="5" width="12.5703125" customWidth="1"/>
    <col min="7" max="8" width="12.140625" customWidth="1"/>
    <col min="11" max="11" width="17" customWidth="1"/>
    <col min="12" max="12" width="21.42578125" customWidth="1"/>
    <col min="13" max="13" width="17.42578125" customWidth="1"/>
    <col min="14" max="14" width="23.28515625" style="9" customWidth="1"/>
    <col min="16" max="16" width="13.5703125" customWidth="1"/>
    <col min="18" max="19" width="26.140625" customWidth="1"/>
  </cols>
  <sheetData>
    <row r="1" spans="1:21" ht="1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8309</v>
      </c>
      <c r="H1" s="1" t="s">
        <v>8310</v>
      </c>
      <c r="I1" s="1" t="s">
        <v>8222</v>
      </c>
      <c r="J1" s="1" t="s">
        <v>8244</v>
      </c>
      <c r="K1" s="1" t="s">
        <v>8258</v>
      </c>
      <c r="L1" s="1" t="s">
        <v>8307</v>
      </c>
      <c r="M1" s="1" t="s">
        <v>8259</v>
      </c>
      <c r="N1" s="10" t="s">
        <v>8308</v>
      </c>
      <c r="O1" s="1" t="s">
        <v>8260</v>
      </c>
      <c r="P1" s="1" t="s">
        <v>8261</v>
      </c>
      <c r="Q1" s="1" t="s">
        <v>8262</v>
      </c>
      <c r="R1" s="1" t="s">
        <v>8305</v>
      </c>
      <c r="S1" s="11" t="s">
        <v>8361</v>
      </c>
      <c r="T1" s="1" t="s">
        <v>8362</v>
      </c>
      <c r="U1" s="1" t="s">
        <v>8306</v>
      </c>
    </row>
    <row r="2" spans="1:21" ht="15" hidden="1" customHeight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>
        <f>ROUND(E2/D2*100,0)</f>
        <v>137</v>
      </c>
      <c r="H2">
        <f>ROUND(E2/P2,2)</f>
        <v>63.92</v>
      </c>
      <c r="I2" t="s">
        <v>8223</v>
      </c>
      <c r="J2" t="s">
        <v>8245</v>
      </c>
      <c r="K2">
        <v>1437620400</v>
      </c>
      <c r="L2" s="9">
        <f>K2/60/60/24+DATE(1970,1,1)</f>
        <v>42208.125</v>
      </c>
      <c r="M2">
        <v>1434931811</v>
      </c>
      <c r="N2" s="9">
        <f>M2/24/60/60+DATE(1970,1,1)</f>
        <v>42177.007071759261</v>
      </c>
      <c r="O2" t="b">
        <v>0</v>
      </c>
      <c r="P2">
        <v>182</v>
      </c>
      <c r="Q2" t="b">
        <v>1</v>
      </c>
      <c r="R2" t="s">
        <v>8263</v>
      </c>
      <c r="S2" s="12" t="s">
        <v>8311</v>
      </c>
      <c r="T2" t="s">
        <v>8312</v>
      </c>
      <c r="U2">
        <f>YEAR(N2)</f>
        <v>2015</v>
      </c>
    </row>
    <row r="3" spans="1:21" ht="15" hidden="1" customHeight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>
        <f t="shared" ref="G3:G66" si="0">ROUND(E3/D3*100,0)</f>
        <v>143</v>
      </c>
      <c r="H3">
        <f t="shared" ref="H3:H66" si="1">ROUND(E3/P3,2)</f>
        <v>185.48</v>
      </c>
      <c r="I3" t="s">
        <v>8223</v>
      </c>
      <c r="J3" t="s">
        <v>8245</v>
      </c>
      <c r="K3">
        <v>1488464683</v>
      </c>
      <c r="L3" s="9">
        <f t="shared" ref="L3:L66" si="2">K3/60/60/24+DATE(1970,1,1)</f>
        <v>42796.600497685184</v>
      </c>
      <c r="M3">
        <v>1485872683</v>
      </c>
      <c r="N3" s="9">
        <f t="shared" ref="N3:N66" si="3">M3/24/60/60+DATE(1970,1,1)</f>
        <v>42766.600497685184</v>
      </c>
      <c r="O3" t="b">
        <v>0</v>
      </c>
      <c r="P3">
        <v>79</v>
      </c>
      <c r="Q3" t="b">
        <v>1</v>
      </c>
      <c r="R3" t="s">
        <v>8263</v>
      </c>
      <c r="S3" s="12" t="s">
        <v>8311</v>
      </c>
      <c r="T3" t="s">
        <v>8312</v>
      </c>
      <c r="U3">
        <f t="shared" ref="U3:U66" si="4">YEAR(N3)</f>
        <v>2017</v>
      </c>
    </row>
    <row r="4" spans="1:21" ht="15" hidden="1" customHeight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>
        <f t="shared" si="0"/>
        <v>105</v>
      </c>
      <c r="H4">
        <f t="shared" si="1"/>
        <v>15</v>
      </c>
      <c r="I4" t="s">
        <v>8224</v>
      </c>
      <c r="J4" t="s">
        <v>8246</v>
      </c>
      <c r="K4">
        <v>1455555083</v>
      </c>
      <c r="L4" s="9">
        <f t="shared" si="2"/>
        <v>42415.702349537038</v>
      </c>
      <c r="M4">
        <v>1454691083</v>
      </c>
      <c r="N4" s="9">
        <f t="shared" si="3"/>
        <v>42405.702349537038</v>
      </c>
      <c r="O4" t="b">
        <v>0</v>
      </c>
      <c r="P4">
        <v>35</v>
      </c>
      <c r="Q4" t="b">
        <v>1</v>
      </c>
      <c r="R4" t="s">
        <v>8263</v>
      </c>
      <c r="S4" s="12" t="s">
        <v>8311</v>
      </c>
      <c r="T4" t="s">
        <v>8312</v>
      </c>
      <c r="U4">
        <f t="shared" si="4"/>
        <v>2016</v>
      </c>
    </row>
    <row r="5" spans="1:21" ht="15" hidden="1" customHeight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>
        <f t="shared" si="0"/>
        <v>104</v>
      </c>
      <c r="H5">
        <f t="shared" si="1"/>
        <v>69.27</v>
      </c>
      <c r="I5" t="s">
        <v>8223</v>
      </c>
      <c r="J5" t="s">
        <v>8245</v>
      </c>
      <c r="K5">
        <v>1407414107</v>
      </c>
      <c r="L5" s="9">
        <f t="shared" si="2"/>
        <v>41858.515127314815</v>
      </c>
      <c r="M5">
        <v>1404822107</v>
      </c>
      <c r="N5" s="9">
        <f t="shared" si="3"/>
        <v>41828.515127314815</v>
      </c>
      <c r="O5" t="b">
        <v>0</v>
      </c>
      <c r="P5">
        <v>150</v>
      </c>
      <c r="Q5" t="b">
        <v>1</v>
      </c>
      <c r="R5" t="s">
        <v>8263</v>
      </c>
      <c r="S5" s="12" t="s">
        <v>8311</v>
      </c>
      <c r="T5" t="s">
        <v>8312</v>
      </c>
      <c r="U5">
        <f t="shared" si="4"/>
        <v>2014</v>
      </c>
    </row>
    <row r="6" spans="1:21" ht="15" hidden="1" customHeight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>
        <f t="shared" si="0"/>
        <v>123</v>
      </c>
      <c r="H6">
        <f t="shared" si="1"/>
        <v>190.55</v>
      </c>
      <c r="I6" t="s">
        <v>8223</v>
      </c>
      <c r="J6" t="s">
        <v>8245</v>
      </c>
      <c r="K6">
        <v>1450555279</v>
      </c>
      <c r="L6" s="9">
        <f t="shared" si="2"/>
        <v>42357.834247685183</v>
      </c>
      <c r="M6">
        <v>1447963279</v>
      </c>
      <c r="N6" s="9">
        <f t="shared" si="3"/>
        <v>42327.834247685183</v>
      </c>
      <c r="O6" t="b">
        <v>0</v>
      </c>
      <c r="P6">
        <v>284</v>
      </c>
      <c r="Q6" t="b">
        <v>1</v>
      </c>
      <c r="R6" t="s">
        <v>8263</v>
      </c>
      <c r="S6" s="12" t="s">
        <v>8311</v>
      </c>
      <c r="T6" t="s">
        <v>8312</v>
      </c>
      <c r="U6">
        <f t="shared" si="4"/>
        <v>2015</v>
      </c>
    </row>
    <row r="7" spans="1:21" ht="15" hidden="1" customHeight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>
        <f t="shared" si="0"/>
        <v>110</v>
      </c>
      <c r="H7">
        <f t="shared" si="1"/>
        <v>93.4</v>
      </c>
      <c r="I7" t="s">
        <v>8223</v>
      </c>
      <c r="J7" t="s">
        <v>8245</v>
      </c>
      <c r="K7">
        <v>1469770500</v>
      </c>
      <c r="L7" s="9">
        <f t="shared" si="2"/>
        <v>42580.232638888891</v>
      </c>
      <c r="M7">
        <v>1468362207</v>
      </c>
      <c r="N7" s="9">
        <f t="shared" si="3"/>
        <v>42563.932951388888</v>
      </c>
      <c r="O7" t="b">
        <v>0</v>
      </c>
      <c r="P7">
        <v>47</v>
      </c>
      <c r="Q7" t="b">
        <v>1</v>
      </c>
      <c r="R7" t="s">
        <v>8263</v>
      </c>
      <c r="S7" s="12" t="s">
        <v>8311</v>
      </c>
      <c r="T7" t="s">
        <v>8312</v>
      </c>
      <c r="U7">
        <f t="shared" si="4"/>
        <v>2016</v>
      </c>
    </row>
    <row r="8" spans="1:21" ht="15" hidden="1" customHeight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>
        <f t="shared" si="0"/>
        <v>106</v>
      </c>
      <c r="H8">
        <f t="shared" si="1"/>
        <v>146.88</v>
      </c>
      <c r="I8" t="s">
        <v>8223</v>
      </c>
      <c r="J8" t="s">
        <v>8245</v>
      </c>
      <c r="K8">
        <v>1402710250</v>
      </c>
      <c r="L8" s="9">
        <f t="shared" si="2"/>
        <v>41804.072337962964</v>
      </c>
      <c r="M8">
        <v>1401846250</v>
      </c>
      <c r="N8" s="9">
        <f t="shared" si="3"/>
        <v>41794.072337962964</v>
      </c>
      <c r="O8" t="b">
        <v>0</v>
      </c>
      <c r="P8">
        <v>58</v>
      </c>
      <c r="Q8" t="b">
        <v>1</v>
      </c>
      <c r="R8" t="s">
        <v>8263</v>
      </c>
      <c r="S8" s="12" t="s">
        <v>8311</v>
      </c>
      <c r="T8" t="s">
        <v>8312</v>
      </c>
      <c r="U8">
        <f t="shared" si="4"/>
        <v>2014</v>
      </c>
    </row>
    <row r="9" spans="1:21" ht="15" hidden="1" customHeight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>
        <f t="shared" si="0"/>
        <v>101</v>
      </c>
      <c r="H9">
        <f t="shared" si="1"/>
        <v>159.82</v>
      </c>
      <c r="I9" t="s">
        <v>8223</v>
      </c>
      <c r="J9" t="s">
        <v>8245</v>
      </c>
      <c r="K9">
        <v>1467680867</v>
      </c>
      <c r="L9" s="9">
        <f t="shared" si="2"/>
        <v>42556.047071759262</v>
      </c>
      <c r="M9">
        <v>1464224867</v>
      </c>
      <c r="N9" s="9">
        <f t="shared" si="3"/>
        <v>42516.047071759254</v>
      </c>
      <c r="O9" t="b">
        <v>0</v>
      </c>
      <c r="P9">
        <v>57</v>
      </c>
      <c r="Q9" t="b">
        <v>1</v>
      </c>
      <c r="R9" t="s">
        <v>8263</v>
      </c>
      <c r="S9" s="12" t="s">
        <v>8311</v>
      </c>
      <c r="T9" t="s">
        <v>8312</v>
      </c>
      <c r="U9">
        <f t="shared" si="4"/>
        <v>2016</v>
      </c>
    </row>
    <row r="10" spans="1:21" ht="15" hidden="1" customHeight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>
        <f t="shared" si="0"/>
        <v>100</v>
      </c>
      <c r="H10">
        <f t="shared" si="1"/>
        <v>291.79000000000002</v>
      </c>
      <c r="I10" t="s">
        <v>8223</v>
      </c>
      <c r="J10" t="s">
        <v>8245</v>
      </c>
      <c r="K10">
        <v>1460754000</v>
      </c>
      <c r="L10" s="9">
        <f t="shared" si="2"/>
        <v>42475.875</v>
      </c>
      <c r="M10">
        <v>1460155212</v>
      </c>
      <c r="N10" s="9">
        <f t="shared" si="3"/>
        <v>42468.94458333333</v>
      </c>
      <c r="O10" t="b">
        <v>0</v>
      </c>
      <c r="P10">
        <v>12</v>
      </c>
      <c r="Q10" t="b">
        <v>1</v>
      </c>
      <c r="R10" t="s">
        <v>8263</v>
      </c>
      <c r="S10" s="12" t="s">
        <v>8311</v>
      </c>
      <c r="T10" t="s">
        <v>8312</v>
      </c>
      <c r="U10">
        <f t="shared" si="4"/>
        <v>2016</v>
      </c>
    </row>
    <row r="11" spans="1:21" ht="15" hidden="1" customHeight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>
        <f t="shared" si="0"/>
        <v>126</v>
      </c>
      <c r="H11">
        <f t="shared" si="1"/>
        <v>31.5</v>
      </c>
      <c r="I11" t="s">
        <v>8223</v>
      </c>
      <c r="J11" t="s">
        <v>8245</v>
      </c>
      <c r="K11">
        <v>1460860144</v>
      </c>
      <c r="L11" s="9">
        <f t="shared" si="2"/>
        <v>42477.103518518517</v>
      </c>
      <c r="M11">
        <v>1458268144</v>
      </c>
      <c r="N11" s="9">
        <f t="shared" si="3"/>
        <v>42447.103518518517</v>
      </c>
      <c r="O11" t="b">
        <v>0</v>
      </c>
      <c r="P11">
        <v>20</v>
      </c>
      <c r="Q11" t="b">
        <v>1</v>
      </c>
      <c r="R11" t="s">
        <v>8263</v>
      </c>
      <c r="S11" s="12" t="s">
        <v>8311</v>
      </c>
      <c r="T11" t="s">
        <v>8312</v>
      </c>
      <c r="U11">
        <f t="shared" si="4"/>
        <v>2016</v>
      </c>
    </row>
    <row r="12" spans="1:21" ht="15" hidden="1" customHeight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>
        <f t="shared" si="0"/>
        <v>101</v>
      </c>
      <c r="H12">
        <f t="shared" si="1"/>
        <v>158.68</v>
      </c>
      <c r="I12" t="s">
        <v>8223</v>
      </c>
      <c r="J12" t="s">
        <v>8245</v>
      </c>
      <c r="K12">
        <v>1403660279</v>
      </c>
      <c r="L12" s="9">
        <f t="shared" si="2"/>
        <v>41815.068043981482</v>
      </c>
      <c r="M12">
        <v>1400636279</v>
      </c>
      <c r="N12" s="9">
        <f t="shared" si="3"/>
        <v>41780.068043981482</v>
      </c>
      <c r="O12" t="b">
        <v>0</v>
      </c>
      <c r="P12">
        <v>19</v>
      </c>
      <c r="Q12" t="b">
        <v>1</v>
      </c>
      <c r="R12" t="s">
        <v>8263</v>
      </c>
      <c r="S12" s="12" t="s">
        <v>8311</v>
      </c>
      <c r="T12" t="s">
        <v>8312</v>
      </c>
      <c r="U12">
        <f t="shared" si="4"/>
        <v>2014</v>
      </c>
    </row>
    <row r="13" spans="1:21" ht="15" hidden="1" customHeight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>
        <f t="shared" si="0"/>
        <v>121</v>
      </c>
      <c r="H13">
        <f t="shared" si="1"/>
        <v>80.33</v>
      </c>
      <c r="I13" t="s">
        <v>8223</v>
      </c>
      <c r="J13" t="s">
        <v>8245</v>
      </c>
      <c r="K13">
        <v>1471834800</v>
      </c>
      <c r="L13" s="9">
        <f t="shared" si="2"/>
        <v>42604.125</v>
      </c>
      <c r="M13">
        <v>1469126462</v>
      </c>
      <c r="N13" s="9">
        <f t="shared" si="3"/>
        <v>42572.778495370367</v>
      </c>
      <c r="O13" t="b">
        <v>0</v>
      </c>
      <c r="P13">
        <v>75</v>
      </c>
      <c r="Q13" t="b">
        <v>1</v>
      </c>
      <c r="R13" t="s">
        <v>8263</v>
      </c>
      <c r="S13" s="12" t="s">
        <v>8311</v>
      </c>
      <c r="T13" t="s">
        <v>8312</v>
      </c>
      <c r="U13">
        <f t="shared" si="4"/>
        <v>2016</v>
      </c>
    </row>
    <row r="14" spans="1:21" ht="15" hidden="1" customHeight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>
        <f t="shared" si="0"/>
        <v>165</v>
      </c>
      <c r="H14">
        <f t="shared" si="1"/>
        <v>59.96</v>
      </c>
      <c r="I14" t="s">
        <v>8223</v>
      </c>
      <c r="J14" t="s">
        <v>8245</v>
      </c>
      <c r="K14">
        <v>1405479600</v>
      </c>
      <c r="L14" s="9">
        <f t="shared" si="2"/>
        <v>41836.125</v>
      </c>
      <c r="M14">
        <v>1401642425</v>
      </c>
      <c r="N14" s="9">
        <f t="shared" si="3"/>
        <v>41791.713252314818</v>
      </c>
      <c r="O14" t="b">
        <v>0</v>
      </c>
      <c r="P14">
        <v>827</v>
      </c>
      <c r="Q14" t="b">
        <v>1</v>
      </c>
      <c r="R14" t="s">
        <v>8263</v>
      </c>
      <c r="S14" s="12" t="s">
        <v>8311</v>
      </c>
      <c r="T14" t="s">
        <v>8312</v>
      </c>
      <c r="U14">
        <f t="shared" si="4"/>
        <v>2014</v>
      </c>
    </row>
    <row r="15" spans="1:21" ht="15" hidden="1" customHeight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>
        <f t="shared" si="0"/>
        <v>160</v>
      </c>
      <c r="H15">
        <f t="shared" si="1"/>
        <v>109.78</v>
      </c>
      <c r="I15" t="s">
        <v>8223</v>
      </c>
      <c r="J15" t="s">
        <v>8245</v>
      </c>
      <c r="K15">
        <v>1466713620</v>
      </c>
      <c r="L15" s="9">
        <f t="shared" si="2"/>
        <v>42544.852083333331</v>
      </c>
      <c r="M15">
        <v>1463588109</v>
      </c>
      <c r="N15" s="9">
        <f t="shared" si="3"/>
        <v>42508.677187499998</v>
      </c>
      <c r="O15" t="b">
        <v>0</v>
      </c>
      <c r="P15">
        <v>51</v>
      </c>
      <c r="Q15" t="b">
        <v>1</v>
      </c>
      <c r="R15" t="s">
        <v>8263</v>
      </c>
      <c r="S15" s="12" t="s">
        <v>8311</v>
      </c>
      <c r="T15" t="s">
        <v>8312</v>
      </c>
      <c r="U15">
        <f t="shared" si="4"/>
        <v>2016</v>
      </c>
    </row>
    <row r="16" spans="1:21" ht="15" hidden="1" customHeight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>
        <f t="shared" si="0"/>
        <v>101</v>
      </c>
      <c r="H16">
        <f t="shared" si="1"/>
        <v>147.71</v>
      </c>
      <c r="I16" t="s">
        <v>8225</v>
      </c>
      <c r="J16" t="s">
        <v>8247</v>
      </c>
      <c r="K16">
        <v>1405259940</v>
      </c>
      <c r="L16" s="9">
        <f t="shared" si="2"/>
        <v>41833.582638888889</v>
      </c>
      <c r="M16">
        <v>1403051888</v>
      </c>
      <c r="N16" s="9">
        <f t="shared" si="3"/>
        <v>41808.02648148148</v>
      </c>
      <c r="O16" t="b">
        <v>0</v>
      </c>
      <c r="P16">
        <v>41</v>
      </c>
      <c r="Q16" t="b">
        <v>1</v>
      </c>
      <c r="R16" t="s">
        <v>8263</v>
      </c>
      <c r="S16" s="12" t="s">
        <v>8311</v>
      </c>
      <c r="T16" t="s">
        <v>8312</v>
      </c>
      <c r="U16">
        <f t="shared" si="4"/>
        <v>2014</v>
      </c>
    </row>
    <row r="17" spans="1:21" ht="15" hidden="1" customHeight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>
        <f t="shared" si="0"/>
        <v>107</v>
      </c>
      <c r="H17">
        <f t="shared" si="1"/>
        <v>21.76</v>
      </c>
      <c r="I17" t="s">
        <v>8226</v>
      </c>
      <c r="J17" t="s">
        <v>8248</v>
      </c>
      <c r="K17">
        <v>1443384840</v>
      </c>
      <c r="L17" s="9">
        <f t="shared" si="2"/>
        <v>42274.843055555553</v>
      </c>
      <c r="M17">
        <v>1441790658</v>
      </c>
      <c r="N17" s="9">
        <f t="shared" si="3"/>
        <v>42256.391875000001</v>
      </c>
      <c r="O17" t="b">
        <v>0</v>
      </c>
      <c r="P17">
        <v>98</v>
      </c>
      <c r="Q17" t="b">
        <v>1</v>
      </c>
      <c r="R17" t="s">
        <v>8263</v>
      </c>
      <c r="S17" s="12" t="s">
        <v>8311</v>
      </c>
      <c r="T17" t="s">
        <v>8312</v>
      </c>
      <c r="U17">
        <f t="shared" si="4"/>
        <v>2015</v>
      </c>
    </row>
    <row r="18" spans="1:21" ht="15" hidden="1" customHeight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>
        <f t="shared" si="0"/>
        <v>100</v>
      </c>
      <c r="H18">
        <f t="shared" si="1"/>
        <v>171.84</v>
      </c>
      <c r="I18" t="s">
        <v>8223</v>
      </c>
      <c r="J18" t="s">
        <v>8245</v>
      </c>
      <c r="K18">
        <v>1402896600</v>
      </c>
      <c r="L18" s="9">
        <f t="shared" si="2"/>
        <v>41806.229166666664</v>
      </c>
      <c r="M18">
        <v>1398971211</v>
      </c>
      <c r="N18" s="9">
        <f t="shared" si="3"/>
        <v>41760.796423611115</v>
      </c>
      <c r="O18" t="b">
        <v>0</v>
      </c>
      <c r="P18">
        <v>70</v>
      </c>
      <c r="Q18" t="b">
        <v>1</v>
      </c>
      <c r="R18" t="s">
        <v>8263</v>
      </c>
      <c r="S18" s="12" t="s">
        <v>8311</v>
      </c>
      <c r="T18" t="s">
        <v>8312</v>
      </c>
      <c r="U18">
        <f t="shared" si="4"/>
        <v>2014</v>
      </c>
    </row>
    <row r="19" spans="1:21" ht="15" hidden="1" customHeight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>
        <f t="shared" si="0"/>
        <v>101</v>
      </c>
      <c r="H19">
        <f t="shared" si="1"/>
        <v>41.94</v>
      </c>
      <c r="I19" t="s">
        <v>8224</v>
      </c>
      <c r="J19" t="s">
        <v>8246</v>
      </c>
      <c r="K19">
        <v>1415126022</v>
      </c>
      <c r="L19" s="9">
        <f t="shared" si="2"/>
        <v>41947.773402777777</v>
      </c>
      <c r="M19">
        <v>1412530422</v>
      </c>
      <c r="N19" s="9">
        <f t="shared" si="3"/>
        <v>41917.731736111113</v>
      </c>
      <c r="O19" t="b">
        <v>0</v>
      </c>
      <c r="P19">
        <v>36</v>
      </c>
      <c r="Q19" t="b">
        <v>1</v>
      </c>
      <c r="R19" t="s">
        <v>8263</v>
      </c>
      <c r="S19" s="12" t="s">
        <v>8311</v>
      </c>
      <c r="T19" t="s">
        <v>8312</v>
      </c>
      <c r="U19">
        <f t="shared" si="4"/>
        <v>2014</v>
      </c>
    </row>
    <row r="20" spans="1:21" ht="15" hidden="1" customHeight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>
        <f t="shared" si="0"/>
        <v>106</v>
      </c>
      <c r="H20">
        <f t="shared" si="1"/>
        <v>93.26</v>
      </c>
      <c r="I20" t="s">
        <v>8223</v>
      </c>
      <c r="J20" t="s">
        <v>8245</v>
      </c>
      <c r="K20">
        <v>1410958856</v>
      </c>
      <c r="L20" s="9">
        <f t="shared" si="2"/>
        <v>41899.542314814818</v>
      </c>
      <c r="M20">
        <v>1408366856</v>
      </c>
      <c r="N20" s="9">
        <f t="shared" si="3"/>
        <v>41869.542314814811</v>
      </c>
      <c r="O20" t="b">
        <v>0</v>
      </c>
      <c r="P20">
        <v>342</v>
      </c>
      <c r="Q20" t="b">
        <v>1</v>
      </c>
      <c r="R20" t="s">
        <v>8263</v>
      </c>
      <c r="S20" s="12" t="s">
        <v>8311</v>
      </c>
      <c r="T20" t="s">
        <v>8312</v>
      </c>
      <c r="U20">
        <f t="shared" si="4"/>
        <v>2014</v>
      </c>
    </row>
    <row r="21" spans="1:21" ht="15" hidden="1" customHeight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>
        <f t="shared" si="0"/>
        <v>145</v>
      </c>
      <c r="H21">
        <f t="shared" si="1"/>
        <v>56.14</v>
      </c>
      <c r="I21" t="s">
        <v>8223</v>
      </c>
      <c r="J21" t="s">
        <v>8245</v>
      </c>
      <c r="K21">
        <v>1437420934</v>
      </c>
      <c r="L21" s="9">
        <f t="shared" si="2"/>
        <v>42205.816365740742</v>
      </c>
      <c r="M21">
        <v>1434828934</v>
      </c>
      <c r="N21" s="9">
        <f t="shared" si="3"/>
        <v>42175.816365740742</v>
      </c>
      <c r="O21" t="b">
        <v>0</v>
      </c>
      <c r="P21">
        <v>22</v>
      </c>
      <c r="Q21" t="b">
        <v>1</v>
      </c>
      <c r="R21" t="s">
        <v>8263</v>
      </c>
      <c r="S21" s="12" t="s">
        <v>8311</v>
      </c>
      <c r="T21" t="s">
        <v>8312</v>
      </c>
      <c r="U21">
        <f t="shared" si="4"/>
        <v>2015</v>
      </c>
    </row>
    <row r="22" spans="1:21" ht="15" hidden="1" customHeight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>
        <f t="shared" si="0"/>
        <v>100</v>
      </c>
      <c r="H22">
        <f t="shared" si="1"/>
        <v>80.16</v>
      </c>
      <c r="I22" t="s">
        <v>8223</v>
      </c>
      <c r="J22" t="s">
        <v>8245</v>
      </c>
      <c r="K22">
        <v>1442167912</v>
      </c>
      <c r="L22" s="9">
        <f t="shared" si="2"/>
        <v>42260.758240740746</v>
      </c>
      <c r="M22">
        <v>1436983912</v>
      </c>
      <c r="N22" s="9">
        <f t="shared" si="3"/>
        <v>42200.758240740739</v>
      </c>
      <c r="O22" t="b">
        <v>0</v>
      </c>
      <c r="P22">
        <v>25</v>
      </c>
      <c r="Q22" t="b">
        <v>1</v>
      </c>
      <c r="R22" t="s">
        <v>8263</v>
      </c>
      <c r="S22" s="12" t="s">
        <v>8311</v>
      </c>
      <c r="T22" t="s">
        <v>8312</v>
      </c>
      <c r="U22">
        <f t="shared" si="4"/>
        <v>2015</v>
      </c>
    </row>
    <row r="23" spans="1:21" ht="15" hidden="1" customHeight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>
        <f t="shared" si="0"/>
        <v>109</v>
      </c>
      <c r="H23">
        <f t="shared" si="1"/>
        <v>199.9</v>
      </c>
      <c r="I23" t="s">
        <v>8223</v>
      </c>
      <c r="J23" t="s">
        <v>8245</v>
      </c>
      <c r="K23">
        <v>1411743789</v>
      </c>
      <c r="L23" s="9">
        <f t="shared" si="2"/>
        <v>41908.627187500002</v>
      </c>
      <c r="M23">
        <v>1409151789</v>
      </c>
      <c r="N23" s="9">
        <f t="shared" si="3"/>
        <v>41878.627187500002</v>
      </c>
      <c r="O23" t="b">
        <v>0</v>
      </c>
      <c r="P23">
        <v>101</v>
      </c>
      <c r="Q23" t="b">
        <v>1</v>
      </c>
      <c r="R23" t="s">
        <v>8263</v>
      </c>
      <c r="S23" s="12" t="s">
        <v>8311</v>
      </c>
      <c r="T23" t="s">
        <v>8312</v>
      </c>
      <c r="U23">
        <f t="shared" si="4"/>
        <v>2014</v>
      </c>
    </row>
    <row r="24" spans="1:21" ht="15" hidden="1" customHeight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>
        <f t="shared" si="0"/>
        <v>117</v>
      </c>
      <c r="H24">
        <f t="shared" si="1"/>
        <v>51.25</v>
      </c>
      <c r="I24" t="s">
        <v>8223</v>
      </c>
      <c r="J24" t="s">
        <v>8245</v>
      </c>
      <c r="K24">
        <v>1420099140</v>
      </c>
      <c r="L24" s="9">
        <f t="shared" si="2"/>
        <v>42005.332638888889</v>
      </c>
      <c r="M24">
        <v>1418766740</v>
      </c>
      <c r="N24" s="9">
        <f t="shared" si="3"/>
        <v>41989.91134259259</v>
      </c>
      <c r="O24" t="b">
        <v>0</v>
      </c>
      <c r="P24">
        <v>8</v>
      </c>
      <c r="Q24" t="b">
        <v>1</v>
      </c>
      <c r="R24" t="s">
        <v>8263</v>
      </c>
      <c r="S24" s="12" t="s">
        <v>8311</v>
      </c>
      <c r="T24" t="s">
        <v>8312</v>
      </c>
      <c r="U24">
        <f t="shared" si="4"/>
        <v>2014</v>
      </c>
    </row>
    <row r="25" spans="1:21" ht="15" hidden="1" customHeight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>
        <f t="shared" si="0"/>
        <v>119</v>
      </c>
      <c r="H25">
        <f t="shared" si="1"/>
        <v>103.04</v>
      </c>
      <c r="I25" t="s">
        <v>8223</v>
      </c>
      <c r="J25" t="s">
        <v>8245</v>
      </c>
      <c r="K25">
        <v>1430407200</v>
      </c>
      <c r="L25" s="9">
        <f t="shared" si="2"/>
        <v>42124.638888888891</v>
      </c>
      <c r="M25">
        <v>1428086501</v>
      </c>
      <c r="N25" s="9">
        <f t="shared" si="3"/>
        <v>42097.778946759259</v>
      </c>
      <c r="O25" t="b">
        <v>0</v>
      </c>
      <c r="P25">
        <v>23</v>
      </c>
      <c r="Q25" t="b">
        <v>1</v>
      </c>
      <c r="R25" t="s">
        <v>8263</v>
      </c>
      <c r="S25" s="12" t="s">
        <v>8311</v>
      </c>
      <c r="T25" t="s">
        <v>8312</v>
      </c>
      <c r="U25">
        <f t="shared" si="4"/>
        <v>2015</v>
      </c>
    </row>
    <row r="26" spans="1:21" ht="15" hidden="1" customHeight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>
        <f t="shared" si="0"/>
        <v>109</v>
      </c>
      <c r="H26">
        <f t="shared" si="1"/>
        <v>66.349999999999994</v>
      </c>
      <c r="I26" t="s">
        <v>8223</v>
      </c>
      <c r="J26" t="s">
        <v>8245</v>
      </c>
      <c r="K26">
        <v>1442345940</v>
      </c>
      <c r="L26" s="9">
        <f t="shared" si="2"/>
        <v>42262.818750000006</v>
      </c>
      <c r="M26">
        <v>1439494863</v>
      </c>
      <c r="N26" s="9">
        <f t="shared" si="3"/>
        <v>42229.820173611108</v>
      </c>
      <c r="O26" t="b">
        <v>0</v>
      </c>
      <c r="P26">
        <v>574</v>
      </c>
      <c r="Q26" t="b">
        <v>1</v>
      </c>
      <c r="R26" t="s">
        <v>8263</v>
      </c>
      <c r="S26" s="12" t="s">
        <v>8311</v>
      </c>
      <c r="T26" t="s">
        <v>8312</v>
      </c>
      <c r="U26">
        <f t="shared" si="4"/>
        <v>2015</v>
      </c>
    </row>
    <row r="27" spans="1:21" ht="15" hidden="1" customHeight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>
        <f t="shared" si="0"/>
        <v>133</v>
      </c>
      <c r="H27">
        <f t="shared" si="1"/>
        <v>57.14</v>
      </c>
      <c r="I27" t="s">
        <v>8223</v>
      </c>
      <c r="J27" t="s">
        <v>8245</v>
      </c>
      <c r="K27">
        <v>1452299761</v>
      </c>
      <c r="L27" s="9">
        <f t="shared" si="2"/>
        <v>42378.025011574078</v>
      </c>
      <c r="M27">
        <v>1447115761</v>
      </c>
      <c r="N27" s="9">
        <f t="shared" si="3"/>
        <v>42318.025011574078</v>
      </c>
      <c r="O27" t="b">
        <v>0</v>
      </c>
      <c r="P27">
        <v>14</v>
      </c>
      <c r="Q27" t="b">
        <v>1</v>
      </c>
      <c r="R27" t="s">
        <v>8263</v>
      </c>
      <c r="S27" s="12" t="s">
        <v>8311</v>
      </c>
      <c r="T27" t="s">
        <v>8312</v>
      </c>
      <c r="U27">
        <f t="shared" si="4"/>
        <v>2015</v>
      </c>
    </row>
    <row r="28" spans="1:21" ht="15" hidden="1" customHeight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>
        <f t="shared" si="0"/>
        <v>155</v>
      </c>
      <c r="H28">
        <f t="shared" si="1"/>
        <v>102.11</v>
      </c>
      <c r="I28" t="s">
        <v>8223</v>
      </c>
      <c r="J28" t="s">
        <v>8245</v>
      </c>
      <c r="K28">
        <v>1408278144</v>
      </c>
      <c r="L28" s="9">
        <f t="shared" si="2"/>
        <v>41868.515555555554</v>
      </c>
      <c r="M28">
        <v>1404822144</v>
      </c>
      <c r="N28" s="9">
        <f t="shared" si="3"/>
        <v>41828.515555555554</v>
      </c>
      <c r="O28" t="b">
        <v>0</v>
      </c>
      <c r="P28">
        <v>19</v>
      </c>
      <c r="Q28" t="b">
        <v>1</v>
      </c>
      <c r="R28" t="s">
        <v>8263</v>
      </c>
      <c r="S28" s="12" t="s">
        <v>8311</v>
      </c>
      <c r="T28" t="s">
        <v>8312</v>
      </c>
      <c r="U28">
        <f t="shared" si="4"/>
        <v>2014</v>
      </c>
    </row>
    <row r="29" spans="1:21" ht="15" hidden="1" customHeight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>
        <f t="shared" si="0"/>
        <v>112</v>
      </c>
      <c r="H29">
        <f t="shared" si="1"/>
        <v>148.97</v>
      </c>
      <c r="I29" t="s">
        <v>8227</v>
      </c>
      <c r="J29" t="s">
        <v>8249</v>
      </c>
      <c r="K29">
        <v>1416113833</v>
      </c>
      <c r="L29" s="9">
        <f t="shared" si="2"/>
        <v>41959.206400462965</v>
      </c>
      <c r="M29">
        <v>1413518233</v>
      </c>
      <c r="N29" s="9">
        <f t="shared" si="3"/>
        <v>41929.164733796293</v>
      </c>
      <c r="O29" t="b">
        <v>0</v>
      </c>
      <c r="P29">
        <v>150</v>
      </c>
      <c r="Q29" t="b">
        <v>1</v>
      </c>
      <c r="R29" t="s">
        <v>8263</v>
      </c>
      <c r="S29" s="12" t="s">
        <v>8311</v>
      </c>
      <c r="T29" t="s">
        <v>8312</v>
      </c>
      <c r="U29">
        <f t="shared" si="4"/>
        <v>2014</v>
      </c>
    </row>
    <row r="30" spans="1:21" ht="15" hidden="1" customHeight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>
        <f t="shared" si="0"/>
        <v>100</v>
      </c>
      <c r="H30">
        <f t="shared" si="1"/>
        <v>169.61</v>
      </c>
      <c r="I30" t="s">
        <v>8223</v>
      </c>
      <c r="J30" t="s">
        <v>8245</v>
      </c>
      <c r="K30">
        <v>1450307284</v>
      </c>
      <c r="L30" s="9">
        <f t="shared" si="2"/>
        <v>42354.96393518518</v>
      </c>
      <c r="M30">
        <v>1447715284</v>
      </c>
      <c r="N30" s="9">
        <f t="shared" si="3"/>
        <v>42324.96393518518</v>
      </c>
      <c r="O30" t="b">
        <v>0</v>
      </c>
      <c r="P30">
        <v>71</v>
      </c>
      <c r="Q30" t="b">
        <v>1</v>
      </c>
      <c r="R30" t="s">
        <v>8263</v>
      </c>
      <c r="S30" s="12" t="s">
        <v>8311</v>
      </c>
      <c r="T30" t="s">
        <v>8312</v>
      </c>
      <c r="U30">
        <f t="shared" si="4"/>
        <v>2015</v>
      </c>
    </row>
    <row r="31" spans="1:21" ht="15" hidden="1" customHeight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>
        <f t="shared" si="0"/>
        <v>123</v>
      </c>
      <c r="H31">
        <f t="shared" si="1"/>
        <v>31.62</v>
      </c>
      <c r="I31" t="s">
        <v>8224</v>
      </c>
      <c r="J31" t="s">
        <v>8246</v>
      </c>
      <c r="K31">
        <v>1406045368</v>
      </c>
      <c r="L31" s="9">
        <f t="shared" si="2"/>
        <v>41842.67324074074</v>
      </c>
      <c r="M31">
        <v>1403453368</v>
      </c>
      <c r="N31" s="9">
        <f t="shared" si="3"/>
        <v>41812.67324074074</v>
      </c>
      <c r="O31" t="b">
        <v>0</v>
      </c>
      <c r="P31">
        <v>117</v>
      </c>
      <c r="Q31" t="b">
        <v>1</v>
      </c>
      <c r="R31" t="s">
        <v>8263</v>
      </c>
      <c r="S31" s="12" t="s">
        <v>8311</v>
      </c>
      <c r="T31" t="s">
        <v>8312</v>
      </c>
      <c r="U31">
        <f t="shared" si="4"/>
        <v>2014</v>
      </c>
    </row>
    <row r="32" spans="1:21" ht="15" hidden="1" customHeight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>
        <f t="shared" si="0"/>
        <v>101</v>
      </c>
      <c r="H32">
        <f t="shared" si="1"/>
        <v>76.45</v>
      </c>
      <c r="I32" t="s">
        <v>8223</v>
      </c>
      <c r="J32" t="s">
        <v>8245</v>
      </c>
      <c r="K32">
        <v>1408604515</v>
      </c>
      <c r="L32" s="9">
        <f t="shared" si="2"/>
        <v>41872.292997685188</v>
      </c>
      <c r="M32">
        <v>1406012515</v>
      </c>
      <c r="N32" s="9">
        <f t="shared" si="3"/>
        <v>41842.292997685188</v>
      </c>
      <c r="O32" t="b">
        <v>0</v>
      </c>
      <c r="P32">
        <v>53</v>
      </c>
      <c r="Q32" t="b">
        <v>1</v>
      </c>
      <c r="R32" t="s">
        <v>8263</v>
      </c>
      <c r="S32" s="12" t="s">
        <v>8311</v>
      </c>
      <c r="T32" t="s">
        <v>8312</v>
      </c>
      <c r="U32">
        <f t="shared" si="4"/>
        <v>2014</v>
      </c>
    </row>
    <row r="33" spans="1:21" ht="15" hidden="1" customHeight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>
        <f t="shared" si="0"/>
        <v>100</v>
      </c>
      <c r="H33">
        <f t="shared" si="1"/>
        <v>13</v>
      </c>
      <c r="I33" t="s">
        <v>8223</v>
      </c>
      <c r="J33" t="s">
        <v>8245</v>
      </c>
      <c r="K33">
        <v>1453748434</v>
      </c>
      <c r="L33" s="9">
        <f t="shared" si="2"/>
        <v>42394.79206018518</v>
      </c>
      <c r="M33">
        <v>1452193234</v>
      </c>
      <c r="N33" s="9">
        <f t="shared" si="3"/>
        <v>42376.79206018518</v>
      </c>
      <c r="O33" t="b">
        <v>0</v>
      </c>
      <c r="P33">
        <v>1</v>
      </c>
      <c r="Q33" t="b">
        <v>1</v>
      </c>
      <c r="R33" t="s">
        <v>8263</v>
      </c>
      <c r="S33" s="12" t="s">
        <v>8311</v>
      </c>
      <c r="T33" t="s">
        <v>8312</v>
      </c>
      <c r="U33">
        <f t="shared" si="4"/>
        <v>2016</v>
      </c>
    </row>
    <row r="34" spans="1:21" ht="15" hidden="1" customHeight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>
        <f t="shared" si="0"/>
        <v>100</v>
      </c>
      <c r="H34">
        <f t="shared" si="1"/>
        <v>320.45</v>
      </c>
      <c r="I34" t="s">
        <v>8223</v>
      </c>
      <c r="J34" t="s">
        <v>8245</v>
      </c>
      <c r="K34">
        <v>1463111940</v>
      </c>
      <c r="L34" s="9">
        <f t="shared" si="2"/>
        <v>42503.165972222225</v>
      </c>
      <c r="M34">
        <v>1459523017</v>
      </c>
      <c r="N34" s="9">
        <f t="shared" si="3"/>
        <v>42461.627511574072</v>
      </c>
      <c r="O34" t="b">
        <v>0</v>
      </c>
      <c r="P34">
        <v>89</v>
      </c>
      <c r="Q34" t="b">
        <v>1</v>
      </c>
      <c r="R34" t="s">
        <v>8263</v>
      </c>
      <c r="S34" s="12" t="s">
        <v>8311</v>
      </c>
      <c r="T34" t="s">
        <v>8312</v>
      </c>
      <c r="U34">
        <f t="shared" si="4"/>
        <v>2016</v>
      </c>
    </row>
    <row r="35" spans="1:21" ht="15" hidden="1" customHeight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>
        <f t="shared" si="0"/>
        <v>102</v>
      </c>
      <c r="H35">
        <f t="shared" si="1"/>
        <v>83.75</v>
      </c>
      <c r="I35" t="s">
        <v>8223</v>
      </c>
      <c r="J35" t="s">
        <v>8245</v>
      </c>
      <c r="K35">
        <v>1447001501</v>
      </c>
      <c r="L35" s="9">
        <f t="shared" si="2"/>
        <v>42316.702557870376</v>
      </c>
      <c r="M35">
        <v>1444405901</v>
      </c>
      <c r="N35" s="9">
        <f t="shared" si="3"/>
        <v>42286.660891203705</v>
      </c>
      <c r="O35" t="b">
        <v>0</v>
      </c>
      <c r="P35">
        <v>64</v>
      </c>
      <c r="Q35" t="b">
        <v>1</v>
      </c>
      <c r="R35" t="s">
        <v>8263</v>
      </c>
      <c r="S35" s="12" t="s">
        <v>8311</v>
      </c>
      <c r="T35" t="s">
        <v>8312</v>
      </c>
      <c r="U35">
        <f t="shared" si="4"/>
        <v>2015</v>
      </c>
    </row>
    <row r="36" spans="1:21" ht="15" hidden="1" customHeight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>
        <f t="shared" si="0"/>
        <v>130</v>
      </c>
      <c r="H36">
        <f t="shared" si="1"/>
        <v>49.88</v>
      </c>
      <c r="I36" t="s">
        <v>8223</v>
      </c>
      <c r="J36" t="s">
        <v>8245</v>
      </c>
      <c r="K36">
        <v>1407224601</v>
      </c>
      <c r="L36" s="9">
        <f t="shared" si="2"/>
        <v>41856.321770833332</v>
      </c>
      <c r="M36">
        <v>1405928601</v>
      </c>
      <c r="N36" s="9">
        <f t="shared" si="3"/>
        <v>41841.321770833332</v>
      </c>
      <c r="O36" t="b">
        <v>0</v>
      </c>
      <c r="P36">
        <v>68</v>
      </c>
      <c r="Q36" t="b">
        <v>1</v>
      </c>
      <c r="R36" t="s">
        <v>8263</v>
      </c>
      <c r="S36" s="12" t="s">
        <v>8311</v>
      </c>
      <c r="T36" t="s">
        <v>8312</v>
      </c>
      <c r="U36">
        <f t="shared" si="4"/>
        <v>2014</v>
      </c>
    </row>
    <row r="37" spans="1:21" ht="15" hidden="1" customHeight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>
        <f t="shared" si="0"/>
        <v>167</v>
      </c>
      <c r="H37">
        <f t="shared" si="1"/>
        <v>59.46</v>
      </c>
      <c r="I37" t="s">
        <v>8223</v>
      </c>
      <c r="J37" t="s">
        <v>8245</v>
      </c>
      <c r="K37">
        <v>1430179200</v>
      </c>
      <c r="L37" s="9">
        <f t="shared" si="2"/>
        <v>42122</v>
      </c>
      <c r="M37">
        <v>1428130814</v>
      </c>
      <c r="N37" s="9">
        <f t="shared" si="3"/>
        <v>42098.291828703703</v>
      </c>
      <c r="O37" t="b">
        <v>0</v>
      </c>
      <c r="P37">
        <v>28</v>
      </c>
      <c r="Q37" t="b">
        <v>1</v>
      </c>
      <c r="R37" t="s">
        <v>8263</v>
      </c>
      <c r="S37" s="12" t="s">
        <v>8311</v>
      </c>
      <c r="T37" t="s">
        <v>8312</v>
      </c>
      <c r="U37">
        <f t="shared" si="4"/>
        <v>2015</v>
      </c>
    </row>
    <row r="38" spans="1:21" ht="15" hidden="1" customHeight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>
        <f t="shared" si="0"/>
        <v>142</v>
      </c>
      <c r="H38">
        <f t="shared" si="1"/>
        <v>193.84</v>
      </c>
      <c r="I38" t="s">
        <v>8223</v>
      </c>
      <c r="J38" t="s">
        <v>8245</v>
      </c>
      <c r="K38">
        <v>1428128525</v>
      </c>
      <c r="L38" s="9">
        <f t="shared" si="2"/>
        <v>42098.265335648146</v>
      </c>
      <c r="M38">
        <v>1425540125</v>
      </c>
      <c r="N38" s="9">
        <f t="shared" si="3"/>
        <v>42068.307002314818</v>
      </c>
      <c r="O38" t="b">
        <v>0</v>
      </c>
      <c r="P38">
        <v>44</v>
      </c>
      <c r="Q38" t="b">
        <v>1</v>
      </c>
      <c r="R38" t="s">
        <v>8263</v>
      </c>
      <c r="S38" s="12" t="s">
        <v>8311</v>
      </c>
      <c r="T38" t="s">
        <v>8312</v>
      </c>
      <c r="U38">
        <f t="shared" si="4"/>
        <v>2015</v>
      </c>
    </row>
    <row r="39" spans="1:21" ht="15" hidden="1" customHeight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>
        <f t="shared" si="0"/>
        <v>183</v>
      </c>
      <c r="H39">
        <f t="shared" si="1"/>
        <v>159.51</v>
      </c>
      <c r="I39" t="s">
        <v>8223</v>
      </c>
      <c r="J39" t="s">
        <v>8245</v>
      </c>
      <c r="K39">
        <v>1425055079</v>
      </c>
      <c r="L39" s="9">
        <f t="shared" si="2"/>
        <v>42062.693043981482</v>
      </c>
      <c r="M39">
        <v>1422463079</v>
      </c>
      <c r="N39" s="9">
        <f t="shared" si="3"/>
        <v>42032.693043981482</v>
      </c>
      <c r="O39" t="b">
        <v>0</v>
      </c>
      <c r="P39">
        <v>253</v>
      </c>
      <c r="Q39" t="b">
        <v>1</v>
      </c>
      <c r="R39" t="s">
        <v>8263</v>
      </c>
      <c r="S39" s="12" t="s">
        <v>8311</v>
      </c>
      <c r="T39" t="s">
        <v>8312</v>
      </c>
      <c r="U39">
        <f t="shared" si="4"/>
        <v>2015</v>
      </c>
    </row>
    <row r="40" spans="1:21" ht="15" hidden="1" customHeight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>
        <f t="shared" si="0"/>
        <v>110</v>
      </c>
      <c r="H40">
        <f t="shared" si="1"/>
        <v>41.68</v>
      </c>
      <c r="I40" t="s">
        <v>8223</v>
      </c>
      <c r="J40" t="s">
        <v>8245</v>
      </c>
      <c r="K40">
        <v>1368235344</v>
      </c>
      <c r="L40" s="9">
        <f t="shared" si="2"/>
        <v>41405.057222222218</v>
      </c>
      <c r="M40">
        <v>1365643344</v>
      </c>
      <c r="N40" s="9">
        <f t="shared" si="3"/>
        <v>41375.057222222225</v>
      </c>
      <c r="O40" t="b">
        <v>0</v>
      </c>
      <c r="P40">
        <v>66</v>
      </c>
      <c r="Q40" t="b">
        <v>1</v>
      </c>
      <c r="R40" t="s">
        <v>8263</v>
      </c>
      <c r="S40" s="12" t="s">
        <v>8311</v>
      </c>
      <c r="T40" t="s">
        <v>8312</v>
      </c>
      <c r="U40">
        <f t="shared" si="4"/>
        <v>2013</v>
      </c>
    </row>
    <row r="41" spans="1:21" ht="15" hidden="1" customHeight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>
        <f t="shared" si="0"/>
        <v>131</v>
      </c>
      <c r="H41">
        <f t="shared" si="1"/>
        <v>150.9</v>
      </c>
      <c r="I41" t="s">
        <v>8224</v>
      </c>
      <c r="J41" t="s">
        <v>8246</v>
      </c>
      <c r="K41">
        <v>1401058740</v>
      </c>
      <c r="L41" s="9">
        <f t="shared" si="2"/>
        <v>41784.957638888889</v>
      </c>
      <c r="M41">
        <v>1398388068</v>
      </c>
      <c r="N41" s="9">
        <f t="shared" si="3"/>
        <v>41754.047083333331</v>
      </c>
      <c r="O41" t="b">
        <v>0</v>
      </c>
      <c r="P41">
        <v>217</v>
      </c>
      <c r="Q41" t="b">
        <v>1</v>
      </c>
      <c r="R41" t="s">
        <v>8263</v>
      </c>
      <c r="S41" s="12" t="s">
        <v>8311</v>
      </c>
      <c r="T41" t="s">
        <v>8312</v>
      </c>
      <c r="U41">
        <f t="shared" si="4"/>
        <v>2014</v>
      </c>
    </row>
    <row r="42" spans="1:21" ht="15" hidden="1" customHeight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>
        <f t="shared" si="0"/>
        <v>101</v>
      </c>
      <c r="H42">
        <f t="shared" si="1"/>
        <v>126.69</v>
      </c>
      <c r="I42" t="s">
        <v>8223</v>
      </c>
      <c r="J42" t="s">
        <v>8245</v>
      </c>
      <c r="K42">
        <v>1403150400</v>
      </c>
      <c r="L42" s="9">
        <f t="shared" si="2"/>
        <v>41809.166666666664</v>
      </c>
      <c r="M42">
        <v>1401426488</v>
      </c>
      <c r="N42" s="9">
        <f t="shared" si="3"/>
        <v>41789.21398148148</v>
      </c>
      <c r="O42" t="b">
        <v>0</v>
      </c>
      <c r="P42">
        <v>16</v>
      </c>
      <c r="Q42" t="b">
        <v>1</v>
      </c>
      <c r="R42" t="s">
        <v>8263</v>
      </c>
      <c r="S42" s="12" t="s">
        <v>8311</v>
      </c>
      <c r="T42" t="s">
        <v>8312</v>
      </c>
      <c r="U42">
        <f t="shared" si="4"/>
        <v>2014</v>
      </c>
    </row>
    <row r="43" spans="1:21" ht="15" hidden="1" customHeight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>
        <f t="shared" si="0"/>
        <v>100</v>
      </c>
      <c r="H43">
        <f t="shared" si="1"/>
        <v>105.26</v>
      </c>
      <c r="I43" t="s">
        <v>8223</v>
      </c>
      <c r="J43" t="s">
        <v>8245</v>
      </c>
      <c r="K43">
        <v>1412516354</v>
      </c>
      <c r="L43" s="9">
        <f t="shared" si="2"/>
        <v>41917.568912037037</v>
      </c>
      <c r="M43">
        <v>1409924354</v>
      </c>
      <c r="N43" s="9">
        <f t="shared" si="3"/>
        <v>41887.568912037037</v>
      </c>
      <c r="O43" t="b">
        <v>0</v>
      </c>
      <c r="P43">
        <v>19</v>
      </c>
      <c r="Q43" t="b">
        <v>1</v>
      </c>
      <c r="R43" t="s">
        <v>8263</v>
      </c>
      <c r="S43" s="12" t="s">
        <v>8311</v>
      </c>
      <c r="T43" t="s">
        <v>8312</v>
      </c>
      <c r="U43">
        <f t="shared" si="4"/>
        <v>2014</v>
      </c>
    </row>
    <row r="44" spans="1:21" ht="15" hidden="1" customHeight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>
        <f t="shared" si="0"/>
        <v>142</v>
      </c>
      <c r="H44">
        <f t="shared" si="1"/>
        <v>117.51</v>
      </c>
      <c r="I44" t="s">
        <v>8223</v>
      </c>
      <c r="J44" t="s">
        <v>8245</v>
      </c>
      <c r="K44">
        <v>1419780026</v>
      </c>
      <c r="L44" s="9">
        <f t="shared" si="2"/>
        <v>42001.639189814814</v>
      </c>
      <c r="M44">
        <v>1417188026</v>
      </c>
      <c r="N44" s="9">
        <f t="shared" si="3"/>
        <v>41971.639189814814</v>
      </c>
      <c r="O44" t="b">
        <v>0</v>
      </c>
      <c r="P44">
        <v>169</v>
      </c>
      <c r="Q44" t="b">
        <v>1</v>
      </c>
      <c r="R44" t="s">
        <v>8263</v>
      </c>
      <c r="S44" s="12" t="s">
        <v>8311</v>
      </c>
      <c r="T44" t="s">
        <v>8312</v>
      </c>
      <c r="U44">
        <f t="shared" si="4"/>
        <v>2014</v>
      </c>
    </row>
    <row r="45" spans="1:21" ht="15" hidden="1" customHeight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>
        <f t="shared" si="0"/>
        <v>309</v>
      </c>
      <c r="H45">
        <f t="shared" si="1"/>
        <v>117.36</v>
      </c>
      <c r="I45" t="s">
        <v>8223</v>
      </c>
      <c r="J45" t="s">
        <v>8245</v>
      </c>
      <c r="K45">
        <v>1405209600</v>
      </c>
      <c r="L45" s="9">
        <f t="shared" si="2"/>
        <v>41833</v>
      </c>
      <c r="M45">
        <v>1402599486</v>
      </c>
      <c r="N45" s="9">
        <f t="shared" si="3"/>
        <v>41802.790347222224</v>
      </c>
      <c r="O45" t="b">
        <v>0</v>
      </c>
      <c r="P45">
        <v>263</v>
      </c>
      <c r="Q45" t="b">
        <v>1</v>
      </c>
      <c r="R45" t="s">
        <v>8263</v>
      </c>
      <c r="S45" s="12" t="s">
        <v>8311</v>
      </c>
      <c r="T45" t="s">
        <v>8312</v>
      </c>
      <c r="U45">
        <f t="shared" si="4"/>
        <v>2014</v>
      </c>
    </row>
    <row r="46" spans="1:21" ht="15" hidden="1" customHeight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>
        <f t="shared" si="0"/>
        <v>100</v>
      </c>
      <c r="H46">
        <f t="shared" si="1"/>
        <v>133.33000000000001</v>
      </c>
      <c r="I46" t="s">
        <v>8223</v>
      </c>
      <c r="J46" t="s">
        <v>8245</v>
      </c>
      <c r="K46">
        <v>1412648537</v>
      </c>
      <c r="L46" s="9">
        <f t="shared" si="2"/>
        <v>41919.098807870374</v>
      </c>
      <c r="M46">
        <v>1408760537</v>
      </c>
      <c r="N46" s="9">
        <f t="shared" si="3"/>
        <v>41874.098807870374</v>
      </c>
      <c r="O46" t="b">
        <v>0</v>
      </c>
      <c r="P46">
        <v>15</v>
      </c>
      <c r="Q46" t="b">
        <v>1</v>
      </c>
      <c r="R46" t="s">
        <v>8263</v>
      </c>
      <c r="S46" s="12" t="s">
        <v>8311</v>
      </c>
      <c r="T46" t="s">
        <v>8312</v>
      </c>
      <c r="U46">
        <f t="shared" si="4"/>
        <v>2014</v>
      </c>
    </row>
    <row r="47" spans="1:21" ht="15" hidden="1" customHeight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>
        <f t="shared" si="0"/>
        <v>120</v>
      </c>
      <c r="H47">
        <f t="shared" si="1"/>
        <v>98.36</v>
      </c>
      <c r="I47" t="s">
        <v>8223</v>
      </c>
      <c r="J47" t="s">
        <v>8245</v>
      </c>
      <c r="K47">
        <v>1461769107</v>
      </c>
      <c r="L47" s="9">
        <f t="shared" si="2"/>
        <v>42487.623923611114</v>
      </c>
      <c r="M47">
        <v>1459177107</v>
      </c>
      <c r="N47" s="9">
        <f t="shared" si="3"/>
        <v>42457.623923611114</v>
      </c>
      <c r="O47" t="b">
        <v>0</v>
      </c>
      <c r="P47">
        <v>61</v>
      </c>
      <c r="Q47" t="b">
        <v>1</v>
      </c>
      <c r="R47" t="s">
        <v>8263</v>
      </c>
      <c r="S47" s="12" t="s">
        <v>8311</v>
      </c>
      <c r="T47" t="s">
        <v>8312</v>
      </c>
      <c r="U47">
        <f t="shared" si="4"/>
        <v>2016</v>
      </c>
    </row>
    <row r="48" spans="1:21" ht="15" hidden="1" customHeight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>
        <f t="shared" si="0"/>
        <v>104</v>
      </c>
      <c r="H48">
        <f t="shared" si="1"/>
        <v>194.44</v>
      </c>
      <c r="I48" t="s">
        <v>8225</v>
      </c>
      <c r="J48" t="s">
        <v>8247</v>
      </c>
      <c r="K48">
        <v>1450220974</v>
      </c>
      <c r="L48" s="9">
        <f t="shared" si="2"/>
        <v>42353.964976851858</v>
      </c>
      <c r="M48">
        <v>1447628974</v>
      </c>
      <c r="N48" s="9">
        <f t="shared" si="3"/>
        <v>42323.96497685185</v>
      </c>
      <c r="O48" t="b">
        <v>0</v>
      </c>
      <c r="P48">
        <v>45</v>
      </c>
      <c r="Q48" t="b">
        <v>1</v>
      </c>
      <c r="R48" t="s">
        <v>8263</v>
      </c>
      <c r="S48" s="12" t="s">
        <v>8311</v>
      </c>
      <c r="T48" t="s">
        <v>8312</v>
      </c>
      <c r="U48">
        <f t="shared" si="4"/>
        <v>2015</v>
      </c>
    </row>
    <row r="49" spans="1:21" ht="15" hidden="1" customHeight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>
        <f t="shared" si="0"/>
        <v>108</v>
      </c>
      <c r="H49">
        <f t="shared" si="1"/>
        <v>76.87</v>
      </c>
      <c r="I49" t="s">
        <v>8223</v>
      </c>
      <c r="J49" t="s">
        <v>8245</v>
      </c>
      <c r="K49">
        <v>1419021607</v>
      </c>
      <c r="L49" s="9">
        <f t="shared" si="2"/>
        <v>41992.861192129625</v>
      </c>
      <c r="M49">
        <v>1413834007</v>
      </c>
      <c r="N49" s="9">
        <f t="shared" si="3"/>
        <v>41932.819525462961</v>
      </c>
      <c r="O49" t="b">
        <v>0</v>
      </c>
      <c r="P49">
        <v>70</v>
      </c>
      <c r="Q49" t="b">
        <v>1</v>
      </c>
      <c r="R49" t="s">
        <v>8263</v>
      </c>
      <c r="S49" s="12" t="s">
        <v>8311</v>
      </c>
      <c r="T49" t="s">
        <v>8312</v>
      </c>
      <c r="U49">
        <f t="shared" si="4"/>
        <v>2014</v>
      </c>
    </row>
    <row r="50" spans="1:21" ht="15" hidden="1" customHeight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>
        <f t="shared" si="0"/>
        <v>108</v>
      </c>
      <c r="H50">
        <f t="shared" si="1"/>
        <v>56.82</v>
      </c>
      <c r="I50" t="s">
        <v>8224</v>
      </c>
      <c r="J50" t="s">
        <v>8246</v>
      </c>
      <c r="K50">
        <v>1425211200</v>
      </c>
      <c r="L50" s="9">
        <f t="shared" si="2"/>
        <v>42064.5</v>
      </c>
      <c r="M50">
        <v>1422534260</v>
      </c>
      <c r="N50" s="9">
        <f t="shared" si="3"/>
        <v>42033.516898148147</v>
      </c>
      <c r="O50" t="b">
        <v>0</v>
      </c>
      <c r="P50">
        <v>38</v>
      </c>
      <c r="Q50" t="b">
        <v>1</v>
      </c>
      <c r="R50" t="s">
        <v>8263</v>
      </c>
      <c r="S50" s="12" t="s">
        <v>8311</v>
      </c>
      <c r="T50" t="s">
        <v>8312</v>
      </c>
      <c r="U50">
        <f t="shared" si="4"/>
        <v>2015</v>
      </c>
    </row>
    <row r="51" spans="1:21" ht="15" hidden="1" customHeight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>
        <f t="shared" si="0"/>
        <v>100</v>
      </c>
      <c r="H51">
        <f t="shared" si="1"/>
        <v>137.93</v>
      </c>
      <c r="I51" t="s">
        <v>8223</v>
      </c>
      <c r="J51" t="s">
        <v>8245</v>
      </c>
      <c r="K51">
        <v>1445660045</v>
      </c>
      <c r="L51" s="9">
        <f t="shared" si="2"/>
        <v>42301.176446759258</v>
      </c>
      <c r="M51">
        <v>1443068045</v>
      </c>
      <c r="N51" s="9">
        <f t="shared" si="3"/>
        <v>42271.176446759258</v>
      </c>
      <c r="O51" t="b">
        <v>0</v>
      </c>
      <c r="P51">
        <v>87</v>
      </c>
      <c r="Q51" t="b">
        <v>1</v>
      </c>
      <c r="R51" t="s">
        <v>8263</v>
      </c>
      <c r="S51" s="12" t="s">
        <v>8311</v>
      </c>
      <c r="T51" t="s">
        <v>8312</v>
      </c>
      <c r="U51">
        <f t="shared" si="4"/>
        <v>2015</v>
      </c>
    </row>
    <row r="52" spans="1:21" ht="15" hidden="1" customHeight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>
        <f t="shared" si="0"/>
        <v>100</v>
      </c>
      <c r="H52">
        <f t="shared" si="1"/>
        <v>27.27</v>
      </c>
      <c r="I52" t="s">
        <v>8224</v>
      </c>
      <c r="J52" t="s">
        <v>8246</v>
      </c>
      <c r="K52">
        <v>1422637200</v>
      </c>
      <c r="L52" s="9">
        <f t="shared" si="2"/>
        <v>42034.708333333328</v>
      </c>
      <c r="M52">
        <v>1419271458</v>
      </c>
      <c r="N52" s="9">
        <f t="shared" si="3"/>
        <v>41995.752986111111</v>
      </c>
      <c r="O52" t="b">
        <v>0</v>
      </c>
      <c r="P52">
        <v>22</v>
      </c>
      <c r="Q52" t="b">
        <v>1</v>
      </c>
      <c r="R52" t="s">
        <v>8263</v>
      </c>
      <c r="S52" s="12" t="s">
        <v>8311</v>
      </c>
      <c r="T52" t="s">
        <v>8312</v>
      </c>
      <c r="U52">
        <f t="shared" si="4"/>
        <v>2014</v>
      </c>
    </row>
    <row r="53" spans="1:21" ht="15" hidden="1" customHeight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>
        <f t="shared" si="0"/>
        <v>128</v>
      </c>
      <c r="H53">
        <f t="shared" si="1"/>
        <v>118.34</v>
      </c>
      <c r="I53" t="s">
        <v>8223</v>
      </c>
      <c r="J53" t="s">
        <v>8245</v>
      </c>
      <c r="K53">
        <v>1439245037</v>
      </c>
      <c r="L53" s="9">
        <f t="shared" si="2"/>
        <v>42226.928668981483</v>
      </c>
      <c r="M53">
        <v>1436653037</v>
      </c>
      <c r="N53" s="9">
        <f t="shared" si="3"/>
        <v>42196.928668981483</v>
      </c>
      <c r="O53" t="b">
        <v>0</v>
      </c>
      <c r="P53">
        <v>119</v>
      </c>
      <c r="Q53" t="b">
        <v>1</v>
      </c>
      <c r="R53" t="s">
        <v>8263</v>
      </c>
      <c r="S53" s="12" t="s">
        <v>8311</v>
      </c>
      <c r="T53" t="s">
        <v>8312</v>
      </c>
      <c r="U53">
        <f t="shared" si="4"/>
        <v>2015</v>
      </c>
    </row>
    <row r="54" spans="1:21" ht="15" hidden="1" customHeight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>
        <f t="shared" si="0"/>
        <v>116</v>
      </c>
      <c r="H54">
        <f t="shared" si="1"/>
        <v>223.48</v>
      </c>
      <c r="I54" t="s">
        <v>8223</v>
      </c>
      <c r="J54" t="s">
        <v>8245</v>
      </c>
      <c r="K54">
        <v>1405615846</v>
      </c>
      <c r="L54" s="9">
        <f t="shared" si="2"/>
        <v>41837.701921296299</v>
      </c>
      <c r="M54">
        <v>1403023846</v>
      </c>
      <c r="N54" s="9">
        <f t="shared" si="3"/>
        <v>41807.701921296299</v>
      </c>
      <c r="O54" t="b">
        <v>0</v>
      </c>
      <c r="P54">
        <v>52</v>
      </c>
      <c r="Q54" t="b">
        <v>1</v>
      </c>
      <c r="R54" t="s">
        <v>8263</v>
      </c>
      <c r="S54" s="12" t="s">
        <v>8311</v>
      </c>
      <c r="T54" t="s">
        <v>8312</v>
      </c>
      <c r="U54">
        <f t="shared" si="4"/>
        <v>2014</v>
      </c>
    </row>
    <row r="55" spans="1:21" ht="15" hidden="1" customHeight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>
        <f t="shared" si="0"/>
        <v>110</v>
      </c>
      <c r="H55">
        <f t="shared" si="1"/>
        <v>28.11</v>
      </c>
      <c r="I55" t="s">
        <v>8223</v>
      </c>
      <c r="J55" t="s">
        <v>8245</v>
      </c>
      <c r="K55">
        <v>1396648800</v>
      </c>
      <c r="L55" s="9">
        <f t="shared" si="2"/>
        <v>41733.916666666664</v>
      </c>
      <c r="M55">
        <v>1395407445</v>
      </c>
      <c r="N55" s="9">
        <f t="shared" si="3"/>
        <v>41719.549131944441</v>
      </c>
      <c r="O55" t="b">
        <v>0</v>
      </c>
      <c r="P55">
        <v>117</v>
      </c>
      <c r="Q55" t="b">
        <v>1</v>
      </c>
      <c r="R55" t="s">
        <v>8263</v>
      </c>
      <c r="S55" s="12" t="s">
        <v>8311</v>
      </c>
      <c r="T55" t="s">
        <v>8312</v>
      </c>
      <c r="U55">
        <f t="shared" si="4"/>
        <v>2014</v>
      </c>
    </row>
    <row r="56" spans="1:21" ht="15" hidden="1" customHeight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>
        <f t="shared" si="0"/>
        <v>101</v>
      </c>
      <c r="H56">
        <f t="shared" si="1"/>
        <v>194.23</v>
      </c>
      <c r="I56" t="s">
        <v>8223</v>
      </c>
      <c r="J56" t="s">
        <v>8245</v>
      </c>
      <c r="K56">
        <v>1451063221</v>
      </c>
      <c r="L56" s="9">
        <f t="shared" si="2"/>
        <v>42363.713206018518</v>
      </c>
      <c r="M56">
        <v>1448471221</v>
      </c>
      <c r="N56" s="9">
        <f t="shared" si="3"/>
        <v>42333.713206018518</v>
      </c>
      <c r="O56" t="b">
        <v>0</v>
      </c>
      <c r="P56">
        <v>52</v>
      </c>
      <c r="Q56" t="b">
        <v>1</v>
      </c>
      <c r="R56" t="s">
        <v>8263</v>
      </c>
      <c r="S56" s="12" t="s">
        <v>8311</v>
      </c>
      <c r="T56" t="s">
        <v>8312</v>
      </c>
      <c r="U56">
        <f t="shared" si="4"/>
        <v>2015</v>
      </c>
    </row>
    <row r="57" spans="1:21" ht="15" hidden="1" customHeight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>
        <f t="shared" si="0"/>
        <v>129</v>
      </c>
      <c r="H57">
        <f t="shared" si="1"/>
        <v>128.94999999999999</v>
      </c>
      <c r="I57" t="s">
        <v>8223</v>
      </c>
      <c r="J57" t="s">
        <v>8245</v>
      </c>
      <c r="K57">
        <v>1464390916</v>
      </c>
      <c r="L57" s="9">
        <f t="shared" si="2"/>
        <v>42517.968935185185</v>
      </c>
      <c r="M57">
        <v>1462576516</v>
      </c>
      <c r="N57" s="9">
        <f t="shared" si="3"/>
        <v>42496.968935185185</v>
      </c>
      <c r="O57" t="b">
        <v>0</v>
      </c>
      <c r="P57">
        <v>86</v>
      </c>
      <c r="Q57" t="b">
        <v>1</v>
      </c>
      <c r="R57" t="s">
        <v>8263</v>
      </c>
      <c r="S57" s="12" t="s">
        <v>8311</v>
      </c>
      <c r="T57" t="s">
        <v>8312</v>
      </c>
      <c r="U57">
        <f t="shared" si="4"/>
        <v>2016</v>
      </c>
    </row>
    <row r="58" spans="1:21" ht="15" hidden="1" customHeight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>
        <f t="shared" si="0"/>
        <v>107</v>
      </c>
      <c r="H58">
        <f t="shared" si="1"/>
        <v>49.32</v>
      </c>
      <c r="I58" t="s">
        <v>8224</v>
      </c>
      <c r="J58" t="s">
        <v>8246</v>
      </c>
      <c r="K58">
        <v>1433779200</v>
      </c>
      <c r="L58" s="9">
        <f t="shared" si="2"/>
        <v>42163.666666666672</v>
      </c>
      <c r="M58">
        <v>1432559424</v>
      </c>
      <c r="N58" s="9">
        <f t="shared" si="3"/>
        <v>42149.548888888894</v>
      </c>
      <c r="O58" t="b">
        <v>0</v>
      </c>
      <c r="P58">
        <v>174</v>
      </c>
      <c r="Q58" t="b">
        <v>1</v>
      </c>
      <c r="R58" t="s">
        <v>8263</v>
      </c>
      <c r="S58" s="12" t="s">
        <v>8311</v>
      </c>
      <c r="T58" t="s">
        <v>8312</v>
      </c>
      <c r="U58">
        <f t="shared" si="4"/>
        <v>2015</v>
      </c>
    </row>
    <row r="59" spans="1:21" ht="15" hidden="1" customHeight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>
        <f t="shared" si="0"/>
        <v>102</v>
      </c>
      <c r="H59">
        <f t="shared" si="1"/>
        <v>221.52</v>
      </c>
      <c r="I59" t="s">
        <v>8223</v>
      </c>
      <c r="J59" t="s">
        <v>8245</v>
      </c>
      <c r="K59">
        <v>1429991962</v>
      </c>
      <c r="L59" s="9">
        <f t="shared" si="2"/>
        <v>42119.83289351852</v>
      </c>
      <c r="M59">
        <v>1427399962</v>
      </c>
      <c r="N59" s="9">
        <f t="shared" si="3"/>
        <v>42089.832893518513</v>
      </c>
      <c r="O59" t="b">
        <v>0</v>
      </c>
      <c r="P59">
        <v>69</v>
      </c>
      <c r="Q59" t="b">
        <v>1</v>
      </c>
      <c r="R59" t="s">
        <v>8263</v>
      </c>
      <c r="S59" s="12" t="s">
        <v>8311</v>
      </c>
      <c r="T59" t="s">
        <v>8312</v>
      </c>
      <c r="U59">
        <f t="shared" si="4"/>
        <v>2015</v>
      </c>
    </row>
    <row r="60" spans="1:21" ht="15" hidden="1" customHeight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>
        <f t="shared" si="0"/>
        <v>103</v>
      </c>
      <c r="H60">
        <f t="shared" si="1"/>
        <v>137.21</v>
      </c>
      <c r="I60" t="s">
        <v>8223</v>
      </c>
      <c r="J60" t="s">
        <v>8245</v>
      </c>
      <c r="K60">
        <v>1416423172</v>
      </c>
      <c r="L60" s="9">
        <f t="shared" si="2"/>
        <v>41962.786712962959</v>
      </c>
      <c r="M60">
        <v>1413827572</v>
      </c>
      <c r="N60" s="9">
        <f t="shared" si="3"/>
        <v>41932.745046296295</v>
      </c>
      <c r="O60" t="b">
        <v>0</v>
      </c>
      <c r="P60">
        <v>75</v>
      </c>
      <c r="Q60" t="b">
        <v>1</v>
      </c>
      <c r="R60" t="s">
        <v>8263</v>
      </c>
      <c r="S60" s="12" t="s">
        <v>8311</v>
      </c>
      <c r="T60" t="s">
        <v>8312</v>
      </c>
      <c r="U60">
        <f t="shared" si="4"/>
        <v>2014</v>
      </c>
    </row>
    <row r="61" spans="1:21" ht="15" hidden="1" customHeight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>
        <f t="shared" si="0"/>
        <v>100</v>
      </c>
      <c r="H61">
        <f t="shared" si="1"/>
        <v>606.82000000000005</v>
      </c>
      <c r="I61" t="s">
        <v>8223</v>
      </c>
      <c r="J61" t="s">
        <v>8245</v>
      </c>
      <c r="K61">
        <v>1442264400</v>
      </c>
      <c r="L61" s="9">
        <f t="shared" si="2"/>
        <v>42261.875</v>
      </c>
      <c r="M61">
        <v>1439530776</v>
      </c>
      <c r="N61" s="9">
        <f t="shared" si="3"/>
        <v>42230.235833333332</v>
      </c>
      <c r="O61" t="b">
        <v>0</v>
      </c>
      <c r="P61">
        <v>33</v>
      </c>
      <c r="Q61" t="b">
        <v>1</v>
      </c>
      <c r="R61" t="s">
        <v>8263</v>
      </c>
      <c r="S61" s="12" t="s">
        <v>8311</v>
      </c>
      <c r="T61" t="s">
        <v>8312</v>
      </c>
      <c r="U61">
        <f t="shared" si="4"/>
        <v>2015</v>
      </c>
    </row>
    <row r="62" spans="1:21" ht="15" hidden="1" customHeight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>
        <f t="shared" si="0"/>
        <v>103</v>
      </c>
      <c r="H62">
        <f t="shared" si="1"/>
        <v>43.04</v>
      </c>
      <c r="I62" t="s">
        <v>8224</v>
      </c>
      <c r="J62" t="s">
        <v>8246</v>
      </c>
      <c r="K62">
        <v>1395532800</v>
      </c>
      <c r="L62" s="9">
        <f t="shared" si="2"/>
        <v>41721</v>
      </c>
      <c r="M62">
        <v>1393882717</v>
      </c>
      <c r="N62" s="9">
        <f t="shared" si="3"/>
        <v>41701.901817129627</v>
      </c>
      <c r="O62" t="b">
        <v>0</v>
      </c>
      <c r="P62">
        <v>108</v>
      </c>
      <c r="Q62" t="b">
        <v>1</v>
      </c>
      <c r="R62" t="s">
        <v>8264</v>
      </c>
      <c r="S62" s="12" t="s">
        <v>8311</v>
      </c>
      <c r="T62" t="s">
        <v>8313</v>
      </c>
      <c r="U62">
        <f t="shared" si="4"/>
        <v>2014</v>
      </c>
    </row>
    <row r="63" spans="1:21" ht="15" hidden="1" customHeight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>
        <f t="shared" si="0"/>
        <v>148</v>
      </c>
      <c r="H63">
        <f t="shared" si="1"/>
        <v>322.39</v>
      </c>
      <c r="I63" t="s">
        <v>8223</v>
      </c>
      <c r="J63" t="s">
        <v>8245</v>
      </c>
      <c r="K63">
        <v>1370547157</v>
      </c>
      <c r="L63" s="9">
        <f t="shared" si="2"/>
        <v>41431.814317129632</v>
      </c>
      <c r="M63">
        <v>1368646357</v>
      </c>
      <c r="N63" s="9">
        <f t="shared" si="3"/>
        <v>41409.814317129625</v>
      </c>
      <c r="O63" t="b">
        <v>0</v>
      </c>
      <c r="P63">
        <v>23</v>
      </c>
      <c r="Q63" t="b">
        <v>1</v>
      </c>
      <c r="R63" t="s">
        <v>8264</v>
      </c>
      <c r="S63" s="12" t="s">
        <v>8311</v>
      </c>
      <c r="T63" t="s">
        <v>8313</v>
      </c>
      <c r="U63">
        <f t="shared" si="4"/>
        <v>2013</v>
      </c>
    </row>
    <row r="64" spans="1:21" ht="15" hidden="1" customHeight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>
        <f t="shared" si="0"/>
        <v>155</v>
      </c>
      <c r="H64">
        <f t="shared" si="1"/>
        <v>96.71</v>
      </c>
      <c r="I64" t="s">
        <v>8223</v>
      </c>
      <c r="J64" t="s">
        <v>8245</v>
      </c>
      <c r="K64">
        <v>1362337878</v>
      </c>
      <c r="L64" s="9">
        <f t="shared" si="2"/>
        <v>41336.799513888887</v>
      </c>
      <c r="M64">
        <v>1360177878</v>
      </c>
      <c r="N64" s="9">
        <f t="shared" si="3"/>
        <v>41311.799513888887</v>
      </c>
      <c r="O64" t="b">
        <v>0</v>
      </c>
      <c r="P64">
        <v>48</v>
      </c>
      <c r="Q64" t="b">
        <v>1</v>
      </c>
      <c r="R64" t="s">
        <v>8264</v>
      </c>
      <c r="S64" s="12" t="s">
        <v>8311</v>
      </c>
      <c r="T64" t="s">
        <v>8313</v>
      </c>
      <c r="U64">
        <f t="shared" si="4"/>
        <v>2013</v>
      </c>
    </row>
    <row r="65" spans="1:21" ht="15" hidden="1" customHeight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>
        <f t="shared" si="0"/>
        <v>114</v>
      </c>
      <c r="H65">
        <f t="shared" si="1"/>
        <v>35.47</v>
      </c>
      <c r="I65" t="s">
        <v>8223</v>
      </c>
      <c r="J65" t="s">
        <v>8245</v>
      </c>
      <c r="K65">
        <v>1388206740</v>
      </c>
      <c r="L65" s="9">
        <f t="shared" si="2"/>
        <v>41636.207638888889</v>
      </c>
      <c r="M65">
        <v>1386194013</v>
      </c>
      <c r="N65" s="9">
        <f t="shared" si="3"/>
        <v>41612.912187499998</v>
      </c>
      <c r="O65" t="b">
        <v>0</v>
      </c>
      <c r="P65">
        <v>64</v>
      </c>
      <c r="Q65" t="b">
        <v>1</v>
      </c>
      <c r="R65" t="s">
        <v>8264</v>
      </c>
      <c r="S65" s="12" t="s">
        <v>8311</v>
      </c>
      <c r="T65" t="s">
        <v>8313</v>
      </c>
      <c r="U65">
        <f t="shared" si="4"/>
        <v>2013</v>
      </c>
    </row>
    <row r="66" spans="1:21" ht="15" hidden="1" customHeight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>
        <f t="shared" si="0"/>
        <v>173</v>
      </c>
      <c r="H66">
        <f t="shared" si="1"/>
        <v>86.67</v>
      </c>
      <c r="I66" t="s">
        <v>8223</v>
      </c>
      <c r="J66" t="s">
        <v>8245</v>
      </c>
      <c r="K66">
        <v>1373243181</v>
      </c>
      <c r="L66" s="9">
        <f t="shared" si="2"/>
        <v>41463.01829861111</v>
      </c>
      <c r="M66">
        <v>1370651181</v>
      </c>
      <c r="N66" s="9">
        <f t="shared" si="3"/>
        <v>41433.01829861111</v>
      </c>
      <c r="O66" t="b">
        <v>0</v>
      </c>
      <c r="P66">
        <v>24</v>
      </c>
      <c r="Q66" t="b">
        <v>1</v>
      </c>
      <c r="R66" t="s">
        <v>8264</v>
      </c>
      <c r="S66" s="12" t="s">
        <v>8311</v>
      </c>
      <c r="T66" t="s">
        <v>8313</v>
      </c>
      <c r="U66">
        <f t="shared" si="4"/>
        <v>2013</v>
      </c>
    </row>
    <row r="67" spans="1:21" ht="15" hidden="1" customHeight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>
        <f t="shared" ref="G67:G130" si="5">ROUND(E67/D67*100,0)</f>
        <v>108</v>
      </c>
      <c r="H67">
        <f t="shared" ref="H67:H130" si="6">ROUND(E67/P67,2)</f>
        <v>132.05000000000001</v>
      </c>
      <c r="I67" t="s">
        <v>8228</v>
      </c>
      <c r="J67" t="s">
        <v>8250</v>
      </c>
      <c r="K67">
        <v>1407736740</v>
      </c>
      <c r="L67" s="9">
        <f t="shared" ref="L67:L130" si="7">K67/60/60/24+DATE(1970,1,1)</f>
        <v>41862.249305555553</v>
      </c>
      <c r="M67">
        <v>1405453354</v>
      </c>
      <c r="N67" s="9">
        <f t="shared" ref="N67:N130" si="8">M67/24/60/60+DATE(1970,1,1)</f>
        <v>41835.821226851855</v>
      </c>
      <c r="O67" t="b">
        <v>0</v>
      </c>
      <c r="P67">
        <v>57</v>
      </c>
      <c r="Q67" t="b">
        <v>1</v>
      </c>
      <c r="R67" t="s">
        <v>8264</v>
      </c>
      <c r="S67" s="12" t="s">
        <v>8311</v>
      </c>
      <c r="T67" t="s">
        <v>8313</v>
      </c>
      <c r="U67">
        <f t="shared" ref="U67:U130" si="9">YEAR(N67)</f>
        <v>2014</v>
      </c>
    </row>
    <row r="68" spans="1:21" ht="15" hidden="1" customHeight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>
        <f t="shared" si="5"/>
        <v>119</v>
      </c>
      <c r="H68">
        <f t="shared" si="6"/>
        <v>91.23</v>
      </c>
      <c r="I68" t="s">
        <v>8223</v>
      </c>
      <c r="J68" t="s">
        <v>8245</v>
      </c>
      <c r="K68">
        <v>1468873420</v>
      </c>
      <c r="L68" s="9">
        <f t="shared" si="7"/>
        <v>42569.849768518514</v>
      </c>
      <c r="M68">
        <v>1466281420</v>
      </c>
      <c r="N68" s="9">
        <f t="shared" si="8"/>
        <v>42539.849768518514</v>
      </c>
      <c r="O68" t="b">
        <v>0</v>
      </c>
      <c r="P68">
        <v>26</v>
      </c>
      <c r="Q68" t="b">
        <v>1</v>
      </c>
      <c r="R68" t="s">
        <v>8264</v>
      </c>
      <c r="S68" s="12" t="s">
        <v>8311</v>
      </c>
      <c r="T68" t="s">
        <v>8313</v>
      </c>
      <c r="U68">
        <f t="shared" si="9"/>
        <v>2016</v>
      </c>
    </row>
    <row r="69" spans="1:21" ht="15" hidden="1" customHeight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>
        <f t="shared" si="5"/>
        <v>116</v>
      </c>
      <c r="H69">
        <f t="shared" si="6"/>
        <v>116.25</v>
      </c>
      <c r="I69" t="s">
        <v>8223</v>
      </c>
      <c r="J69" t="s">
        <v>8245</v>
      </c>
      <c r="K69">
        <v>1342360804</v>
      </c>
      <c r="L69" s="9">
        <f t="shared" si="7"/>
        <v>41105.583379629628</v>
      </c>
      <c r="M69">
        <v>1339768804</v>
      </c>
      <c r="N69" s="9">
        <f t="shared" si="8"/>
        <v>41075.583379629628</v>
      </c>
      <c r="O69" t="b">
        <v>0</v>
      </c>
      <c r="P69">
        <v>20</v>
      </c>
      <c r="Q69" t="b">
        <v>1</v>
      </c>
      <c r="R69" t="s">
        <v>8264</v>
      </c>
      <c r="S69" s="12" t="s">
        <v>8311</v>
      </c>
      <c r="T69" t="s">
        <v>8313</v>
      </c>
      <c r="U69">
        <f t="shared" si="9"/>
        <v>2012</v>
      </c>
    </row>
    <row r="70" spans="1:21" ht="15" hidden="1" customHeight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>
        <f t="shared" si="5"/>
        <v>127</v>
      </c>
      <c r="H70">
        <f t="shared" si="6"/>
        <v>21.19</v>
      </c>
      <c r="I70" t="s">
        <v>8224</v>
      </c>
      <c r="J70" t="s">
        <v>8246</v>
      </c>
      <c r="K70">
        <v>1393162791</v>
      </c>
      <c r="L70" s="9">
        <f t="shared" si="7"/>
        <v>41693.569340277776</v>
      </c>
      <c r="M70">
        <v>1390570791</v>
      </c>
      <c r="N70" s="9">
        <f t="shared" si="8"/>
        <v>41663.569340277776</v>
      </c>
      <c r="O70" t="b">
        <v>0</v>
      </c>
      <c r="P70">
        <v>36</v>
      </c>
      <c r="Q70" t="b">
        <v>1</v>
      </c>
      <c r="R70" t="s">
        <v>8264</v>
      </c>
      <c r="S70" s="12" t="s">
        <v>8311</v>
      </c>
      <c r="T70" t="s">
        <v>8313</v>
      </c>
      <c r="U70">
        <f t="shared" si="9"/>
        <v>2014</v>
      </c>
    </row>
    <row r="71" spans="1:21" ht="15" hidden="1" customHeight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>
        <f t="shared" si="5"/>
        <v>111</v>
      </c>
      <c r="H71">
        <f t="shared" si="6"/>
        <v>62.33</v>
      </c>
      <c r="I71" t="s">
        <v>8223</v>
      </c>
      <c r="J71" t="s">
        <v>8245</v>
      </c>
      <c r="K71">
        <v>1317538740</v>
      </c>
      <c r="L71" s="9">
        <f t="shared" si="7"/>
        <v>40818.290972222225</v>
      </c>
      <c r="M71">
        <v>1314765025</v>
      </c>
      <c r="N71" s="9">
        <f t="shared" si="8"/>
        <v>40786.187789351854</v>
      </c>
      <c r="O71" t="b">
        <v>0</v>
      </c>
      <c r="P71">
        <v>178</v>
      </c>
      <c r="Q71" t="b">
        <v>1</v>
      </c>
      <c r="R71" t="s">
        <v>8264</v>
      </c>
      <c r="S71" s="12" t="s">
        <v>8311</v>
      </c>
      <c r="T71" t="s">
        <v>8313</v>
      </c>
      <c r="U71">
        <f t="shared" si="9"/>
        <v>2011</v>
      </c>
    </row>
    <row r="72" spans="1:21" ht="15" hidden="1" customHeight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>
        <f t="shared" si="5"/>
        <v>127</v>
      </c>
      <c r="H72">
        <f t="shared" si="6"/>
        <v>37.409999999999997</v>
      </c>
      <c r="I72" t="s">
        <v>8223</v>
      </c>
      <c r="J72" t="s">
        <v>8245</v>
      </c>
      <c r="K72">
        <v>1315171845</v>
      </c>
      <c r="L72" s="9">
        <f t="shared" si="7"/>
        <v>40790.896354166667</v>
      </c>
      <c r="M72">
        <v>1309987845</v>
      </c>
      <c r="N72" s="9">
        <f t="shared" si="8"/>
        <v>40730.896354166667</v>
      </c>
      <c r="O72" t="b">
        <v>0</v>
      </c>
      <c r="P72">
        <v>17</v>
      </c>
      <c r="Q72" t="b">
        <v>1</v>
      </c>
      <c r="R72" t="s">
        <v>8264</v>
      </c>
      <c r="S72" s="12" t="s">
        <v>8311</v>
      </c>
      <c r="T72" t="s">
        <v>8313</v>
      </c>
      <c r="U72">
        <f t="shared" si="9"/>
        <v>2011</v>
      </c>
    </row>
    <row r="73" spans="1:21" ht="15" hidden="1" customHeight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>
        <f t="shared" si="5"/>
        <v>124</v>
      </c>
      <c r="H73">
        <f t="shared" si="6"/>
        <v>69.72</v>
      </c>
      <c r="I73" t="s">
        <v>8223</v>
      </c>
      <c r="J73" t="s">
        <v>8245</v>
      </c>
      <c r="K73">
        <v>1338186657</v>
      </c>
      <c r="L73" s="9">
        <f t="shared" si="7"/>
        <v>41057.271493055552</v>
      </c>
      <c r="M73">
        <v>1333002657</v>
      </c>
      <c r="N73" s="9">
        <f t="shared" si="8"/>
        <v>40997.271493055552</v>
      </c>
      <c r="O73" t="b">
        <v>0</v>
      </c>
      <c r="P73">
        <v>32</v>
      </c>
      <c r="Q73" t="b">
        <v>1</v>
      </c>
      <c r="R73" t="s">
        <v>8264</v>
      </c>
      <c r="S73" s="12" t="s">
        <v>8311</v>
      </c>
      <c r="T73" t="s">
        <v>8313</v>
      </c>
      <c r="U73">
        <f t="shared" si="9"/>
        <v>2012</v>
      </c>
    </row>
    <row r="74" spans="1:21" ht="15" hidden="1" customHeight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>
        <f t="shared" si="5"/>
        <v>108</v>
      </c>
      <c r="H74">
        <f t="shared" si="6"/>
        <v>58.17</v>
      </c>
      <c r="I74" t="s">
        <v>8223</v>
      </c>
      <c r="J74" t="s">
        <v>8245</v>
      </c>
      <c r="K74">
        <v>1352937600</v>
      </c>
      <c r="L74" s="9">
        <f t="shared" si="7"/>
        <v>41228</v>
      </c>
      <c r="M74">
        <v>1351210481</v>
      </c>
      <c r="N74" s="9">
        <f t="shared" si="8"/>
        <v>41208.010196759264</v>
      </c>
      <c r="O74" t="b">
        <v>0</v>
      </c>
      <c r="P74">
        <v>41</v>
      </c>
      <c r="Q74" t="b">
        <v>1</v>
      </c>
      <c r="R74" t="s">
        <v>8264</v>
      </c>
      <c r="S74" s="12" t="s">
        <v>8311</v>
      </c>
      <c r="T74" t="s">
        <v>8313</v>
      </c>
      <c r="U74">
        <f t="shared" si="9"/>
        <v>2012</v>
      </c>
    </row>
    <row r="75" spans="1:21" ht="15" hidden="1" customHeight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>
        <f t="shared" si="5"/>
        <v>100</v>
      </c>
      <c r="H75">
        <f t="shared" si="6"/>
        <v>50</v>
      </c>
      <c r="I75" t="s">
        <v>8223</v>
      </c>
      <c r="J75" t="s">
        <v>8245</v>
      </c>
      <c r="K75">
        <v>1304395140</v>
      </c>
      <c r="L75" s="9">
        <f t="shared" si="7"/>
        <v>40666.165972222225</v>
      </c>
      <c r="M75">
        <v>1297620584</v>
      </c>
      <c r="N75" s="9">
        <f t="shared" si="8"/>
        <v>40587.75675925926</v>
      </c>
      <c r="O75" t="b">
        <v>0</v>
      </c>
      <c r="P75">
        <v>18</v>
      </c>
      <c r="Q75" t="b">
        <v>1</v>
      </c>
      <c r="R75" t="s">
        <v>8264</v>
      </c>
      <c r="S75" s="12" t="s">
        <v>8311</v>
      </c>
      <c r="T75" t="s">
        <v>8313</v>
      </c>
      <c r="U75">
        <f t="shared" si="9"/>
        <v>2011</v>
      </c>
    </row>
    <row r="76" spans="1:21" ht="15" hidden="1" customHeight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>
        <f t="shared" si="5"/>
        <v>113</v>
      </c>
      <c r="H76">
        <f t="shared" si="6"/>
        <v>19.47</v>
      </c>
      <c r="I76" t="s">
        <v>8229</v>
      </c>
      <c r="J76" t="s">
        <v>8248</v>
      </c>
      <c r="K76">
        <v>1453376495</v>
      </c>
      <c r="L76" s="9">
        <f t="shared" si="7"/>
        <v>42390.487210648149</v>
      </c>
      <c r="M76">
        <v>1450784495</v>
      </c>
      <c r="N76" s="9">
        <f t="shared" si="8"/>
        <v>42360.487210648149</v>
      </c>
      <c r="O76" t="b">
        <v>0</v>
      </c>
      <c r="P76">
        <v>29</v>
      </c>
      <c r="Q76" t="b">
        <v>1</v>
      </c>
      <c r="R76" t="s">
        <v>8264</v>
      </c>
      <c r="S76" s="12" t="s">
        <v>8311</v>
      </c>
      <c r="T76" t="s">
        <v>8313</v>
      </c>
      <c r="U76">
        <f t="shared" si="9"/>
        <v>2015</v>
      </c>
    </row>
    <row r="77" spans="1:21" ht="15" hidden="1" customHeight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>
        <f t="shared" si="5"/>
        <v>115</v>
      </c>
      <c r="H77">
        <f t="shared" si="6"/>
        <v>85.96</v>
      </c>
      <c r="I77" t="s">
        <v>8223</v>
      </c>
      <c r="J77" t="s">
        <v>8245</v>
      </c>
      <c r="K77">
        <v>1366693272</v>
      </c>
      <c r="L77" s="9">
        <f t="shared" si="7"/>
        <v>41387.209166666667</v>
      </c>
      <c r="M77">
        <v>1364101272</v>
      </c>
      <c r="N77" s="9">
        <f t="shared" si="8"/>
        <v>41357.209166666667</v>
      </c>
      <c r="O77" t="b">
        <v>0</v>
      </c>
      <c r="P77">
        <v>47</v>
      </c>
      <c r="Q77" t="b">
        <v>1</v>
      </c>
      <c r="R77" t="s">
        <v>8264</v>
      </c>
      <c r="S77" s="12" t="s">
        <v>8311</v>
      </c>
      <c r="T77" t="s">
        <v>8313</v>
      </c>
      <c r="U77">
        <f t="shared" si="9"/>
        <v>2013</v>
      </c>
    </row>
    <row r="78" spans="1:21" ht="15" hidden="1" customHeight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>
        <f t="shared" si="5"/>
        <v>153</v>
      </c>
      <c r="H78">
        <f t="shared" si="6"/>
        <v>30.67</v>
      </c>
      <c r="I78" t="s">
        <v>8223</v>
      </c>
      <c r="J78" t="s">
        <v>8245</v>
      </c>
      <c r="K78">
        <v>1325007358</v>
      </c>
      <c r="L78" s="9">
        <f t="shared" si="7"/>
        <v>40904.733310185184</v>
      </c>
      <c r="M78">
        <v>1319819758</v>
      </c>
      <c r="N78" s="9">
        <f t="shared" si="8"/>
        <v>40844.691643518519</v>
      </c>
      <c r="O78" t="b">
        <v>0</v>
      </c>
      <c r="P78">
        <v>15</v>
      </c>
      <c r="Q78" t="b">
        <v>1</v>
      </c>
      <c r="R78" t="s">
        <v>8264</v>
      </c>
      <c r="S78" s="12" t="s">
        <v>8311</v>
      </c>
      <c r="T78" t="s">
        <v>8313</v>
      </c>
      <c r="U78">
        <f t="shared" si="9"/>
        <v>2011</v>
      </c>
    </row>
    <row r="79" spans="1:21" ht="15" hidden="1" customHeight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>
        <f t="shared" si="5"/>
        <v>393</v>
      </c>
      <c r="H79">
        <f t="shared" si="6"/>
        <v>60.38</v>
      </c>
      <c r="I79" t="s">
        <v>8223</v>
      </c>
      <c r="J79" t="s">
        <v>8245</v>
      </c>
      <c r="K79">
        <v>1337569140</v>
      </c>
      <c r="L79" s="9">
        <f t="shared" si="7"/>
        <v>41050.124305555553</v>
      </c>
      <c r="M79">
        <v>1332991717</v>
      </c>
      <c r="N79" s="9">
        <f t="shared" si="8"/>
        <v>40997.144872685181</v>
      </c>
      <c r="O79" t="b">
        <v>0</v>
      </c>
      <c r="P79">
        <v>26</v>
      </c>
      <c r="Q79" t="b">
        <v>1</v>
      </c>
      <c r="R79" t="s">
        <v>8264</v>
      </c>
      <c r="S79" s="12" t="s">
        <v>8311</v>
      </c>
      <c r="T79" t="s">
        <v>8313</v>
      </c>
      <c r="U79">
        <f t="shared" si="9"/>
        <v>2012</v>
      </c>
    </row>
    <row r="80" spans="1:21" ht="15" hidden="1" customHeight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>
        <f t="shared" si="5"/>
        <v>2702</v>
      </c>
      <c r="H80">
        <f t="shared" si="6"/>
        <v>38.6</v>
      </c>
      <c r="I80" t="s">
        <v>8229</v>
      </c>
      <c r="J80" t="s">
        <v>8248</v>
      </c>
      <c r="K80">
        <v>1472751121</v>
      </c>
      <c r="L80" s="9">
        <f t="shared" si="7"/>
        <v>42614.730567129634</v>
      </c>
      <c r="M80">
        <v>1471887121</v>
      </c>
      <c r="N80" s="9">
        <f t="shared" si="8"/>
        <v>42604.730567129634</v>
      </c>
      <c r="O80" t="b">
        <v>0</v>
      </c>
      <c r="P80">
        <v>35</v>
      </c>
      <c r="Q80" t="b">
        <v>1</v>
      </c>
      <c r="R80" t="s">
        <v>8264</v>
      </c>
      <c r="S80" s="12" t="s">
        <v>8311</v>
      </c>
      <c r="T80" t="s">
        <v>8313</v>
      </c>
      <c r="U80">
        <f t="shared" si="9"/>
        <v>2016</v>
      </c>
    </row>
    <row r="81" spans="1:21" ht="15" hidden="1" customHeight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>
        <f t="shared" si="5"/>
        <v>127</v>
      </c>
      <c r="H81">
        <f t="shared" si="6"/>
        <v>40.270000000000003</v>
      </c>
      <c r="I81" t="s">
        <v>8224</v>
      </c>
      <c r="J81" t="s">
        <v>8246</v>
      </c>
      <c r="K81">
        <v>1398451093</v>
      </c>
      <c r="L81" s="9">
        <f t="shared" si="7"/>
        <v>41754.776539351849</v>
      </c>
      <c r="M81">
        <v>1395859093</v>
      </c>
      <c r="N81" s="9">
        <f t="shared" si="8"/>
        <v>41724.776539351849</v>
      </c>
      <c r="O81" t="b">
        <v>0</v>
      </c>
      <c r="P81">
        <v>41</v>
      </c>
      <c r="Q81" t="b">
        <v>1</v>
      </c>
      <c r="R81" t="s">
        <v>8264</v>
      </c>
      <c r="S81" s="12" t="s">
        <v>8311</v>
      </c>
      <c r="T81" t="s">
        <v>8313</v>
      </c>
      <c r="U81">
        <f t="shared" si="9"/>
        <v>2014</v>
      </c>
    </row>
    <row r="82" spans="1:21" ht="15" hidden="1" customHeight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>
        <f t="shared" si="5"/>
        <v>107</v>
      </c>
      <c r="H82">
        <f t="shared" si="6"/>
        <v>273.83</v>
      </c>
      <c r="I82" t="s">
        <v>8223</v>
      </c>
      <c r="J82" t="s">
        <v>8245</v>
      </c>
      <c r="K82">
        <v>1386640856</v>
      </c>
      <c r="L82" s="9">
        <f t="shared" si="7"/>
        <v>41618.083981481483</v>
      </c>
      <c r="M82">
        <v>1383616856</v>
      </c>
      <c r="N82" s="9">
        <f t="shared" si="8"/>
        <v>41583.083981481483</v>
      </c>
      <c r="O82" t="b">
        <v>0</v>
      </c>
      <c r="P82">
        <v>47</v>
      </c>
      <c r="Q82" t="b">
        <v>1</v>
      </c>
      <c r="R82" t="s">
        <v>8264</v>
      </c>
      <c r="S82" s="12" t="s">
        <v>8311</v>
      </c>
      <c r="T82" t="s">
        <v>8313</v>
      </c>
      <c r="U82">
        <f t="shared" si="9"/>
        <v>2013</v>
      </c>
    </row>
    <row r="83" spans="1:21" ht="15" hidden="1" customHeight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>
        <f t="shared" si="5"/>
        <v>198</v>
      </c>
      <c r="H83">
        <f t="shared" si="6"/>
        <v>53.04</v>
      </c>
      <c r="I83" t="s">
        <v>8223</v>
      </c>
      <c r="J83" t="s">
        <v>8245</v>
      </c>
      <c r="K83">
        <v>1342234920</v>
      </c>
      <c r="L83" s="9">
        <f t="shared" si="7"/>
        <v>41104.126388888886</v>
      </c>
      <c r="M83">
        <v>1341892127</v>
      </c>
      <c r="N83" s="9">
        <f t="shared" si="8"/>
        <v>41100.158877314818</v>
      </c>
      <c r="O83" t="b">
        <v>0</v>
      </c>
      <c r="P83">
        <v>28</v>
      </c>
      <c r="Q83" t="b">
        <v>1</v>
      </c>
      <c r="R83" t="s">
        <v>8264</v>
      </c>
      <c r="S83" s="12" t="s">
        <v>8311</v>
      </c>
      <c r="T83" t="s">
        <v>8313</v>
      </c>
      <c r="U83">
        <f t="shared" si="9"/>
        <v>2012</v>
      </c>
    </row>
    <row r="84" spans="1:21" ht="15" hidden="1" customHeight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>
        <f t="shared" si="5"/>
        <v>100</v>
      </c>
      <c r="H84">
        <f t="shared" si="6"/>
        <v>40.01</v>
      </c>
      <c r="I84" t="s">
        <v>8223</v>
      </c>
      <c r="J84" t="s">
        <v>8245</v>
      </c>
      <c r="K84">
        <v>1318189261</v>
      </c>
      <c r="L84" s="9">
        <f t="shared" si="7"/>
        <v>40825.820150462961</v>
      </c>
      <c r="M84">
        <v>1315597261</v>
      </c>
      <c r="N84" s="9">
        <f t="shared" si="8"/>
        <v>40795.820150462961</v>
      </c>
      <c r="O84" t="b">
        <v>0</v>
      </c>
      <c r="P84">
        <v>100</v>
      </c>
      <c r="Q84" t="b">
        <v>1</v>
      </c>
      <c r="R84" t="s">
        <v>8264</v>
      </c>
      <c r="S84" s="12" t="s">
        <v>8311</v>
      </c>
      <c r="T84" t="s">
        <v>8313</v>
      </c>
      <c r="U84">
        <f t="shared" si="9"/>
        <v>2011</v>
      </c>
    </row>
    <row r="85" spans="1:21" ht="15" hidden="1" customHeight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>
        <f t="shared" si="5"/>
        <v>103</v>
      </c>
      <c r="H85">
        <f t="shared" si="6"/>
        <v>15.77</v>
      </c>
      <c r="I85" t="s">
        <v>8224</v>
      </c>
      <c r="J85" t="s">
        <v>8246</v>
      </c>
      <c r="K85">
        <v>1424604600</v>
      </c>
      <c r="L85" s="9">
        <f t="shared" si="7"/>
        <v>42057.479166666672</v>
      </c>
      <c r="M85">
        <v>1423320389</v>
      </c>
      <c r="N85" s="9">
        <f t="shared" si="8"/>
        <v>42042.615613425922</v>
      </c>
      <c r="O85" t="b">
        <v>0</v>
      </c>
      <c r="P85">
        <v>13</v>
      </c>
      <c r="Q85" t="b">
        <v>1</v>
      </c>
      <c r="R85" t="s">
        <v>8264</v>
      </c>
      <c r="S85" s="12" t="s">
        <v>8311</v>
      </c>
      <c r="T85" t="s">
        <v>8313</v>
      </c>
      <c r="U85">
        <f t="shared" si="9"/>
        <v>2015</v>
      </c>
    </row>
    <row r="86" spans="1:21" ht="15" hidden="1" customHeight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>
        <f t="shared" si="5"/>
        <v>100</v>
      </c>
      <c r="H86">
        <f t="shared" si="6"/>
        <v>71.430000000000007</v>
      </c>
      <c r="I86" t="s">
        <v>8223</v>
      </c>
      <c r="J86" t="s">
        <v>8245</v>
      </c>
      <c r="K86">
        <v>1305483086</v>
      </c>
      <c r="L86" s="9">
        <f t="shared" si="7"/>
        <v>40678.757939814815</v>
      </c>
      <c r="M86">
        <v>1302891086</v>
      </c>
      <c r="N86" s="9">
        <f t="shared" si="8"/>
        <v>40648.757939814815</v>
      </c>
      <c r="O86" t="b">
        <v>0</v>
      </c>
      <c r="P86">
        <v>7</v>
      </c>
      <c r="Q86" t="b">
        <v>1</v>
      </c>
      <c r="R86" t="s">
        <v>8264</v>
      </c>
      <c r="S86" s="12" t="s">
        <v>8311</v>
      </c>
      <c r="T86" t="s">
        <v>8313</v>
      </c>
      <c r="U86">
        <f t="shared" si="9"/>
        <v>2011</v>
      </c>
    </row>
    <row r="87" spans="1:21" ht="15" hidden="1" customHeight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>
        <f t="shared" si="5"/>
        <v>126</v>
      </c>
      <c r="H87">
        <f t="shared" si="6"/>
        <v>71.709999999999994</v>
      </c>
      <c r="I87" t="s">
        <v>8223</v>
      </c>
      <c r="J87" t="s">
        <v>8245</v>
      </c>
      <c r="K87">
        <v>1316746837</v>
      </c>
      <c r="L87" s="9">
        <f t="shared" si="7"/>
        <v>40809.125428240739</v>
      </c>
      <c r="M87">
        <v>1314154837</v>
      </c>
      <c r="N87" s="9">
        <f t="shared" si="8"/>
        <v>40779.125428240739</v>
      </c>
      <c r="O87" t="b">
        <v>0</v>
      </c>
      <c r="P87">
        <v>21</v>
      </c>
      <c r="Q87" t="b">
        <v>1</v>
      </c>
      <c r="R87" t="s">
        <v>8264</v>
      </c>
      <c r="S87" s="12" t="s">
        <v>8311</v>
      </c>
      <c r="T87" t="s">
        <v>8313</v>
      </c>
      <c r="U87">
        <f t="shared" si="9"/>
        <v>2011</v>
      </c>
    </row>
    <row r="88" spans="1:21" ht="15" hidden="1" customHeight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>
        <f t="shared" si="5"/>
        <v>106</v>
      </c>
      <c r="H88">
        <f t="shared" si="6"/>
        <v>375.76</v>
      </c>
      <c r="I88" t="s">
        <v>8229</v>
      </c>
      <c r="J88" t="s">
        <v>8248</v>
      </c>
      <c r="K88">
        <v>1451226045</v>
      </c>
      <c r="L88" s="9">
        <f t="shared" si="7"/>
        <v>42365.59774305555</v>
      </c>
      <c r="M88">
        <v>1444828845</v>
      </c>
      <c r="N88" s="9">
        <f t="shared" si="8"/>
        <v>42291.556076388893</v>
      </c>
      <c r="O88" t="b">
        <v>0</v>
      </c>
      <c r="P88">
        <v>17</v>
      </c>
      <c r="Q88" t="b">
        <v>1</v>
      </c>
      <c r="R88" t="s">
        <v>8264</v>
      </c>
      <c r="S88" s="12" t="s">
        <v>8311</v>
      </c>
      <c r="T88" t="s">
        <v>8313</v>
      </c>
      <c r="U88">
        <f t="shared" si="9"/>
        <v>2015</v>
      </c>
    </row>
    <row r="89" spans="1:21" ht="15" hidden="1" customHeight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>
        <f t="shared" si="5"/>
        <v>105</v>
      </c>
      <c r="H89">
        <f t="shared" si="6"/>
        <v>104.6</v>
      </c>
      <c r="I89" t="s">
        <v>8223</v>
      </c>
      <c r="J89" t="s">
        <v>8245</v>
      </c>
      <c r="K89">
        <v>1275529260</v>
      </c>
      <c r="L89" s="9">
        <f t="shared" si="7"/>
        <v>40332.070138888892</v>
      </c>
      <c r="M89">
        <v>1274705803</v>
      </c>
      <c r="N89" s="9">
        <f t="shared" si="8"/>
        <v>40322.539386574077</v>
      </c>
      <c r="O89" t="b">
        <v>0</v>
      </c>
      <c r="P89">
        <v>25</v>
      </c>
      <c r="Q89" t="b">
        <v>1</v>
      </c>
      <c r="R89" t="s">
        <v>8264</v>
      </c>
      <c r="S89" s="12" t="s">
        <v>8311</v>
      </c>
      <c r="T89" t="s">
        <v>8313</v>
      </c>
      <c r="U89">
        <f t="shared" si="9"/>
        <v>2010</v>
      </c>
    </row>
    <row r="90" spans="1:21" ht="15" hidden="1" customHeight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>
        <f t="shared" si="5"/>
        <v>103</v>
      </c>
      <c r="H90">
        <f t="shared" si="6"/>
        <v>60</v>
      </c>
      <c r="I90" t="s">
        <v>8223</v>
      </c>
      <c r="J90" t="s">
        <v>8245</v>
      </c>
      <c r="K90">
        <v>1403452131</v>
      </c>
      <c r="L90" s="9">
        <f t="shared" si="7"/>
        <v>41812.65892361111</v>
      </c>
      <c r="M90">
        <v>1401205731</v>
      </c>
      <c r="N90" s="9">
        <f t="shared" si="8"/>
        <v>41786.65892361111</v>
      </c>
      <c r="O90" t="b">
        <v>0</v>
      </c>
      <c r="P90">
        <v>60</v>
      </c>
      <c r="Q90" t="b">
        <v>1</v>
      </c>
      <c r="R90" t="s">
        <v>8264</v>
      </c>
      <c r="S90" s="12" t="s">
        <v>8311</v>
      </c>
      <c r="T90" t="s">
        <v>8313</v>
      </c>
      <c r="U90">
        <f t="shared" si="9"/>
        <v>2014</v>
      </c>
    </row>
    <row r="91" spans="1:21" ht="15" hidden="1" customHeight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>
        <f t="shared" si="5"/>
        <v>115</v>
      </c>
      <c r="H91">
        <f t="shared" si="6"/>
        <v>123.29</v>
      </c>
      <c r="I91" t="s">
        <v>8223</v>
      </c>
      <c r="J91" t="s">
        <v>8245</v>
      </c>
      <c r="K91">
        <v>1370196192</v>
      </c>
      <c r="L91" s="9">
        <f t="shared" si="7"/>
        <v>41427.752222222225</v>
      </c>
      <c r="M91">
        <v>1368036192</v>
      </c>
      <c r="N91" s="9">
        <f t="shared" si="8"/>
        <v>41402.752222222218</v>
      </c>
      <c r="O91" t="b">
        <v>0</v>
      </c>
      <c r="P91">
        <v>56</v>
      </c>
      <c r="Q91" t="b">
        <v>1</v>
      </c>
      <c r="R91" t="s">
        <v>8264</v>
      </c>
      <c r="S91" s="12" t="s">
        <v>8311</v>
      </c>
      <c r="T91" t="s">
        <v>8313</v>
      </c>
      <c r="U91">
        <f t="shared" si="9"/>
        <v>2013</v>
      </c>
    </row>
    <row r="92" spans="1:21" ht="15" hidden="1" customHeight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>
        <f t="shared" si="5"/>
        <v>100</v>
      </c>
      <c r="H92">
        <f t="shared" si="6"/>
        <v>31.38</v>
      </c>
      <c r="I92" t="s">
        <v>8223</v>
      </c>
      <c r="J92" t="s">
        <v>8245</v>
      </c>
      <c r="K92">
        <v>1310454499</v>
      </c>
      <c r="L92" s="9">
        <f t="shared" si="7"/>
        <v>40736.297442129631</v>
      </c>
      <c r="M92">
        <v>1307862499</v>
      </c>
      <c r="N92" s="9">
        <f t="shared" si="8"/>
        <v>40706.297442129631</v>
      </c>
      <c r="O92" t="b">
        <v>0</v>
      </c>
      <c r="P92">
        <v>16</v>
      </c>
      <c r="Q92" t="b">
        <v>1</v>
      </c>
      <c r="R92" t="s">
        <v>8264</v>
      </c>
      <c r="S92" s="12" t="s">
        <v>8311</v>
      </c>
      <c r="T92" t="s">
        <v>8313</v>
      </c>
      <c r="U92">
        <f t="shared" si="9"/>
        <v>2011</v>
      </c>
    </row>
    <row r="93" spans="1:21" ht="15" hidden="1" customHeight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>
        <f t="shared" si="5"/>
        <v>120</v>
      </c>
      <c r="H93">
        <f t="shared" si="6"/>
        <v>78.260000000000005</v>
      </c>
      <c r="I93" t="s">
        <v>8223</v>
      </c>
      <c r="J93" t="s">
        <v>8245</v>
      </c>
      <c r="K93">
        <v>1305625164</v>
      </c>
      <c r="L93" s="9">
        <f t="shared" si="7"/>
        <v>40680.402361111112</v>
      </c>
      <c r="M93">
        <v>1300354764</v>
      </c>
      <c r="N93" s="9">
        <f t="shared" si="8"/>
        <v>40619.402361111112</v>
      </c>
      <c r="O93" t="b">
        <v>0</v>
      </c>
      <c r="P93">
        <v>46</v>
      </c>
      <c r="Q93" t="b">
        <v>1</v>
      </c>
      <c r="R93" t="s">
        <v>8264</v>
      </c>
      <c r="S93" s="12" t="s">
        <v>8311</v>
      </c>
      <c r="T93" t="s">
        <v>8313</v>
      </c>
      <c r="U93">
        <f t="shared" si="9"/>
        <v>2011</v>
      </c>
    </row>
    <row r="94" spans="1:21" ht="15" hidden="1" customHeight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>
        <f t="shared" si="5"/>
        <v>105</v>
      </c>
      <c r="H94">
        <f t="shared" si="6"/>
        <v>122.33</v>
      </c>
      <c r="I94" t="s">
        <v>8228</v>
      </c>
      <c r="J94" t="s">
        <v>8250</v>
      </c>
      <c r="K94">
        <v>1485936000</v>
      </c>
      <c r="L94" s="9">
        <f t="shared" si="7"/>
        <v>42767.333333333328</v>
      </c>
      <c r="M94">
        <v>1481949983</v>
      </c>
      <c r="N94" s="9">
        <f t="shared" si="8"/>
        <v>42721.198877314819</v>
      </c>
      <c r="O94" t="b">
        <v>0</v>
      </c>
      <c r="P94">
        <v>43</v>
      </c>
      <c r="Q94" t="b">
        <v>1</v>
      </c>
      <c r="R94" t="s">
        <v>8264</v>
      </c>
      <c r="S94" s="12" t="s">
        <v>8311</v>
      </c>
      <c r="T94" t="s">
        <v>8313</v>
      </c>
      <c r="U94">
        <f t="shared" si="9"/>
        <v>2016</v>
      </c>
    </row>
    <row r="95" spans="1:21" ht="15" hidden="1" customHeight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>
        <f t="shared" si="5"/>
        <v>111</v>
      </c>
      <c r="H95">
        <f t="shared" si="6"/>
        <v>73.73</v>
      </c>
      <c r="I95" t="s">
        <v>8223</v>
      </c>
      <c r="J95" t="s">
        <v>8245</v>
      </c>
      <c r="K95">
        <v>1341349200</v>
      </c>
      <c r="L95" s="9">
        <f t="shared" si="7"/>
        <v>41093.875</v>
      </c>
      <c r="M95">
        <v>1338928537</v>
      </c>
      <c r="N95" s="9">
        <f t="shared" si="8"/>
        <v>41065.858067129629</v>
      </c>
      <c r="O95" t="b">
        <v>0</v>
      </c>
      <c r="P95">
        <v>15</v>
      </c>
      <c r="Q95" t="b">
        <v>1</v>
      </c>
      <c r="R95" t="s">
        <v>8264</v>
      </c>
      <c r="S95" s="12" t="s">
        <v>8311</v>
      </c>
      <c r="T95" t="s">
        <v>8313</v>
      </c>
      <c r="U95">
        <f t="shared" si="9"/>
        <v>2012</v>
      </c>
    </row>
    <row r="96" spans="1:21" ht="15" hidden="1" customHeight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>
        <f t="shared" si="5"/>
        <v>104</v>
      </c>
      <c r="H96">
        <f t="shared" si="6"/>
        <v>21.67</v>
      </c>
      <c r="I96" t="s">
        <v>8224</v>
      </c>
      <c r="J96" t="s">
        <v>8246</v>
      </c>
      <c r="K96">
        <v>1396890822</v>
      </c>
      <c r="L96" s="9">
        <f t="shared" si="7"/>
        <v>41736.717847222222</v>
      </c>
      <c r="M96">
        <v>1395162822</v>
      </c>
      <c r="N96" s="9">
        <f t="shared" si="8"/>
        <v>41716.717847222222</v>
      </c>
      <c r="O96" t="b">
        <v>0</v>
      </c>
      <c r="P96">
        <v>12</v>
      </c>
      <c r="Q96" t="b">
        <v>1</v>
      </c>
      <c r="R96" t="s">
        <v>8264</v>
      </c>
      <c r="S96" s="12" t="s">
        <v>8311</v>
      </c>
      <c r="T96" t="s">
        <v>8313</v>
      </c>
      <c r="U96">
        <f t="shared" si="9"/>
        <v>2014</v>
      </c>
    </row>
    <row r="97" spans="1:21" ht="15" hidden="1" customHeight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>
        <f t="shared" si="5"/>
        <v>131</v>
      </c>
      <c r="H97">
        <f t="shared" si="6"/>
        <v>21.9</v>
      </c>
      <c r="I97" t="s">
        <v>8223</v>
      </c>
      <c r="J97" t="s">
        <v>8245</v>
      </c>
      <c r="K97">
        <v>1330214841</v>
      </c>
      <c r="L97" s="9">
        <f t="shared" si="7"/>
        <v>40965.005104166667</v>
      </c>
      <c r="M97">
        <v>1327622841</v>
      </c>
      <c r="N97" s="9">
        <f t="shared" si="8"/>
        <v>40935.005104166667</v>
      </c>
      <c r="O97" t="b">
        <v>0</v>
      </c>
      <c r="P97">
        <v>21</v>
      </c>
      <c r="Q97" t="b">
        <v>1</v>
      </c>
      <c r="R97" t="s">
        <v>8264</v>
      </c>
      <c r="S97" s="12" t="s">
        <v>8311</v>
      </c>
      <c r="T97" t="s">
        <v>8313</v>
      </c>
      <c r="U97">
        <f t="shared" si="9"/>
        <v>2012</v>
      </c>
    </row>
    <row r="98" spans="1:21" ht="15" hidden="1" customHeight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>
        <f t="shared" si="5"/>
        <v>115</v>
      </c>
      <c r="H98">
        <f t="shared" si="6"/>
        <v>50.59</v>
      </c>
      <c r="I98" t="s">
        <v>8223</v>
      </c>
      <c r="J98" t="s">
        <v>8245</v>
      </c>
      <c r="K98">
        <v>1280631600</v>
      </c>
      <c r="L98" s="9">
        <f t="shared" si="7"/>
        <v>40391.125</v>
      </c>
      <c r="M98">
        <v>1274889241</v>
      </c>
      <c r="N98" s="9">
        <f t="shared" si="8"/>
        <v>40324.662511574075</v>
      </c>
      <c r="O98" t="b">
        <v>0</v>
      </c>
      <c r="P98">
        <v>34</v>
      </c>
      <c r="Q98" t="b">
        <v>1</v>
      </c>
      <c r="R98" t="s">
        <v>8264</v>
      </c>
      <c r="S98" s="12" t="s">
        <v>8311</v>
      </c>
      <c r="T98" t="s">
        <v>8313</v>
      </c>
      <c r="U98">
        <f t="shared" si="9"/>
        <v>2010</v>
      </c>
    </row>
    <row r="99" spans="1:21" ht="15" hidden="1" customHeight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>
        <f t="shared" si="5"/>
        <v>106</v>
      </c>
      <c r="H99">
        <f t="shared" si="6"/>
        <v>53.13</v>
      </c>
      <c r="I99" t="s">
        <v>8223</v>
      </c>
      <c r="J99" t="s">
        <v>8245</v>
      </c>
      <c r="K99">
        <v>1310440482</v>
      </c>
      <c r="L99" s="9">
        <f t="shared" si="7"/>
        <v>40736.135208333333</v>
      </c>
      <c r="M99">
        <v>1307848482</v>
      </c>
      <c r="N99" s="9">
        <f t="shared" si="8"/>
        <v>40706.135208333333</v>
      </c>
      <c r="O99" t="b">
        <v>0</v>
      </c>
      <c r="P99">
        <v>8</v>
      </c>
      <c r="Q99" t="b">
        <v>1</v>
      </c>
      <c r="R99" t="s">
        <v>8264</v>
      </c>
      <c r="S99" s="12" t="s">
        <v>8311</v>
      </c>
      <c r="T99" t="s">
        <v>8313</v>
      </c>
      <c r="U99">
        <f t="shared" si="9"/>
        <v>2011</v>
      </c>
    </row>
    <row r="100" spans="1:21" ht="15" hidden="1" customHeight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>
        <f t="shared" si="5"/>
        <v>106</v>
      </c>
      <c r="H100">
        <f t="shared" si="6"/>
        <v>56.67</v>
      </c>
      <c r="I100" t="s">
        <v>8223</v>
      </c>
      <c r="J100" t="s">
        <v>8245</v>
      </c>
      <c r="K100">
        <v>1354923000</v>
      </c>
      <c r="L100" s="9">
        <f t="shared" si="7"/>
        <v>41250.979166666664</v>
      </c>
      <c r="M100">
        <v>1351796674</v>
      </c>
      <c r="N100" s="9">
        <f t="shared" si="8"/>
        <v>41214.79483796296</v>
      </c>
      <c r="O100" t="b">
        <v>0</v>
      </c>
      <c r="P100">
        <v>60</v>
      </c>
      <c r="Q100" t="b">
        <v>1</v>
      </c>
      <c r="R100" t="s">
        <v>8264</v>
      </c>
      <c r="S100" s="12" t="s">
        <v>8311</v>
      </c>
      <c r="T100" t="s">
        <v>8313</v>
      </c>
      <c r="U100">
        <f t="shared" si="9"/>
        <v>2012</v>
      </c>
    </row>
    <row r="101" spans="1:21" ht="15" hidden="1" customHeight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>
        <f t="shared" si="5"/>
        <v>106</v>
      </c>
      <c r="H101">
        <f t="shared" si="6"/>
        <v>40.78</v>
      </c>
      <c r="I101" t="s">
        <v>8223</v>
      </c>
      <c r="J101" t="s">
        <v>8245</v>
      </c>
      <c r="K101">
        <v>1390426799</v>
      </c>
      <c r="L101" s="9">
        <f t="shared" si="7"/>
        <v>41661.902766203704</v>
      </c>
      <c r="M101">
        <v>1387834799</v>
      </c>
      <c r="N101" s="9">
        <f t="shared" si="8"/>
        <v>41631.902766203704</v>
      </c>
      <c r="O101" t="b">
        <v>0</v>
      </c>
      <c r="P101">
        <v>39</v>
      </c>
      <c r="Q101" t="b">
        <v>1</v>
      </c>
      <c r="R101" t="s">
        <v>8264</v>
      </c>
      <c r="S101" s="12" t="s">
        <v>8311</v>
      </c>
      <c r="T101" t="s">
        <v>8313</v>
      </c>
      <c r="U101">
        <f t="shared" si="9"/>
        <v>2013</v>
      </c>
    </row>
    <row r="102" spans="1:21" ht="15" hidden="1" customHeight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>
        <f t="shared" si="5"/>
        <v>100</v>
      </c>
      <c r="H102">
        <f t="shared" si="6"/>
        <v>192.31</v>
      </c>
      <c r="I102" t="s">
        <v>8223</v>
      </c>
      <c r="J102" t="s">
        <v>8245</v>
      </c>
      <c r="K102">
        <v>1352055886</v>
      </c>
      <c r="L102" s="9">
        <f t="shared" si="7"/>
        <v>41217.794976851852</v>
      </c>
      <c r="M102">
        <v>1350324286</v>
      </c>
      <c r="N102" s="9">
        <f t="shared" si="8"/>
        <v>41197.753310185188</v>
      </c>
      <c r="O102" t="b">
        <v>0</v>
      </c>
      <c r="P102">
        <v>26</v>
      </c>
      <c r="Q102" t="b">
        <v>1</v>
      </c>
      <c r="R102" t="s">
        <v>8264</v>
      </c>
      <c r="S102" s="12" t="s">
        <v>8311</v>
      </c>
      <c r="T102" t="s">
        <v>8313</v>
      </c>
      <c r="U102">
        <f t="shared" si="9"/>
        <v>2012</v>
      </c>
    </row>
    <row r="103" spans="1:21" ht="15" hidden="1" customHeight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>
        <f t="shared" si="5"/>
        <v>100</v>
      </c>
      <c r="H103">
        <f t="shared" si="6"/>
        <v>100</v>
      </c>
      <c r="I103" t="s">
        <v>8223</v>
      </c>
      <c r="J103" t="s">
        <v>8245</v>
      </c>
      <c r="K103">
        <v>1359052710</v>
      </c>
      <c r="L103" s="9">
        <f t="shared" si="7"/>
        <v>41298.776736111111</v>
      </c>
      <c r="M103">
        <v>1356979110</v>
      </c>
      <c r="N103" s="9">
        <f t="shared" si="8"/>
        <v>41274.776736111111</v>
      </c>
      <c r="O103" t="b">
        <v>0</v>
      </c>
      <c r="P103">
        <v>35</v>
      </c>
      <c r="Q103" t="b">
        <v>1</v>
      </c>
      <c r="R103" t="s">
        <v>8264</v>
      </c>
      <c r="S103" s="12" t="s">
        <v>8311</v>
      </c>
      <c r="T103" t="s">
        <v>8313</v>
      </c>
      <c r="U103">
        <f t="shared" si="9"/>
        <v>2012</v>
      </c>
    </row>
    <row r="104" spans="1:21" ht="15" hidden="1" customHeight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>
        <f t="shared" si="5"/>
        <v>128</v>
      </c>
      <c r="H104">
        <f t="shared" si="6"/>
        <v>117.92</v>
      </c>
      <c r="I104" t="s">
        <v>8223</v>
      </c>
      <c r="J104" t="s">
        <v>8245</v>
      </c>
      <c r="K104">
        <v>1293073733</v>
      </c>
      <c r="L104" s="9">
        <f t="shared" si="7"/>
        <v>40535.131168981483</v>
      </c>
      <c r="M104">
        <v>1290481733</v>
      </c>
      <c r="N104" s="9">
        <f t="shared" si="8"/>
        <v>40505.131168981483</v>
      </c>
      <c r="O104" t="b">
        <v>0</v>
      </c>
      <c r="P104">
        <v>65</v>
      </c>
      <c r="Q104" t="b">
        <v>1</v>
      </c>
      <c r="R104" t="s">
        <v>8264</v>
      </c>
      <c r="S104" s="12" t="s">
        <v>8311</v>
      </c>
      <c r="T104" t="s">
        <v>8313</v>
      </c>
      <c r="U104">
        <f t="shared" si="9"/>
        <v>2010</v>
      </c>
    </row>
    <row r="105" spans="1:21" ht="15" hidden="1" customHeight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>
        <f t="shared" si="5"/>
        <v>105</v>
      </c>
      <c r="H105">
        <f t="shared" si="6"/>
        <v>27.9</v>
      </c>
      <c r="I105" t="s">
        <v>8224</v>
      </c>
      <c r="J105" t="s">
        <v>8246</v>
      </c>
      <c r="K105">
        <v>1394220030</v>
      </c>
      <c r="L105" s="9">
        <f t="shared" si="7"/>
        <v>41705.805902777778</v>
      </c>
      <c r="M105">
        <v>1392232830</v>
      </c>
      <c r="N105" s="9">
        <f t="shared" si="8"/>
        <v>41682.805902777778</v>
      </c>
      <c r="O105" t="b">
        <v>0</v>
      </c>
      <c r="P105">
        <v>49</v>
      </c>
      <c r="Q105" t="b">
        <v>1</v>
      </c>
      <c r="R105" t="s">
        <v>8264</v>
      </c>
      <c r="S105" s="12" t="s">
        <v>8311</v>
      </c>
      <c r="T105" t="s">
        <v>8313</v>
      </c>
      <c r="U105">
        <f t="shared" si="9"/>
        <v>2014</v>
      </c>
    </row>
    <row r="106" spans="1:21" ht="15" hidden="1" customHeight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>
        <f t="shared" si="5"/>
        <v>120</v>
      </c>
      <c r="H106">
        <f t="shared" si="6"/>
        <v>60</v>
      </c>
      <c r="I106" t="s">
        <v>8223</v>
      </c>
      <c r="J106" t="s">
        <v>8245</v>
      </c>
      <c r="K106">
        <v>1301792400</v>
      </c>
      <c r="L106" s="9">
        <f t="shared" si="7"/>
        <v>40636.041666666664</v>
      </c>
      <c r="M106">
        <v>1299775266</v>
      </c>
      <c r="N106" s="9">
        <f t="shared" si="8"/>
        <v>40612.695208333331</v>
      </c>
      <c r="O106" t="b">
        <v>0</v>
      </c>
      <c r="P106">
        <v>10</v>
      </c>
      <c r="Q106" t="b">
        <v>1</v>
      </c>
      <c r="R106" t="s">
        <v>8264</v>
      </c>
      <c r="S106" s="12" t="s">
        <v>8311</v>
      </c>
      <c r="T106" t="s">
        <v>8313</v>
      </c>
      <c r="U106">
        <f t="shared" si="9"/>
        <v>2011</v>
      </c>
    </row>
    <row r="107" spans="1:21" ht="15" hidden="1" customHeight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>
        <f t="shared" si="5"/>
        <v>107</v>
      </c>
      <c r="H107">
        <f t="shared" si="6"/>
        <v>39.380000000000003</v>
      </c>
      <c r="I107" t="s">
        <v>8223</v>
      </c>
      <c r="J107" t="s">
        <v>8245</v>
      </c>
      <c r="K107">
        <v>1463184000</v>
      </c>
      <c r="L107" s="9">
        <f t="shared" si="7"/>
        <v>42504</v>
      </c>
      <c r="M107">
        <v>1461605020</v>
      </c>
      <c r="N107" s="9">
        <f t="shared" si="8"/>
        <v>42485.724768518514</v>
      </c>
      <c r="O107" t="b">
        <v>0</v>
      </c>
      <c r="P107">
        <v>60</v>
      </c>
      <c r="Q107" t="b">
        <v>1</v>
      </c>
      <c r="R107" t="s">
        <v>8264</v>
      </c>
      <c r="S107" s="12" t="s">
        <v>8311</v>
      </c>
      <c r="T107" t="s">
        <v>8313</v>
      </c>
      <c r="U107">
        <f t="shared" si="9"/>
        <v>2016</v>
      </c>
    </row>
    <row r="108" spans="1:21" ht="15" hidden="1" customHeight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>
        <f t="shared" si="5"/>
        <v>101</v>
      </c>
      <c r="H108">
        <f t="shared" si="6"/>
        <v>186.11</v>
      </c>
      <c r="I108" t="s">
        <v>8223</v>
      </c>
      <c r="J108" t="s">
        <v>8245</v>
      </c>
      <c r="K108">
        <v>1333391901</v>
      </c>
      <c r="L108" s="9">
        <f t="shared" si="7"/>
        <v>41001.776631944449</v>
      </c>
      <c r="M108">
        <v>1332182301</v>
      </c>
      <c r="N108" s="9">
        <f t="shared" si="8"/>
        <v>40987.776631944442</v>
      </c>
      <c r="O108" t="b">
        <v>0</v>
      </c>
      <c r="P108">
        <v>27</v>
      </c>
      <c r="Q108" t="b">
        <v>1</v>
      </c>
      <c r="R108" t="s">
        <v>8264</v>
      </c>
      <c r="S108" s="12" t="s">
        <v>8311</v>
      </c>
      <c r="T108" t="s">
        <v>8313</v>
      </c>
      <c r="U108">
        <f t="shared" si="9"/>
        <v>2012</v>
      </c>
    </row>
    <row r="109" spans="1:21" ht="15" hidden="1" customHeight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>
        <f t="shared" si="5"/>
        <v>102</v>
      </c>
      <c r="H109">
        <f t="shared" si="6"/>
        <v>111.38</v>
      </c>
      <c r="I109" t="s">
        <v>8223</v>
      </c>
      <c r="J109" t="s">
        <v>8245</v>
      </c>
      <c r="K109">
        <v>1303688087</v>
      </c>
      <c r="L109" s="9">
        <f t="shared" si="7"/>
        <v>40657.982488425929</v>
      </c>
      <c r="M109">
        <v>1301787287</v>
      </c>
      <c r="N109" s="9">
        <f t="shared" si="8"/>
        <v>40635.982488425929</v>
      </c>
      <c r="O109" t="b">
        <v>0</v>
      </c>
      <c r="P109">
        <v>69</v>
      </c>
      <c r="Q109" t="b">
        <v>1</v>
      </c>
      <c r="R109" t="s">
        <v>8264</v>
      </c>
      <c r="S109" s="12" t="s">
        <v>8311</v>
      </c>
      <c r="T109" t="s">
        <v>8313</v>
      </c>
      <c r="U109">
        <f t="shared" si="9"/>
        <v>2011</v>
      </c>
    </row>
    <row r="110" spans="1:21" ht="15" hidden="1" customHeight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>
        <f t="shared" si="5"/>
        <v>247</v>
      </c>
      <c r="H110">
        <f t="shared" si="6"/>
        <v>78.72</v>
      </c>
      <c r="I110" t="s">
        <v>8223</v>
      </c>
      <c r="J110" t="s">
        <v>8245</v>
      </c>
      <c r="K110">
        <v>1370011370</v>
      </c>
      <c r="L110" s="9">
        <f t="shared" si="7"/>
        <v>41425.613078703704</v>
      </c>
      <c r="M110">
        <v>1364827370</v>
      </c>
      <c r="N110" s="9">
        <f t="shared" si="8"/>
        <v>41365.613078703704</v>
      </c>
      <c r="O110" t="b">
        <v>0</v>
      </c>
      <c r="P110">
        <v>47</v>
      </c>
      <c r="Q110" t="b">
        <v>1</v>
      </c>
      <c r="R110" t="s">
        <v>8264</v>
      </c>
      <c r="S110" s="12" t="s">
        <v>8311</v>
      </c>
      <c r="T110" t="s">
        <v>8313</v>
      </c>
      <c r="U110">
        <f t="shared" si="9"/>
        <v>2013</v>
      </c>
    </row>
    <row r="111" spans="1:21" ht="15" hidden="1" customHeight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>
        <f t="shared" si="5"/>
        <v>220</v>
      </c>
      <c r="H111">
        <f t="shared" si="6"/>
        <v>46.7</v>
      </c>
      <c r="I111" t="s">
        <v>8223</v>
      </c>
      <c r="J111" t="s">
        <v>8245</v>
      </c>
      <c r="K111">
        <v>1298680630</v>
      </c>
      <c r="L111" s="9">
        <f t="shared" si="7"/>
        <v>40600.025810185187</v>
      </c>
      <c r="M111">
        <v>1296088630</v>
      </c>
      <c r="N111" s="9">
        <f t="shared" si="8"/>
        <v>40570.025810185187</v>
      </c>
      <c r="O111" t="b">
        <v>0</v>
      </c>
      <c r="P111">
        <v>47</v>
      </c>
      <c r="Q111" t="b">
        <v>1</v>
      </c>
      <c r="R111" t="s">
        <v>8264</v>
      </c>
      <c r="S111" s="12" t="s">
        <v>8311</v>
      </c>
      <c r="T111" t="s">
        <v>8313</v>
      </c>
      <c r="U111">
        <f t="shared" si="9"/>
        <v>2011</v>
      </c>
    </row>
    <row r="112" spans="1:21" ht="15" hidden="1" customHeight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>
        <f t="shared" si="5"/>
        <v>131</v>
      </c>
      <c r="H112">
        <f t="shared" si="6"/>
        <v>65.38</v>
      </c>
      <c r="I112" t="s">
        <v>8223</v>
      </c>
      <c r="J112" t="s">
        <v>8245</v>
      </c>
      <c r="K112">
        <v>1384408740</v>
      </c>
      <c r="L112" s="9">
        <f t="shared" si="7"/>
        <v>41592.249305555553</v>
      </c>
      <c r="M112">
        <v>1381445253</v>
      </c>
      <c r="N112" s="9">
        <f t="shared" si="8"/>
        <v>41557.949687499997</v>
      </c>
      <c r="O112" t="b">
        <v>0</v>
      </c>
      <c r="P112">
        <v>26</v>
      </c>
      <c r="Q112" t="b">
        <v>1</v>
      </c>
      <c r="R112" t="s">
        <v>8264</v>
      </c>
      <c r="S112" s="12" t="s">
        <v>8311</v>
      </c>
      <c r="T112" t="s">
        <v>8313</v>
      </c>
      <c r="U112">
        <f t="shared" si="9"/>
        <v>2013</v>
      </c>
    </row>
    <row r="113" spans="1:21" ht="15" hidden="1" customHeight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>
        <f t="shared" si="5"/>
        <v>155</v>
      </c>
      <c r="H113">
        <f t="shared" si="6"/>
        <v>102.08</v>
      </c>
      <c r="I113" t="s">
        <v>8225</v>
      </c>
      <c r="J113" t="s">
        <v>8247</v>
      </c>
      <c r="K113">
        <v>1433059187</v>
      </c>
      <c r="L113" s="9">
        <f t="shared" si="7"/>
        <v>42155.333182870367</v>
      </c>
      <c r="M113">
        <v>1430467187</v>
      </c>
      <c r="N113" s="9">
        <f t="shared" si="8"/>
        <v>42125.333182870367</v>
      </c>
      <c r="O113" t="b">
        <v>0</v>
      </c>
      <c r="P113">
        <v>53</v>
      </c>
      <c r="Q113" t="b">
        <v>1</v>
      </c>
      <c r="R113" t="s">
        <v>8264</v>
      </c>
      <c r="S113" s="12" t="s">
        <v>8311</v>
      </c>
      <c r="T113" t="s">
        <v>8313</v>
      </c>
      <c r="U113">
        <f t="shared" si="9"/>
        <v>2015</v>
      </c>
    </row>
    <row r="114" spans="1:21" ht="15" hidden="1" customHeight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>
        <f t="shared" si="5"/>
        <v>104</v>
      </c>
      <c r="H114">
        <f t="shared" si="6"/>
        <v>64.2</v>
      </c>
      <c r="I114" t="s">
        <v>8223</v>
      </c>
      <c r="J114" t="s">
        <v>8245</v>
      </c>
      <c r="K114">
        <v>1397354400</v>
      </c>
      <c r="L114" s="9">
        <f t="shared" si="7"/>
        <v>41742.083333333336</v>
      </c>
      <c r="M114">
        <v>1395277318</v>
      </c>
      <c r="N114" s="9">
        <f t="shared" si="8"/>
        <v>41718.043032407411</v>
      </c>
      <c r="O114" t="b">
        <v>0</v>
      </c>
      <c r="P114">
        <v>81</v>
      </c>
      <c r="Q114" t="b">
        <v>1</v>
      </c>
      <c r="R114" t="s">
        <v>8264</v>
      </c>
      <c r="S114" s="12" t="s">
        <v>8311</v>
      </c>
      <c r="T114" t="s">
        <v>8313</v>
      </c>
      <c r="U114">
        <f t="shared" si="9"/>
        <v>2014</v>
      </c>
    </row>
    <row r="115" spans="1:21" ht="15" hidden="1" customHeight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>
        <f t="shared" si="5"/>
        <v>141</v>
      </c>
      <c r="H115">
        <f t="shared" si="6"/>
        <v>90.38</v>
      </c>
      <c r="I115" t="s">
        <v>8223</v>
      </c>
      <c r="J115" t="s">
        <v>8245</v>
      </c>
      <c r="K115">
        <v>1312642800</v>
      </c>
      <c r="L115" s="9">
        <f t="shared" si="7"/>
        <v>40761.625</v>
      </c>
      <c r="M115">
        <v>1311963128</v>
      </c>
      <c r="N115" s="9">
        <f t="shared" si="8"/>
        <v>40753.758425925924</v>
      </c>
      <c r="O115" t="b">
        <v>0</v>
      </c>
      <c r="P115">
        <v>78</v>
      </c>
      <c r="Q115" t="b">
        <v>1</v>
      </c>
      <c r="R115" t="s">
        <v>8264</v>
      </c>
      <c r="S115" s="12" t="s">
        <v>8311</v>
      </c>
      <c r="T115" t="s">
        <v>8313</v>
      </c>
      <c r="U115">
        <f t="shared" si="9"/>
        <v>2011</v>
      </c>
    </row>
    <row r="116" spans="1:21" ht="15" hidden="1" customHeight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>
        <f t="shared" si="5"/>
        <v>103</v>
      </c>
      <c r="H116">
        <f t="shared" si="6"/>
        <v>88.57</v>
      </c>
      <c r="I116" t="s">
        <v>8223</v>
      </c>
      <c r="J116" t="s">
        <v>8245</v>
      </c>
      <c r="K116">
        <v>1326436488</v>
      </c>
      <c r="L116" s="9">
        <f t="shared" si="7"/>
        <v>40921.27416666667</v>
      </c>
      <c r="M116">
        <v>1321252488</v>
      </c>
      <c r="N116" s="9">
        <f t="shared" si="8"/>
        <v>40861.27416666667</v>
      </c>
      <c r="O116" t="b">
        <v>0</v>
      </c>
      <c r="P116">
        <v>35</v>
      </c>
      <c r="Q116" t="b">
        <v>1</v>
      </c>
      <c r="R116" t="s">
        <v>8264</v>
      </c>
      <c r="S116" s="12" t="s">
        <v>8311</v>
      </c>
      <c r="T116" t="s">
        <v>8313</v>
      </c>
      <c r="U116">
        <f t="shared" si="9"/>
        <v>2011</v>
      </c>
    </row>
    <row r="117" spans="1:21" ht="15" hidden="1" customHeight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>
        <f t="shared" si="5"/>
        <v>140</v>
      </c>
      <c r="H117">
        <f t="shared" si="6"/>
        <v>28.73</v>
      </c>
      <c r="I117" t="s">
        <v>8223</v>
      </c>
      <c r="J117" t="s">
        <v>8245</v>
      </c>
      <c r="K117">
        <v>1328377444</v>
      </c>
      <c r="L117" s="9">
        <f t="shared" si="7"/>
        <v>40943.738935185182</v>
      </c>
      <c r="M117">
        <v>1326217444</v>
      </c>
      <c r="N117" s="9">
        <f t="shared" si="8"/>
        <v>40918.738935185189</v>
      </c>
      <c r="O117" t="b">
        <v>0</v>
      </c>
      <c r="P117">
        <v>22</v>
      </c>
      <c r="Q117" t="b">
        <v>1</v>
      </c>
      <c r="R117" t="s">
        <v>8264</v>
      </c>
      <c r="S117" s="12" t="s">
        <v>8311</v>
      </c>
      <c r="T117" t="s">
        <v>8313</v>
      </c>
      <c r="U117">
        <f t="shared" si="9"/>
        <v>2012</v>
      </c>
    </row>
    <row r="118" spans="1:21" ht="15" hidden="1" customHeight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>
        <f t="shared" si="5"/>
        <v>114</v>
      </c>
      <c r="H118">
        <f t="shared" si="6"/>
        <v>69.790000000000006</v>
      </c>
      <c r="I118" t="s">
        <v>8223</v>
      </c>
      <c r="J118" t="s">
        <v>8245</v>
      </c>
      <c r="K118">
        <v>1302260155</v>
      </c>
      <c r="L118" s="9">
        <f t="shared" si="7"/>
        <v>40641.455497685187</v>
      </c>
      <c r="M118">
        <v>1298289355</v>
      </c>
      <c r="N118" s="9">
        <f t="shared" si="8"/>
        <v>40595.497164351851</v>
      </c>
      <c r="O118" t="b">
        <v>0</v>
      </c>
      <c r="P118">
        <v>57</v>
      </c>
      <c r="Q118" t="b">
        <v>1</v>
      </c>
      <c r="R118" t="s">
        <v>8264</v>
      </c>
      <c r="S118" s="12" t="s">
        <v>8311</v>
      </c>
      <c r="T118" t="s">
        <v>8313</v>
      </c>
      <c r="U118">
        <f t="shared" si="9"/>
        <v>2011</v>
      </c>
    </row>
    <row r="119" spans="1:21" ht="15" hidden="1" customHeight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>
        <f t="shared" si="5"/>
        <v>100</v>
      </c>
      <c r="H119">
        <f t="shared" si="6"/>
        <v>167.49</v>
      </c>
      <c r="I119" t="s">
        <v>8223</v>
      </c>
      <c r="J119" t="s">
        <v>8245</v>
      </c>
      <c r="K119">
        <v>1276110000</v>
      </c>
      <c r="L119" s="9">
        <f t="shared" si="7"/>
        <v>40338.791666666664</v>
      </c>
      <c r="M119">
        <v>1268337744</v>
      </c>
      <c r="N119" s="9">
        <f t="shared" si="8"/>
        <v>40248.834999999999</v>
      </c>
      <c r="O119" t="b">
        <v>0</v>
      </c>
      <c r="P119">
        <v>27</v>
      </c>
      <c r="Q119" t="b">
        <v>1</v>
      </c>
      <c r="R119" t="s">
        <v>8264</v>
      </c>
      <c r="S119" s="12" t="s">
        <v>8311</v>
      </c>
      <c r="T119" t="s">
        <v>8313</v>
      </c>
      <c r="U119">
        <f t="shared" si="9"/>
        <v>2010</v>
      </c>
    </row>
    <row r="120" spans="1:21" ht="15" hidden="1" customHeight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>
        <f t="shared" si="5"/>
        <v>113</v>
      </c>
      <c r="H120">
        <f t="shared" si="6"/>
        <v>144.91</v>
      </c>
      <c r="I120" t="s">
        <v>8223</v>
      </c>
      <c r="J120" t="s">
        <v>8245</v>
      </c>
      <c r="K120">
        <v>1311902236</v>
      </c>
      <c r="L120" s="9">
        <f t="shared" si="7"/>
        <v>40753.053657407407</v>
      </c>
      <c r="M120">
        <v>1309310236</v>
      </c>
      <c r="N120" s="9">
        <f t="shared" si="8"/>
        <v>40723.053657407407</v>
      </c>
      <c r="O120" t="b">
        <v>0</v>
      </c>
      <c r="P120">
        <v>39</v>
      </c>
      <c r="Q120" t="b">
        <v>1</v>
      </c>
      <c r="R120" t="s">
        <v>8264</v>
      </c>
      <c r="S120" s="12" t="s">
        <v>8311</v>
      </c>
      <c r="T120" t="s">
        <v>8313</v>
      </c>
      <c r="U120">
        <f t="shared" si="9"/>
        <v>2011</v>
      </c>
    </row>
    <row r="121" spans="1:21" ht="15" hidden="1" customHeight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>
        <f t="shared" si="5"/>
        <v>105</v>
      </c>
      <c r="H121">
        <f t="shared" si="6"/>
        <v>91.84</v>
      </c>
      <c r="I121" t="s">
        <v>8223</v>
      </c>
      <c r="J121" t="s">
        <v>8245</v>
      </c>
      <c r="K121">
        <v>1313276400</v>
      </c>
      <c r="L121" s="9">
        <f t="shared" si="7"/>
        <v>40768.958333333336</v>
      </c>
      <c r="M121">
        <v>1310693986</v>
      </c>
      <c r="N121" s="9">
        <f t="shared" si="8"/>
        <v>40739.069282407407</v>
      </c>
      <c r="O121" t="b">
        <v>0</v>
      </c>
      <c r="P121">
        <v>37</v>
      </c>
      <c r="Q121" t="b">
        <v>1</v>
      </c>
      <c r="R121" t="s">
        <v>8264</v>
      </c>
      <c r="S121" s="12" t="s">
        <v>8311</v>
      </c>
      <c r="T121" t="s">
        <v>8313</v>
      </c>
      <c r="U121">
        <f t="shared" si="9"/>
        <v>2011</v>
      </c>
    </row>
    <row r="122" spans="1:21" ht="15" hidden="1" customHeight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>
        <f t="shared" si="5"/>
        <v>0</v>
      </c>
      <c r="H122">
        <f t="shared" si="6"/>
        <v>10</v>
      </c>
      <c r="I122" t="s">
        <v>8230</v>
      </c>
      <c r="J122" t="s">
        <v>8251</v>
      </c>
      <c r="K122">
        <v>1475457107</v>
      </c>
      <c r="L122" s="9">
        <f t="shared" si="7"/>
        <v>42646.049849537041</v>
      </c>
      <c r="M122">
        <v>1472865107</v>
      </c>
      <c r="N122" s="9">
        <f t="shared" si="8"/>
        <v>42616.049849537041</v>
      </c>
      <c r="O122" t="b">
        <v>0</v>
      </c>
      <c r="P122">
        <v>1</v>
      </c>
      <c r="Q122" t="b">
        <v>0</v>
      </c>
      <c r="R122" t="s">
        <v>8265</v>
      </c>
      <c r="S122" s="12" t="s">
        <v>8311</v>
      </c>
      <c r="T122" t="s">
        <v>8314</v>
      </c>
      <c r="U122">
        <f t="shared" si="9"/>
        <v>2016</v>
      </c>
    </row>
    <row r="123" spans="1:21" ht="15" hidden="1" customHeight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>
        <f t="shared" si="5"/>
        <v>0</v>
      </c>
      <c r="H123">
        <f t="shared" si="6"/>
        <v>1</v>
      </c>
      <c r="I123" t="s">
        <v>8223</v>
      </c>
      <c r="J123" t="s">
        <v>8245</v>
      </c>
      <c r="K123">
        <v>1429352160</v>
      </c>
      <c r="L123" s="9">
        <f t="shared" si="7"/>
        <v>42112.427777777775</v>
      </c>
      <c r="M123">
        <v>1427993710</v>
      </c>
      <c r="N123" s="9">
        <f t="shared" si="8"/>
        <v>42096.704976851848</v>
      </c>
      <c r="O123" t="b">
        <v>0</v>
      </c>
      <c r="P123">
        <v>1</v>
      </c>
      <c r="Q123" t="b">
        <v>0</v>
      </c>
      <c r="R123" t="s">
        <v>8265</v>
      </c>
      <c r="S123" s="12" t="s">
        <v>8311</v>
      </c>
      <c r="T123" t="s">
        <v>8314</v>
      </c>
      <c r="U123">
        <f t="shared" si="9"/>
        <v>2015</v>
      </c>
    </row>
    <row r="124" spans="1:21" ht="15" hidden="1" customHeight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>
        <f t="shared" si="5"/>
        <v>0</v>
      </c>
      <c r="H124" t="e">
        <f t="shared" si="6"/>
        <v>#DIV/0!</v>
      </c>
      <c r="I124" t="s">
        <v>8223</v>
      </c>
      <c r="J124" t="s">
        <v>8245</v>
      </c>
      <c r="K124">
        <v>1476094907</v>
      </c>
      <c r="L124" s="9">
        <f t="shared" si="7"/>
        <v>42653.431793981479</v>
      </c>
      <c r="M124">
        <v>1470910907</v>
      </c>
      <c r="N124" s="9">
        <f t="shared" si="8"/>
        <v>42593.431793981479</v>
      </c>
      <c r="O124" t="b">
        <v>0</v>
      </c>
      <c r="P124">
        <v>0</v>
      </c>
      <c r="Q124" t="b">
        <v>0</v>
      </c>
      <c r="R124" t="s">
        <v>8265</v>
      </c>
      <c r="S124" s="12" t="s">
        <v>8311</v>
      </c>
      <c r="T124" t="s">
        <v>8314</v>
      </c>
      <c r="U124">
        <f t="shared" si="9"/>
        <v>2016</v>
      </c>
    </row>
    <row r="125" spans="1:21" ht="15" hidden="1" customHeight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>
        <f t="shared" si="5"/>
        <v>0</v>
      </c>
      <c r="H125">
        <f t="shared" si="6"/>
        <v>25.17</v>
      </c>
      <c r="I125" t="s">
        <v>8223</v>
      </c>
      <c r="J125" t="s">
        <v>8245</v>
      </c>
      <c r="K125">
        <v>1414533600</v>
      </c>
      <c r="L125" s="9">
        <f t="shared" si="7"/>
        <v>41940.916666666664</v>
      </c>
      <c r="M125">
        <v>1411411564</v>
      </c>
      <c r="N125" s="9">
        <f t="shared" si="8"/>
        <v>41904.781990740739</v>
      </c>
      <c r="O125" t="b">
        <v>0</v>
      </c>
      <c r="P125">
        <v>6</v>
      </c>
      <c r="Q125" t="b">
        <v>0</v>
      </c>
      <c r="R125" t="s">
        <v>8265</v>
      </c>
      <c r="S125" s="12" t="s">
        <v>8311</v>
      </c>
      <c r="T125" t="s">
        <v>8314</v>
      </c>
      <c r="U125">
        <f t="shared" si="9"/>
        <v>2014</v>
      </c>
    </row>
    <row r="126" spans="1:21" ht="15" hidden="1" customHeight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>
        <f t="shared" si="5"/>
        <v>0</v>
      </c>
      <c r="H126" t="e">
        <f t="shared" si="6"/>
        <v>#DIV/0!</v>
      </c>
      <c r="I126" t="s">
        <v>8223</v>
      </c>
      <c r="J126" t="s">
        <v>8245</v>
      </c>
      <c r="K126">
        <v>1431728242</v>
      </c>
      <c r="L126" s="9">
        <f t="shared" si="7"/>
        <v>42139.928726851853</v>
      </c>
      <c r="M126">
        <v>1429568242</v>
      </c>
      <c r="N126" s="9">
        <f t="shared" si="8"/>
        <v>42114.928726851853</v>
      </c>
      <c r="O126" t="b">
        <v>0</v>
      </c>
      <c r="P126">
        <v>0</v>
      </c>
      <c r="Q126" t="b">
        <v>0</v>
      </c>
      <c r="R126" t="s">
        <v>8265</v>
      </c>
      <c r="S126" s="12" t="s">
        <v>8311</v>
      </c>
      <c r="T126" t="s">
        <v>8314</v>
      </c>
      <c r="U126">
        <f t="shared" si="9"/>
        <v>2015</v>
      </c>
    </row>
    <row r="127" spans="1:21" ht="15" hidden="1" customHeight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>
        <f t="shared" si="5"/>
        <v>14</v>
      </c>
      <c r="H127">
        <f t="shared" si="6"/>
        <v>11.67</v>
      </c>
      <c r="I127" t="s">
        <v>8228</v>
      </c>
      <c r="J127" t="s">
        <v>8250</v>
      </c>
      <c r="K127">
        <v>1486165880</v>
      </c>
      <c r="L127" s="9">
        <f t="shared" si="7"/>
        <v>42769.993981481486</v>
      </c>
      <c r="M127">
        <v>1480981880</v>
      </c>
      <c r="N127" s="9">
        <f t="shared" si="8"/>
        <v>42709.993981481486</v>
      </c>
      <c r="O127" t="b">
        <v>0</v>
      </c>
      <c r="P127">
        <v>6</v>
      </c>
      <c r="Q127" t="b">
        <v>0</v>
      </c>
      <c r="R127" t="s">
        <v>8265</v>
      </c>
      <c r="S127" s="12" t="s">
        <v>8311</v>
      </c>
      <c r="T127" t="s">
        <v>8314</v>
      </c>
      <c r="U127">
        <f t="shared" si="9"/>
        <v>2016</v>
      </c>
    </row>
    <row r="128" spans="1:21" ht="15" hidden="1" customHeight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>
        <f t="shared" si="5"/>
        <v>6</v>
      </c>
      <c r="H128">
        <f t="shared" si="6"/>
        <v>106.69</v>
      </c>
      <c r="I128" t="s">
        <v>8223</v>
      </c>
      <c r="J128" t="s">
        <v>8245</v>
      </c>
      <c r="K128">
        <v>1433988000</v>
      </c>
      <c r="L128" s="9">
        <f t="shared" si="7"/>
        <v>42166.083333333328</v>
      </c>
      <c r="M128">
        <v>1431353337</v>
      </c>
      <c r="N128" s="9">
        <f t="shared" si="8"/>
        <v>42135.589548611111</v>
      </c>
      <c r="O128" t="b">
        <v>0</v>
      </c>
      <c r="P128">
        <v>13</v>
      </c>
      <c r="Q128" t="b">
        <v>0</v>
      </c>
      <c r="R128" t="s">
        <v>8265</v>
      </c>
      <c r="S128" s="12" t="s">
        <v>8311</v>
      </c>
      <c r="T128" t="s">
        <v>8314</v>
      </c>
      <c r="U128">
        <f t="shared" si="9"/>
        <v>2015</v>
      </c>
    </row>
    <row r="129" spans="1:21" ht="15" hidden="1" customHeight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>
        <f t="shared" si="5"/>
        <v>2</v>
      </c>
      <c r="H129">
        <f t="shared" si="6"/>
        <v>47.5</v>
      </c>
      <c r="I129" t="s">
        <v>8223</v>
      </c>
      <c r="J129" t="s">
        <v>8245</v>
      </c>
      <c r="K129">
        <v>1428069541</v>
      </c>
      <c r="L129" s="9">
        <f t="shared" si="7"/>
        <v>42097.582650462966</v>
      </c>
      <c r="M129">
        <v>1425481141</v>
      </c>
      <c r="N129" s="9">
        <f t="shared" si="8"/>
        <v>42067.62431712963</v>
      </c>
      <c r="O129" t="b">
        <v>0</v>
      </c>
      <c r="P129">
        <v>4</v>
      </c>
      <c r="Q129" t="b">
        <v>0</v>
      </c>
      <c r="R129" t="s">
        <v>8265</v>
      </c>
      <c r="S129" s="12" t="s">
        <v>8311</v>
      </c>
      <c r="T129" t="s">
        <v>8314</v>
      </c>
      <c r="U129">
        <f t="shared" si="9"/>
        <v>2015</v>
      </c>
    </row>
    <row r="130" spans="1:21" ht="15" hidden="1" customHeight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>
        <f t="shared" si="5"/>
        <v>2</v>
      </c>
      <c r="H130">
        <f t="shared" si="6"/>
        <v>311.17</v>
      </c>
      <c r="I130" t="s">
        <v>8223</v>
      </c>
      <c r="J130" t="s">
        <v>8245</v>
      </c>
      <c r="K130">
        <v>1476941293</v>
      </c>
      <c r="L130" s="9">
        <f t="shared" si="7"/>
        <v>42663.22792824074</v>
      </c>
      <c r="M130">
        <v>1473917293</v>
      </c>
      <c r="N130" s="9">
        <f t="shared" si="8"/>
        <v>42628.22792824074</v>
      </c>
      <c r="O130" t="b">
        <v>0</v>
      </c>
      <c r="P130">
        <v>6</v>
      </c>
      <c r="Q130" t="b">
        <v>0</v>
      </c>
      <c r="R130" t="s">
        <v>8265</v>
      </c>
      <c r="S130" s="12" t="s">
        <v>8311</v>
      </c>
      <c r="T130" t="s">
        <v>8314</v>
      </c>
      <c r="U130">
        <f t="shared" si="9"/>
        <v>2016</v>
      </c>
    </row>
    <row r="131" spans="1:21" ht="15" hidden="1" customHeight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>
        <f t="shared" ref="G131:G194" si="10">ROUND(E131/D131*100,0)</f>
        <v>0</v>
      </c>
      <c r="H131" t="e">
        <f t="shared" ref="H131:H194" si="11">ROUND(E131/P131,2)</f>
        <v>#DIV/0!</v>
      </c>
      <c r="I131" t="s">
        <v>8223</v>
      </c>
      <c r="J131" t="s">
        <v>8245</v>
      </c>
      <c r="K131">
        <v>1414708183</v>
      </c>
      <c r="L131" s="9">
        <f t="shared" ref="L131:L194" si="12">K131/60/60/24+DATE(1970,1,1)</f>
        <v>41942.937303240738</v>
      </c>
      <c r="M131">
        <v>1409524183</v>
      </c>
      <c r="N131" s="9">
        <f t="shared" ref="N131:N194" si="13">M131/24/60/60+DATE(1970,1,1)</f>
        <v>41882.937303240738</v>
      </c>
      <c r="O131" t="b">
        <v>0</v>
      </c>
      <c r="P131">
        <v>0</v>
      </c>
      <c r="Q131" t="b">
        <v>0</v>
      </c>
      <c r="R131" t="s">
        <v>8265</v>
      </c>
      <c r="S131" s="12" t="s">
        <v>8311</v>
      </c>
      <c r="T131" t="s">
        <v>8314</v>
      </c>
      <c r="U131">
        <f t="shared" ref="U131:U194" si="14">YEAR(N131)</f>
        <v>2014</v>
      </c>
    </row>
    <row r="132" spans="1:21" ht="15" hidden="1" customHeight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>
        <f t="shared" si="10"/>
        <v>0</v>
      </c>
      <c r="H132" t="e">
        <f t="shared" si="11"/>
        <v>#DIV/0!</v>
      </c>
      <c r="I132" t="s">
        <v>8224</v>
      </c>
      <c r="J132" t="s">
        <v>8246</v>
      </c>
      <c r="K132">
        <v>1402949760</v>
      </c>
      <c r="L132" s="9">
        <f t="shared" si="12"/>
        <v>41806.844444444447</v>
      </c>
      <c r="M132">
        <v>1400536692</v>
      </c>
      <c r="N132" s="9">
        <f t="shared" si="13"/>
        <v>41778.91541666667</v>
      </c>
      <c r="O132" t="b">
        <v>0</v>
      </c>
      <c r="P132">
        <v>0</v>
      </c>
      <c r="Q132" t="b">
        <v>0</v>
      </c>
      <c r="R132" t="s">
        <v>8265</v>
      </c>
      <c r="S132" s="12" t="s">
        <v>8311</v>
      </c>
      <c r="T132" t="s">
        <v>8314</v>
      </c>
      <c r="U132">
        <f t="shared" si="14"/>
        <v>2014</v>
      </c>
    </row>
    <row r="133" spans="1:21" ht="15" hidden="1" customHeight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>
        <f t="shared" si="10"/>
        <v>0</v>
      </c>
      <c r="H133" t="e">
        <f t="shared" si="11"/>
        <v>#DIV/0!</v>
      </c>
      <c r="I133" t="s">
        <v>8223</v>
      </c>
      <c r="J133" t="s">
        <v>8245</v>
      </c>
      <c r="K133">
        <v>1467763200</v>
      </c>
      <c r="L133" s="9">
        <f t="shared" si="12"/>
        <v>42557</v>
      </c>
      <c r="M133">
        <v>1466453161</v>
      </c>
      <c r="N133" s="9">
        <f t="shared" si="13"/>
        <v>42541.837511574078</v>
      </c>
      <c r="O133" t="b">
        <v>0</v>
      </c>
      <c r="P133">
        <v>0</v>
      </c>
      <c r="Q133" t="b">
        <v>0</v>
      </c>
      <c r="R133" t="s">
        <v>8265</v>
      </c>
      <c r="S133" s="12" t="s">
        <v>8311</v>
      </c>
      <c r="T133" t="s">
        <v>8314</v>
      </c>
      <c r="U133">
        <f t="shared" si="14"/>
        <v>2016</v>
      </c>
    </row>
    <row r="134" spans="1:21" ht="15" hidden="1" customHeight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>
        <f t="shared" si="10"/>
        <v>10</v>
      </c>
      <c r="H134">
        <f t="shared" si="11"/>
        <v>94.51</v>
      </c>
      <c r="I134" t="s">
        <v>8223</v>
      </c>
      <c r="J134" t="s">
        <v>8245</v>
      </c>
      <c r="K134">
        <v>1415392207</v>
      </c>
      <c r="L134" s="9">
        <f t="shared" si="12"/>
        <v>41950.854247685187</v>
      </c>
      <c r="M134">
        <v>1411500607</v>
      </c>
      <c r="N134" s="9">
        <f t="shared" si="13"/>
        <v>41905.812581018516</v>
      </c>
      <c r="O134" t="b">
        <v>0</v>
      </c>
      <c r="P134">
        <v>81</v>
      </c>
      <c r="Q134" t="b">
        <v>0</v>
      </c>
      <c r="R134" t="s">
        <v>8265</v>
      </c>
      <c r="S134" s="12" t="s">
        <v>8311</v>
      </c>
      <c r="T134" t="s">
        <v>8314</v>
      </c>
      <c r="U134">
        <f t="shared" si="14"/>
        <v>2014</v>
      </c>
    </row>
    <row r="135" spans="1:21" ht="15" hidden="1" customHeight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>
        <f t="shared" si="10"/>
        <v>0</v>
      </c>
      <c r="H135" t="e">
        <f t="shared" si="11"/>
        <v>#DIV/0!</v>
      </c>
      <c r="I135" t="s">
        <v>8223</v>
      </c>
      <c r="J135" t="s">
        <v>8245</v>
      </c>
      <c r="K135">
        <v>1464715860</v>
      </c>
      <c r="L135" s="9">
        <f t="shared" si="12"/>
        <v>42521.729861111111</v>
      </c>
      <c r="M135">
        <v>1462130584</v>
      </c>
      <c r="N135" s="9">
        <f t="shared" si="13"/>
        <v>42491.80768518518</v>
      </c>
      <c r="O135" t="b">
        <v>0</v>
      </c>
      <c r="P135">
        <v>0</v>
      </c>
      <c r="Q135" t="b">
        <v>0</v>
      </c>
      <c r="R135" t="s">
        <v>8265</v>
      </c>
      <c r="S135" s="12" t="s">
        <v>8311</v>
      </c>
      <c r="T135" t="s">
        <v>8314</v>
      </c>
      <c r="U135">
        <f t="shared" si="14"/>
        <v>2016</v>
      </c>
    </row>
    <row r="136" spans="1:21" ht="15" hidden="1" customHeight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>
        <f t="shared" si="10"/>
        <v>0</v>
      </c>
      <c r="H136" t="e">
        <f t="shared" si="11"/>
        <v>#DIV/0!</v>
      </c>
      <c r="I136" t="s">
        <v>8223</v>
      </c>
      <c r="J136" t="s">
        <v>8245</v>
      </c>
      <c r="K136">
        <v>1441386000</v>
      </c>
      <c r="L136" s="9">
        <f t="shared" si="12"/>
        <v>42251.708333333328</v>
      </c>
      <c r="M136">
        <v>1438811418</v>
      </c>
      <c r="N136" s="9">
        <f t="shared" si="13"/>
        <v>42221.909930555557</v>
      </c>
      <c r="O136" t="b">
        <v>0</v>
      </c>
      <c r="P136">
        <v>0</v>
      </c>
      <c r="Q136" t="b">
        <v>0</v>
      </c>
      <c r="R136" t="s">
        <v>8265</v>
      </c>
      <c r="S136" s="12" t="s">
        <v>8311</v>
      </c>
      <c r="T136" t="s">
        <v>8314</v>
      </c>
      <c r="U136">
        <f t="shared" si="14"/>
        <v>2015</v>
      </c>
    </row>
    <row r="137" spans="1:21" ht="15" hidden="1" customHeight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>
        <f t="shared" si="10"/>
        <v>13</v>
      </c>
      <c r="H137">
        <f t="shared" si="11"/>
        <v>80.599999999999994</v>
      </c>
      <c r="I137" t="s">
        <v>8223</v>
      </c>
      <c r="J137" t="s">
        <v>8245</v>
      </c>
      <c r="K137">
        <v>1404241200</v>
      </c>
      <c r="L137" s="9">
        <f t="shared" si="12"/>
        <v>41821.791666666664</v>
      </c>
      <c r="M137">
        <v>1401354597</v>
      </c>
      <c r="N137" s="9">
        <f t="shared" si="13"/>
        <v>41788.381909722222</v>
      </c>
      <c r="O137" t="b">
        <v>0</v>
      </c>
      <c r="P137">
        <v>5</v>
      </c>
      <c r="Q137" t="b">
        <v>0</v>
      </c>
      <c r="R137" t="s">
        <v>8265</v>
      </c>
      <c r="S137" s="12" t="s">
        <v>8311</v>
      </c>
      <c r="T137" t="s">
        <v>8314</v>
      </c>
      <c r="U137">
        <f t="shared" si="14"/>
        <v>2014</v>
      </c>
    </row>
    <row r="138" spans="1:21" ht="15" hidden="1" customHeight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>
        <f t="shared" si="10"/>
        <v>0</v>
      </c>
      <c r="H138" t="e">
        <f t="shared" si="11"/>
        <v>#DIV/0!</v>
      </c>
      <c r="I138" t="s">
        <v>8223</v>
      </c>
      <c r="J138" t="s">
        <v>8245</v>
      </c>
      <c r="K138">
        <v>1431771360</v>
      </c>
      <c r="L138" s="9">
        <f t="shared" si="12"/>
        <v>42140.427777777775</v>
      </c>
      <c r="M138">
        <v>1427968234</v>
      </c>
      <c r="N138" s="9">
        <f t="shared" si="13"/>
        <v>42096.410115740742</v>
      </c>
      <c r="O138" t="b">
        <v>0</v>
      </c>
      <c r="P138">
        <v>0</v>
      </c>
      <c r="Q138" t="b">
        <v>0</v>
      </c>
      <c r="R138" t="s">
        <v>8265</v>
      </c>
      <c r="S138" s="12" t="s">
        <v>8311</v>
      </c>
      <c r="T138" t="s">
        <v>8314</v>
      </c>
      <c r="U138">
        <f t="shared" si="14"/>
        <v>2015</v>
      </c>
    </row>
    <row r="139" spans="1:21" ht="15" hidden="1" customHeight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>
        <f t="shared" si="10"/>
        <v>0</v>
      </c>
      <c r="H139" t="e">
        <f t="shared" si="11"/>
        <v>#DIV/0!</v>
      </c>
      <c r="I139" t="s">
        <v>8231</v>
      </c>
      <c r="J139" t="s">
        <v>8252</v>
      </c>
      <c r="K139">
        <v>1444657593</v>
      </c>
      <c r="L139" s="9">
        <f t="shared" si="12"/>
        <v>42289.573993055557</v>
      </c>
      <c r="M139">
        <v>1440337593</v>
      </c>
      <c r="N139" s="9">
        <f t="shared" si="13"/>
        <v>42239.573993055557</v>
      </c>
      <c r="O139" t="b">
        <v>0</v>
      </c>
      <c r="P139">
        <v>0</v>
      </c>
      <c r="Q139" t="b">
        <v>0</v>
      </c>
      <c r="R139" t="s">
        <v>8265</v>
      </c>
      <c r="S139" s="12" t="s">
        <v>8311</v>
      </c>
      <c r="T139" t="s">
        <v>8314</v>
      </c>
      <c r="U139">
        <f t="shared" si="14"/>
        <v>2015</v>
      </c>
    </row>
    <row r="140" spans="1:21" ht="15" hidden="1" customHeight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>
        <f t="shared" si="10"/>
        <v>3</v>
      </c>
      <c r="H140">
        <f t="shared" si="11"/>
        <v>81.239999999999995</v>
      </c>
      <c r="I140" t="s">
        <v>8223</v>
      </c>
      <c r="J140" t="s">
        <v>8245</v>
      </c>
      <c r="K140">
        <v>1438405140</v>
      </c>
      <c r="L140" s="9">
        <f t="shared" si="12"/>
        <v>42217.207638888889</v>
      </c>
      <c r="M140">
        <v>1435731041</v>
      </c>
      <c r="N140" s="9">
        <f t="shared" si="13"/>
        <v>42186.257418981477</v>
      </c>
      <c r="O140" t="b">
        <v>0</v>
      </c>
      <c r="P140">
        <v>58</v>
      </c>
      <c r="Q140" t="b">
        <v>0</v>
      </c>
      <c r="R140" t="s">
        <v>8265</v>
      </c>
      <c r="S140" s="12" t="s">
        <v>8311</v>
      </c>
      <c r="T140" t="s">
        <v>8314</v>
      </c>
      <c r="U140">
        <f t="shared" si="14"/>
        <v>2015</v>
      </c>
    </row>
    <row r="141" spans="1:21" ht="15" hidden="1" customHeight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>
        <f t="shared" si="10"/>
        <v>100</v>
      </c>
      <c r="H141">
        <f t="shared" si="11"/>
        <v>500</v>
      </c>
      <c r="I141" t="s">
        <v>8223</v>
      </c>
      <c r="J141" t="s">
        <v>8245</v>
      </c>
      <c r="K141">
        <v>1436738772</v>
      </c>
      <c r="L141" s="9">
        <f t="shared" si="12"/>
        <v>42197.920972222222</v>
      </c>
      <c r="M141">
        <v>1435874772</v>
      </c>
      <c r="N141" s="9">
        <f t="shared" si="13"/>
        <v>42187.920972222222</v>
      </c>
      <c r="O141" t="b">
        <v>0</v>
      </c>
      <c r="P141">
        <v>1</v>
      </c>
      <c r="Q141" t="b">
        <v>0</v>
      </c>
      <c r="R141" t="s">
        <v>8265</v>
      </c>
      <c r="S141" s="12" t="s">
        <v>8311</v>
      </c>
      <c r="T141" t="s">
        <v>8314</v>
      </c>
      <c r="U141">
        <f t="shared" si="14"/>
        <v>2015</v>
      </c>
    </row>
    <row r="142" spans="1:21" ht="15" hidden="1" customHeight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>
        <f t="shared" si="10"/>
        <v>0</v>
      </c>
      <c r="H142" t="e">
        <f t="shared" si="11"/>
        <v>#DIV/0!</v>
      </c>
      <c r="I142" t="s">
        <v>8223</v>
      </c>
      <c r="J142" t="s">
        <v>8245</v>
      </c>
      <c r="K142">
        <v>1426823132</v>
      </c>
      <c r="L142" s="9">
        <f t="shared" si="12"/>
        <v>42083.15662037037</v>
      </c>
      <c r="M142">
        <v>1424234732</v>
      </c>
      <c r="N142" s="9">
        <f t="shared" si="13"/>
        <v>42053.198287037041</v>
      </c>
      <c r="O142" t="b">
        <v>0</v>
      </c>
      <c r="P142">
        <v>0</v>
      </c>
      <c r="Q142" t="b">
        <v>0</v>
      </c>
      <c r="R142" t="s">
        <v>8265</v>
      </c>
      <c r="S142" s="12" t="s">
        <v>8311</v>
      </c>
      <c r="T142" t="s">
        <v>8314</v>
      </c>
      <c r="U142">
        <f t="shared" si="14"/>
        <v>2015</v>
      </c>
    </row>
    <row r="143" spans="1:21" ht="15" hidden="1" customHeight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>
        <f t="shared" si="10"/>
        <v>11</v>
      </c>
      <c r="H143">
        <f t="shared" si="11"/>
        <v>46.18</v>
      </c>
      <c r="I143" t="s">
        <v>8223</v>
      </c>
      <c r="J143" t="s">
        <v>8245</v>
      </c>
      <c r="K143">
        <v>1433043623</v>
      </c>
      <c r="L143" s="9">
        <f t="shared" si="12"/>
        <v>42155.153043981481</v>
      </c>
      <c r="M143">
        <v>1429155623</v>
      </c>
      <c r="N143" s="9">
        <f t="shared" si="13"/>
        <v>42110.153043981481</v>
      </c>
      <c r="O143" t="b">
        <v>0</v>
      </c>
      <c r="P143">
        <v>28</v>
      </c>
      <c r="Q143" t="b">
        <v>0</v>
      </c>
      <c r="R143" t="s">
        <v>8265</v>
      </c>
      <c r="S143" s="12" t="s">
        <v>8311</v>
      </c>
      <c r="T143" t="s">
        <v>8314</v>
      </c>
      <c r="U143">
        <f t="shared" si="14"/>
        <v>2015</v>
      </c>
    </row>
    <row r="144" spans="1:21" ht="15" hidden="1" customHeight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>
        <f t="shared" si="10"/>
        <v>0</v>
      </c>
      <c r="H144">
        <f t="shared" si="11"/>
        <v>10</v>
      </c>
      <c r="I144" t="s">
        <v>8223</v>
      </c>
      <c r="J144" t="s">
        <v>8245</v>
      </c>
      <c r="K144">
        <v>1416176778</v>
      </c>
      <c r="L144" s="9">
        <f t="shared" si="12"/>
        <v>41959.934930555552</v>
      </c>
      <c r="M144">
        <v>1414358778</v>
      </c>
      <c r="N144" s="9">
        <f t="shared" si="13"/>
        <v>41938.893263888887</v>
      </c>
      <c r="O144" t="b">
        <v>0</v>
      </c>
      <c r="P144">
        <v>1</v>
      </c>
      <c r="Q144" t="b">
        <v>0</v>
      </c>
      <c r="R144" t="s">
        <v>8265</v>
      </c>
      <c r="S144" s="12" t="s">
        <v>8311</v>
      </c>
      <c r="T144" t="s">
        <v>8314</v>
      </c>
      <c r="U144">
        <f t="shared" si="14"/>
        <v>2014</v>
      </c>
    </row>
    <row r="145" spans="1:21" ht="15" hidden="1" customHeight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>
        <f t="shared" si="10"/>
        <v>0</v>
      </c>
      <c r="H145" t="e">
        <f t="shared" si="11"/>
        <v>#DIV/0!</v>
      </c>
      <c r="I145" t="s">
        <v>8225</v>
      </c>
      <c r="J145" t="s">
        <v>8247</v>
      </c>
      <c r="K145">
        <v>1472882100</v>
      </c>
      <c r="L145" s="9">
        <f t="shared" si="12"/>
        <v>42616.246527777781</v>
      </c>
      <c r="M145">
        <v>1467941542</v>
      </c>
      <c r="N145" s="9">
        <f t="shared" si="13"/>
        <v>42559.064143518517</v>
      </c>
      <c r="O145" t="b">
        <v>0</v>
      </c>
      <c r="P145">
        <v>0</v>
      </c>
      <c r="Q145" t="b">
        <v>0</v>
      </c>
      <c r="R145" t="s">
        <v>8265</v>
      </c>
      <c r="S145" s="12" t="s">
        <v>8311</v>
      </c>
      <c r="T145" t="s">
        <v>8314</v>
      </c>
      <c r="U145">
        <f t="shared" si="14"/>
        <v>2016</v>
      </c>
    </row>
    <row r="146" spans="1:21" ht="15" hidden="1" customHeight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>
        <f t="shared" si="10"/>
        <v>28</v>
      </c>
      <c r="H146">
        <f t="shared" si="11"/>
        <v>55.95</v>
      </c>
      <c r="I146" t="s">
        <v>8228</v>
      </c>
      <c r="J146" t="s">
        <v>8250</v>
      </c>
      <c r="K146">
        <v>1428945472</v>
      </c>
      <c r="L146" s="9">
        <f t="shared" si="12"/>
        <v>42107.72074074074</v>
      </c>
      <c r="M146">
        <v>1423765072</v>
      </c>
      <c r="N146" s="9">
        <f t="shared" si="13"/>
        <v>42047.762407407412</v>
      </c>
      <c r="O146" t="b">
        <v>0</v>
      </c>
      <c r="P146">
        <v>37</v>
      </c>
      <c r="Q146" t="b">
        <v>0</v>
      </c>
      <c r="R146" t="s">
        <v>8265</v>
      </c>
      <c r="S146" s="12" t="s">
        <v>8311</v>
      </c>
      <c r="T146" t="s">
        <v>8314</v>
      </c>
      <c r="U146">
        <f t="shared" si="14"/>
        <v>2015</v>
      </c>
    </row>
    <row r="147" spans="1:21" ht="15" hidden="1" customHeight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>
        <f t="shared" si="10"/>
        <v>8</v>
      </c>
      <c r="H147">
        <f t="shared" si="11"/>
        <v>37.56</v>
      </c>
      <c r="I147" t="s">
        <v>8223</v>
      </c>
      <c r="J147" t="s">
        <v>8245</v>
      </c>
      <c r="K147">
        <v>1439298052</v>
      </c>
      <c r="L147" s="9">
        <f t="shared" si="12"/>
        <v>42227.542268518519</v>
      </c>
      <c r="M147">
        <v>1436965252</v>
      </c>
      <c r="N147" s="9">
        <f t="shared" si="13"/>
        <v>42200.542268518519</v>
      </c>
      <c r="O147" t="b">
        <v>0</v>
      </c>
      <c r="P147">
        <v>9</v>
      </c>
      <c r="Q147" t="b">
        <v>0</v>
      </c>
      <c r="R147" t="s">
        <v>8265</v>
      </c>
      <c r="S147" s="12" t="s">
        <v>8311</v>
      </c>
      <c r="T147" t="s">
        <v>8314</v>
      </c>
      <c r="U147">
        <f t="shared" si="14"/>
        <v>2015</v>
      </c>
    </row>
    <row r="148" spans="1:21" ht="15" hidden="1" customHeight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>
        <f t="shared" si="10"/>
        <v>1</v>
      </c>
      <c r="H148">
        <f t="shared" si="11"/>
        <v>38.33</v>
      </c>
      <c r="I148" t="s">
        <v>8223</v>
      </c>
      <c r="J148" t="s">
        <v>8245</v>
      </c>
      <c r="K148">
        <v>1484698998</v>
      </c>
      <c r="L148" s="9">
        <f t="shared" si="12"/>
        <v>42753.016180555554</v>
      </c>
      <c r="M148">
        <v>1479514998</v>
      </c>
      <c r="N148" s="9">
        <f t="shared" si="13"/>
        <v>42693.016180555554</v>
      </c>
      <c r="O148" t="b">
        <v>0</v>
      </c>
      <c r="P148">
        <v>3</v>
      </c>
      <c r="Q148" t="b">
        <v>0</v>
      </c>
      <c r="R148" t="s">
        <v>8265</v>
      </c>
      <c r="S148" s="12" t="s">
        <v>8311</v>
      </c>
      <c r="T148" t="s">
        <v>8314</v>
      </c>
      <c r="U148">
        <f t="shared" si="14"/>
        <v>2016</v>
      </c>
    </row>
    <row r="149" spans="1:21" ht="15" hidden="1" customHeight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>
        <f t="shared" si="10"/>
        <v>0</v>
      </c>
      <c r="H149" t="e">
        <f t="shared" si="11"/>
        <v>#DIV/0!</v>
      </c>
      <c r="I149" t="s">
        <v>8224</v>
      </c>
      <c r="J149" t="s">
        <v>8246</v>
      </c>
      <c r="K149">
        <v>1420741080</v>
      </c>
      <c r="L149" s="9">
        <f t="shared" si="12"/>
        <v>42012.762499999997</v>
      </c>
      <c r="M149">
        <v>1417026340</v>
      </c>
      <c r="N149" s="9">
        <f t="shared" si="13"/>
        <v>41969.767824074072</v>
      </c>
      <c r="O149" t="b">
        <v>0</v>
      </c>
      <c r="P149">
        <v>0</v>
      </c>
      <c r="Q149" t="b">
        <v>0</v>
      </c>
      <c r="R149" t="s">
        <v>8265</v>
      </c>
      <c r="S149" s="12" t="s">
        <v>8311</v>
      </c>
      <c r="T149" t="s">
        <v>8314</v>
      </c>
      <c r="U149">
        <f t="shared" si="14"/>
        <v>2014</v>
      </c>
    </row>
    <row r="150" spans="1:21" ht="15" hidden="1" customHeight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>
        <f t="shared" si="10"/>
        <v>0</v>
      </c>
      <c r="H150">
        <f t="shared" si="11"/>
        <v>20</v>
      </c>
      <c r="I150" t="s">
        <v>8223</v>
      </c>
      <c r="J150" t="s">
        <v>8245</v>
      </c>
      <c r="K150">
        <v>1456555536</v>
      </c>
      <c r="L150" s="9">
        <f t="shared" si="12"/>
        <v>42427.281666666662</v>
      </c>
      <c r="M150">
        <v>1453963536</v>
      </c>
      <c r="N150" s="9">
        <f t="shared" si="13"/>
        <v>42397.281666666662</v>
      </c>
      <c r="O150" t="b">
        <v>0</v>
      </c>
      <c r="P150">
        <v>2</v>
      </c>
      <c r="Q150" t="b">
        <v>0</v>
      </c>
      <c r="R150" t="s">
        <v>8265</v>
      </c>
      <c r="S150" s="12" t="s">
        <v>8311</v>
      </c>
      <c r="T150" t="s">
        <v>8314</v>
      </c>
      <c r="U150">
        <f t="shared" si="14"/>
        <v>2016</v>
      </c>
    </row>
    <row r="151" spans="1:21" ht="15" hidden="1" customHeight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>
        <f t="shared" si="10"/>
        <v>1</v>
      </c>
      <c r="H151">
        <f t="shared" si="11"/>
        <v>15.33</v>
      </c>
      <c r="I151" t="s">
        <v>8223</v>
      </c>
      <c r="J151" t="s">
        <v>8245</v>
      </c>
      <c r="K151">
        <v>1419494400</v>
      </c>
      <c r="L151" s="9">
        <f t="shared" si="12"/>
        <v>41998.333333333328</v>
      </c>
      <c r="M151">
        <v>1416888470</v>
      </c>
      <c r="N151" s="9">
        <f t="shared" si="13"/>
        <v>41968.172106481477</v>
      </c>
      <c r="O151" t="b">
        <v>0</v>
      </c>
      <c r="P151">
        <v>6</v>
      </c>
      <c r="Q151" t="b">
        <v>0</v>
      </c>
      <c r="R151" t="s">
        <v>8265</v>
      </c>
      <c r="S151" s="12" t="s">
        <v>8311</v>
      </c>
      <c r="T151" t="s">
        <v>8314</v>
      </c>
      <c r="U151">
        <f t="shared" si="14"/>
        <v>2014</v>
      </c>
    </row>
    <row r="152" spans="1:21" ht="15" hidden="1" customHeight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>
        <f t="shared" si="10"/>
        <v>23</v>
      </c>
      <c r="H152">
        <f t="shared" si="11"/>
        <v>449.43</v>
      </c>
      <c r="I152" t="s">
        <v>8223</v>
      </c>
      <c r="J152" t="s">
        <v>8245</v>
      </c>
      <c r="K152">
        <v>1432612382</v>
      </c>
      <c r="L152" s="9">
        <f t="shared" si="12"/>
        <v>42150.161828703705</v>
      </c>
      <c r="M152">
        <v>1427428382</v>
      </c>
      <c r="N152" s="9">
        <f t="shared" si="13"/>
        <v>42090.161828703705</v>
      </c>
      <c r="O152" t="b">
        <v>0</v>
      </c>
      <c r="P152">
        <v>67</v>
      </c>
      <c r="Q152" t="b">
        <v>0</v>
      </c>
      <c r="R152" t="s">
        <v>8265</v>
      </c>
      <c r="S152" s="12" t="s">
        <v>8311</v>
      </c>
      <c r="T152" t="s">
        <v>8314</v>
      </c>
      <c r="U152">
        <f t="shared" si="14"/>
        <v>2015</v>
      </c>
    </row>
    <row r="153" spans="1:21" ht="15" hidden="1" customHeight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>
        <f t="shared" si="10"/>
        <v>0</v>
      </c>
      <c r="H153">
        <f t="shared" si="11"/>
        <v>28</v>
      </c>
      <c r="I153" t="s">
        <v>8225</v>
      </c>
      <c r="J153" t="s">
        <v>8247</v>
      </c>
      <c r="K153">
        <v>1434633191</v>
      </c>
      <c r="L153" s="9">
        <f t="shared" si="12"/>
        <v>42173.550821759258</v>
      </c>
      <c r="M153">
        <v>1429449191</v>
      </c>
      <c r="N153" s="9">
        <f t="shared" si="13"/>
        <v>42113.550821759258</v>
      </c>
      <c r="O153" t="b">
        <v>0</v>
      </c>
      <c r="P153">
        <v>5</v>
      </c>
      <c r="Q153" t="b">
        <v>0</v>
      </c>
      <c r="R153" t="s">
        <v>8265</v>
      </c>
      <c r="S153" s="12" t="s">
        <v>8311</v>
      </c>
      <c r="T153" t="s">
        <v>8314</v>
      </c>
      <c r="U153">
        <f t="shared" si="14"/>
        <v>2015</v>
      </c>
    </row>
    <row r="154" spans="1:21" ht="15" hidden="1" customHeight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>
        <f t="shared" si="10"/>
        <v>0</v>
      </c>
      <c r="H154">
        <f t="shared" si="11"/>
        <v>15</v>
      </c>
      <c r="I154" t="s">
        <v>8223</v>
      </c>
      <c r="J154" t="s">
        <v>8245</v>
      </c>
      <c r="K154">
        <v>1411437100</v>
      </c>
      <c r="L154" s="9">
        <f t="shared" si="12"/>
        <v>41905.077546296299</v>
      </c>
      <c r="M154">
        <v>1408845100</v>
      </c>
      <c r="N154" s="9">
        <f t="shared" si="13"/>
        <v>41875.077546296292</v>
      </c>
      <c r="O154" t="b">
        <v>0</v>
      </c>
      <c r="P154">
        <v>2</v>
      </c>
      <c r="Q154" t="b">
        <v>0</v>
      </c>
      <c r="R154" t="s">
        <v>8265</v>
      </c>
      <c r="S154" s="12" t="s">
        <v>8311</v>
      </c>
      <c r="T154" t="s">
        <v>8314</v>
      </c>
      <c r="U154">
        <f t="shared" si="14"/>
        <v>2014</v>
      </c>
    </row>
    <row r="155" spans="1:21" ht="15" hidden="1" customHeight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>
        <f t="shared" si="10"/>
        <v>1</v>
      </c>
      <c r="H155">
        <f t="shared" si="11"/>
        <v>35.9</v>
      </c>
      <c r="I155" t="s">
        <v>8223</v>
      </c>
      <c r="J155" t="s">
        <v>8245</v>
      </c>
      <c r="K155">
        <v>1417532644</v>
      </c>
      <c r="L155" s="9">
        <f t="shared" si="12"/>
        <v>41975.627824074079</v>
      </c>
      <c r="M155">
        <v>1413900244</v>
      </c>
      <c r="N155" s="9">
        <f t="shared" si="13"/>
        <v>41933.586157407408</v>
      </c>
      <c r="O155" t="b">
        <v>0</v>
      </c>
      <c r="P155">
        <v>10</v>
      </c>
      <c r="Q155" t="b">
        <v>0</v>
      </c>
      <c r="R155" t="s">
        <v>8265</v>
      </c>
      <c r="S155" s="12" t="s">
        <v>8311</v>
      </c>
      <c r="T155" t="s">
        <v>8314</v>
      </c>
      <c r="U155">
        <f t="shared" si="14"/>
        <v>2014</v>
      </c>
    </row>
    <row r="156" spans="1:21" ht="15" hidden="1" customHeight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>
        <f t="shared" si="10"/>
        <v>3</v>
      </c>
      <c r="H156">
        <f t="shared" si="11"/>
        <v>13.33</v>
      </c>
      <c r="I156" t="s">
        <v>8223</v>
      </c>
      <c r="J156" t="s">
        <v>8245</v>
      </c>
      <c r="K156">
        <v>1433336895</v>
      </c>
      <c r="L156" s="9">
        <f t="shared" si="12"/>
        <v>42158.547395833331</v>
      </c>
      <c r="M156">
        <v>1429621695</v>
      </c>
      <c r="N156" s="9">
        <f t="shared" si="13"/>
        <v>42115.547395833331</v>
      </c>
      <c r="O156" t="b">
        <v>0</v>
      </c>
      <c r="P156">
        <v>3</v>
      </c>
      <c r="Q156" t="b">
        <v>0</v>
      </c>
      <c r="R156" t="s">
        <v>8265</v>
      </c>
      <c r="S156" s="12" t="s">
        <v>8311</v>
      </c>
      <c r="T156" t="s">
        <v>8314</v>
      </c>
      <c r="U156">
        <f t="shared" si="14"/>
        <v>2015</v>
      </c>
    </row>
    <row r="157" spans="1:21" ht="15" hidden="1" customHeight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>
        <f t="shared" si="10"/>
        <v>0</v>
      </c>
      <c r="H157">
        <f t="shared" si="11"/>
        <v>20.25</v>
      </c>
      <c r="I157" t="s">
        <v>8223</v>
      </c>
      <c r="J157" t="s">
        <v>8245</v>
      </c>
      <c r="K157">
        <v>1437657935</v>
      </c>
      <c r="L157" s="9">
        <f t="shared" si="12"/>
        <v>42208.559432870374</v>
      </c>
      <c r="M157">
        <v>1434201935</v>
      </c>
      <c r="N157" s="9">
        <f t="shared" si="13"/>
        <v>42168.559432870374</v>
      </c>
      <c r="O157" t="b">
        <v>0</v>
      </c>
      <c r="P157">
        <v>4</v>
      </c>
      <c r="Q157" t="b">
        <v>0</v>
      </c>
      <c r="R157" t="s">
        <v>8265</v>
      </c>
      <c r="S157" s="12" t="s">
        <v>8311</v>
      </c>
      <c r="T157" t="s">
        <v>8314</v>
      </c>
      <c r="U157">
        <f t="shared" si="14"/>
        <v>2015</v>
      </c>
    </row>
    <row r="158" spans="1:21" ht="15" hidden="1" customHeight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>
        <f t="shared" si="10"/>
        <v>5</v>
      </c>
      <c r="H158">
        <f t="shared" si="11"/>
        <v>119</v>
      </c>
      <c r="I158" t="s">
        <v>8228</v>
      </c>
      <c r="J158" t="s">
        <v>8250</v>
      </c>
      <c r="K158">
        <v>1407034796</v>
      </c>
      <c r="L158" s="9">
        <f t="shared" si="12"/>
        <v>41854.124953703707</v>
      </c>
      <c r="M158">
        <v>1401850796</v>
      </c>
      <c r="N158" s="9">
        <f t="shared" si="13"/>
        <v>41794.124953703707</v>
      </c>
      <c r="O158" t="b">
        <v>0</v>
      </c>
      <c r="P158">
        <v>15</v>
      </c>
      <c r="Q158" t="b">
        <v>0</v>
      </c>
      <c r="R158" t="s">
        <v>8265</v>
      </c>
      <c r="S158" s="12" t="s">
        <v>8311</v>
      </c>
      <c r="T158" t="s">
        <v>8314</v>
      </c>
      <c r="U158">
        <f t="shared" si="14"/>
        <v>2014</v>
      </c>
    </row>
    <row r="159" spans="1:21" ht="15" hidden="1" customHeight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>
        <f t="shared" si="10"/>
        <v>0</v>
      </c>
      <c r="H159">
        <f t="shared" si="11"/>
        <v>4</v>
      </c>
      <c r="I159" t="s">
        <v>8223</v>
      </c>
      <c r="J159" t="s">
        <v>8245</v>
      </c>
      <c r="K159">
        <v>1456523572</v>
      </c>
      <c r="L159" s="9">
        <f t="shared" si="12"/>
        <v>42426.911712962959</v>
      </c>
      <c r="M159">
        <v>1453931572</v>
      </c>
      <c r="N159" s="9">
        <f t="shared" si="13"/>
        <v>42396.911712962959</v>
      </c>
      <c r="O159" t="b">
        <v>0</v>
      </c>
      <c r="P159">
        <v>2</v>
      </c>
      <c r="Q159" t="b">
        <v>0</v>
      </c>
      <c r="R159" t="s">
        <v>8265</v>
      </c>
      <c r="S159" s="12" t="s">
        <v>8311</v>
      </c>
      <c r="T159" t="s">
        <v>8314</v>
      </c>
      <c r="U159">
        <f t="shared" si="14"/>
        <v>2016</v>
      </c>
    </row>
    <row r="160" spans="1:21" ht="15" hidden="1" customHeight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>
        <f t="shared" si="10"/>
        <v>0</v>
      </c>
      <c r="H160" t="e">
        <f t="shared" si="11"/>
        <v>#DIV/0!</v>
      </c>
      <c r="I160" t="s">
        <v>8223</v>
      </c>
      <c r="J160" t="s">
        <v>8245</v>
      </c>
      <c r="K160">
        <v>1413942628</v>
      </c>
      <c r="L160" s="9">
        <f t="shared" si="12"/>
        <v>41934.07671296296</v>
      </c>
      <c r="M160">
        <v>1411350628</v>
      </c>
      <c r="N160" s="9">
        <f t="shared" si="13"/>
        <v>41904.07671296296</v>
      </c>
      <c r="O160" t="b">
        <v>0</v>
      </c>
      <c r="P160">
        <v>0</v>
      </c>
      <c r="Q160" t="b">
        <v>0</v>
      </c>
      <c r="R160" t="s">
        <v>8265</v>
      </c>
      <c r="S160" s="12" t="s">
        <v>8311</v>
      </c>
      <c r="T160" t="s">
        <v>8314</v>
      </c>
      <c r="U160">
        <f t="shared" si="14"/>
        <v>2014</v>
      </c>
    </row>
    <row r="161" spans="1:21" ht="15" hidden="1" customHeight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>
        <f t="shared" si="10"/>
        <v>0</v>
      </c>
      <c r="H161">
        <f t="shared" si="11"/>
        <v>10</v>
      </c>
      <c r="I161" t="s">
        <v>8223</v>
      </c>
      <c r="J161" t="s">
        <v>8245</v>
      </c>
      <c r="K161">
        <v>1467541545</v>
      </c>
      <c r="L161" s="9">
        <f t="shared" si="12"/>
        <v>42554.434548611112</v>
      </c>
      <c r="M161">
        <v>1464085545</v>
      </c>
      <c r="N161" s="9">
        <f t="shared" si="13"/>
        <v>42514.434548611112</v>
      </c>
      <c r="O161" t="b">
        <v>0</v>
      </c>
      <c r="P161">
        <v>1</v>
      </c>
      <c r="Q161" t="b">
        <v>0</v>
      </c>
      <c r="R161" t="s">
        <v>8265</v>
      </c>
      <c r="S161" s="12" t="s">
        <v>8311</v>
      </c>
      <c r="T161" t="s">
        <v>8314</v>
      </c>
      <c r="U161">
        <f t="shared" si="14"/>
        <v>2016</v>
      </c>
    </row>
    <row r="162" spans="1:21" ht="15" hidden="1" customHeight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>
        <f t="shared" si="10"/>
        <v>0</v>
      </c>
      <c r="H162" t="e">
        <f t="shared" si="11"/>
        <v>#DIV/0!</v>
      </c>
      <c r="I162" t="s">
        <v>8223</v>
      </c>
      <c r="J162" t="s">
        <v>8245</v>
      </c>
      <c r="K162">
        <v>1439675691</v>
      </c>
      <c r="L162" s="9">
        <f t="shared" si="12"/>
        <v>42231.913090277783</v>
      </c>
      <c r="M162">
        <v>1434491691</v>
      </c>
      <c r="N162" s="9">
        <f t="shared" si="13"/>
        <v>42171.913090277776</v>
      </c>
      <c r="O162" t="b">
        <v>0</v>
      </c>
      <c r="P162">
        <v>0</v>
      </c>
      <c r="Q162" t="b">
        <v>0</v>
      </c>
      <c r="R162" t="s">
        <v>8266</v>
      </c>
      <c r="S162" s="12" t="s">
        <v>8311</v>
      </c>
      <c r="T162" t="s">
        <v>8315</v>
      </c>
      <c r="U162">
        <f t="shared" si="14"/>
        <v>2015</v>
      </c>
    </row>
    <row r="163" spans="1:21" ht="15" hidden="1" customHeight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>
        <f t="shared" si="10"/>
        <v>0</v>
      </c>
      <c r="H163">
        <f t="shared" si="11"/>
        <v>5</v>
      </c>
      <c r="I163" t="s">
        <v>8223</v>
      </c>
      <c r="J163" t="s">
        <v>8245</v>
      </c>
      <c r="K163">
        <v>1404318595</v>
      </c>
      <c r="L163" s="9">
        <f t="shared" si="12"/>
        <v>41822.687442129631</v>
      </c>
      <c r="M163">
        <v>1401726595</v>
      </c>
      <c r="N163" s="9">
        <f t="shared" si="13"/>
        <v>41792.687442129631</v>
      </c>
      <c r="O163" t="b">
        <v>0</v>
      </c>
      <c r="P163">
        <v>1</v>
      </c>
      <c r="Q163" t="b">
        <v>0</v>
      </c>
      <c r="R163" t="s">
        <v>8266</v>
      </c>
      <c r="S163" s="12" t="s">
        <v>8311</v>
      </c>
      <c r="T163" t="s">
        <v>8315</v>
      </c>
      <c r="U163">
        <f t="shared" si="14"/>
        <v>2014</v>
      </c>
    </row>
    <row r="164" spans="1:21" ht="15" hidden="1" customHeight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>
        <f t="shared" si="10"/>
        <v>16</v>
      </c>
      <c r="H164">
        <f t="shared" si="11"/>
        <v>43.5</v>
      </c>
      <c r="I164" t="s">
        <v>8223</v>
      </c>
      <c r="J164" t="s">
        <v>8245</v>
      </c>
      <c r="K164">
        <v>1408232520</v>
      </c>
      <c r="L164" s="9">
        <f t="shared" si="12"/>
        <v>41867.987500000003</v>
      </c>
      <c r="M164">
        <v>1405393356</v>
      </c>
      <c r="N164" s="9">
        <f t="shared" si="13"/>
        <v>41835.126805555556</v>
      </c>
      <c r="O164" t="b">
        <v>0</v>
      </c>
      <c r="P164">
        <v>10</v>
      </c>
      <c r="Q164" t="b">
        <v>0</v>
      </c>
      <c r="R164" t="s">
        <v>8266</v>
      </c>
      <c r="S164" s="12" t="s">
        <v>8311</v>
      </c>
      <c r="T164" t="s">
        <v>8315</v>
      </c>
      <c r="U164">
        <f t="shared" si="14"/>
        <v>2014</v>
      </c>
    </row>
    <row r="165" spans="1:21" ht="15" hidden="1" customHeight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>
        <f t="shared" si="10"/>
        <v>0</v>
      </c>
      <c r="H165" t="e">
        <f t="shared" si="11"/>
        <v>#DIV/0!</v>
      </c>
      <c r="I165" t="s">
        <v>8223</v>
      </c>
      <c r="J165" t="s">
        <v>8245</v>
      </c>
      <c r="K165">
        <v>1443657600</v>
      </c>
      <c r="L165" s="9">
        <f t="shared" si="12"/>
        <v>42278</v>
      </c>
      <c r="M165">
        <v>1440716654</v>
      </c>
      <c r="N165" s="9">
        <f t="shared" si="13"/>
        <v>42243.961273148147</v>
      </c>
      <c r="O165" t="b">
        <v>0</v>
      </c>
      <c r="P165">
        <v>0</v>
      </c>
      <c r="Q165" t="b">
        <v>0</v>
      </c>
      <c r="R165" t="s">
        <v>8266</v>
      </c>
      <c r="S165" s="12" t="s">
        <v>8311</v>
      </c>
      <c r="T165" t="s">
        <v>8315</v>
      </c>
      <c r="U165">
        <f t="shared" si="14"/>
        <v>2015</v>
      </c>
    </row>
    <row r="166" spans="1:21" ht="15" hidden="1" customHeight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>
        <f t="shared" si="10"/>
        <v>1</v>
      </c>
      <c r="H166">
        <f t="shared" si="11"/>
        <v>91.43</v>
      </c>
      <c r="I166" t="s">
        <v>8223</v>
      </c>
      <c r="J166" t="s">
        <v>8245</v>
      </c>
      <c r="K166">
        <v>1411150701</v>
      </c>
      <c r="L166" s="9">
        <f t="shared" si="12"/>
        <v>41901.762743055559</v>
      </c>
      <c r="M166">
        <v>1405966701</v>
      </c>
      <c r="N166" s="9">
        <f t="shared" si="13"/>
        <v>41841.762743055559</v>
      </c>
      <c r="O166" t="b">
        <v>0</v>
      </c>
      <c r="P166">
        <v>7</v>
      </c>
      <c r="Q166" t="b">
        <v>0</v>
      </c>
      <c r="R166" t="s">
        <v>8266</v>
      </c>
      <c r="S166" s="12" t="s">
        <v>8311</v>
      </c>
      <c r="T166" t="s">
        <v>8315</v>
      </c>
      <c r="U166">
        <f t="shared" si="14"/>
        <v>2014</v>
      </c>
    </row>
    <row r="167" spans="1:21" ht="15" hidden="1" customHeight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>
        <f t="shared" si="10"/>
        <v>0</v>
      </c>
      <c r="H167" t="e">
        <f t="shared" si="11"/>
        <v>#DIV/0!</v>
      </c>
      <c r="I167" t="s">
        <v>8224</v>
      </c>
      <c r="J167" t="s">
        <v>8246</v>
      </c>
      <c r="K167">
        <v>1452613724</v>
      </c>
      <c r="L167" s="9">
        <f t="shared" si="12"/>
        <v>42381.658842592587</v>
      </c>
      <c r="M167">
        <v>1450021724</v>
      </c>
      <c r="N167" s="9">
        <f t="shared" si="13"/>
        <v>42351.658842592595</v>
      </c>
      <c r="O167" t="b">
        <v>0</v>
      </c>
      <c r="P167">
        <v>0</v>
      </c>
      <c r="Q167" t="b">
        <v>0</v>
      </c>
      <c r="R167" t="s">
        <v>8266</v>
      </c>
      <c r="S167" s="12" t="s">
        <v>8311</v>
      </c>
      <c r="T167" t="s">
        <v>8315</v>
      </c>
      <c r="U167">
        <f t="shared" si="14"/>
        <v>2015</v>
      </c>
    </row>
    <row r="168" spans="1:21" ht="15" hidden="1" customHeight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>
        <f t="shared" si="10"/>
        <v>60</v>
      </c>
      <c r="H168">
        <f t="shared" si="11"/>
        <v>3000</v>
      </c>
      <c r="I168" t="s">
        <v>8223</v>
      </c>
      <c r="J168" t="s">
        <v>8245</v>
      </c>
      <c r="K168">
        <v>1484531362</v>
      </c>
      <c r="L168" s="9">
        <f t="shared" si="12"/>
        <v>42751.075949074075</v>
      </c>
      <c r="M168">
        <v>1481939362</v>
      </c>
      <c r="N168" s="9">
        <f t="shared" si="13"/>
        <v>42721.075949074075</v>
      </c>
      <c r="O168" t="b">
        <v>0</v>
      </c>
      <c r="P168">
        <v>1</v>
      </c>
      <c r="Q168" t="b">
        <v>0</v>
      </c>
      <c r="R168" t="s">
        <v>8266</v>
      </c>
      <c r="S168" s="12" t="s">
        <v>8311</v>
      </c>
      <c r="T168" t="s">
        <v>8315</v>
      </c>
      <c r="U168">
        <f t="shared" si="14"/>
        <v>2016</v>
      </c>
    </row>
    <row r="169" spans="1:21" ht="15" hidden="1" customHeight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>
        <f t="shared" si="10"/>
        <v>0</v>
      </c>
      <c r="H169">
        <f t="shared" si="11"/>
        <v>5.5</v>
      </c>
      <c r="I169" t="s">
        <v>8223</v>
      </c>
      <c r="J169" t="s">
        <v>8245</v>
      </c>
      <c r="K169">
        <v>1438726535</v>
      </c>
      <c r="L169" s="9">
        <f t="shared" si="12"/>
        <v>42220.927488425921</v>
      </c>
      <c r="M169">
        <v>1433542535</v>
      </c>
      <c r="N169" s="9">
        <f t="shared" si="13"/>
        <v>42160.927488425928</v>
      </c>
      <c r="O169" t="b">
        <v>0</v>
      </c>
      <c r="P169">
        <v>2</v>
      </c>
      <c r="Q169" t="b">
        <v>0</v>
      </c>
      <c r="R169" t="s">
        <v>8266</v>
      </c>
      <c r="S169" s="12" t="s">
        <v>8311</v>
      </c>
      <c r="T169" t="s">
        <v>8315</v>
      </c>
      <c r="U169">
        <f t="shared" si="14"/>
        <v>2015</v>
      </c>
    </row>
    <row r="170" spans="1:21" ht="15" hidden="1" customHeight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>
        <f t="shared" si="10"/>
        <v>4</v>
      </c>
      <c r="H170">
        <f t="shared" si="11"/>
        <v>108.33</v>
      </c>
      <c r="I170" t="s">
        <v>8223</v>
      </c>
      <c r="J170" t="s">
        <v>8245</v>
      </c>
      <c r="K170">
        <v>1426791770</v>
      </c>
      <c r="L170" s="9">
        <f t="shared" si="12"/>
        <v>42082.793634259258</v>
      </c>
      <c r="M170">
        <v>1424203370</v>
      </c>
      <c r="N170" s="9">
        <f t="shared" si="13"/>
        <v>42052.83530092593</v>
      </c>
      <c r="O170" t="b">
        <v>0</v>
      </c>
      <c r="P170">
        <v>3</v>
      </c>
      <c r="Q170" t="b">
        <v>0</v>
      </c>
      <c r="R170" t="s">
        <v>8266</v>
      </c>
      <c r="S170" s="12" t="s">
        <v>8311</v>
      </c>
      <c r="T170" t="s">
        <v>8315</v>
      </c>
      <c r="U170">
        <f t="shared" si="14"/>
        <v>2015</v>
      </c>
    </row>
    <row r="171" spans="1:21" ht="15" hidden="1" customHeight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>
        <f t="shared" si="10"/>
        <v>22</v>
      </c>
      <c r="H171">
        <f t="shared" si="11"/>
        <v>56</v>
      </c>
      <c r="I171" t="s">
        <v>8224</v>
      </c>
      <c r="J171" t="s">
        <v>8246</v>
      </c>
      <c r="K171">
        <v>1413634059</v>
      </c>
      <c r="L171" s="9">
        <f t="shared" si="12"/>
        <v>41930.505312499998</v>
      </c>
      <c r="M171">
        <v>1411042059</v>
      </c>
      <c r="N171" s="9">
        <f t="shared" si="13"/>
        <v>41900.505312499998</v>
      </c>
      <c r="O171" t="b">
        <v>0</v>
      </c>
      <c r="P171">
        <v>10</v>
      </c>
      <c r="Q171" t="b">
        <v>0</v>
      </c>
      <c r="R171" t="s">
        <v>8266</v>
      </c>
      <c r="S171" s="12" t="s">
        <v>8311</v>
      </c>
      <c r="T171" t="s">
        <v>8315</v>
      </c>
      <c r="U171">
        <f t="shared" si="14"/>
        <v>2014</v>
      </c>
    </row>
    <row r="172" spans="1:21" ht="15" hidden="1" customHeight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>
        <f t="shared" si="10"/>
        <v>3</v>
      </c>
      <c r="H172">
        <f t="shared" si="11"/>
        <v>32.5</v>
      </c>
      <c r="I172" t="s">
        <v>8223</v>
      </c>
      <c r="J172" t="s">
        <v>8245</v>
      </c>
      <c r="K172">
        <v>1440912480</v>
      </c>
      <c r="L172" s="9">
        <f t="shared" si="12"/>
        <v>42246.227777777778</v>
      </c>
      <c r="M172">
        <v>1438385283</v>
      </c>
      <c r="N172" s="9">
        <f t="shared" si="13"/>
        <v>42216.977812500001</v>
      </c>
      <c r="O172" t="b">
        <v>0</v>
      </c>
      <c r="P172">
        <v>10</v>
      </c>
      <c r="Q172" t="b">
        <v>0</v>
      </c>
      <c r="R172" t="s">
        <v>8266</v>
      </c>
      <c r="S172" s="12" t="s">
        <v>8311</v>
      </c>
      <c r="T172" t="s">
        <v>8315</v>
      </c>
      <c r="U172">
        <f t="shared" si="14"/>
        <v>2015</v>
      </c>
    </row>
    <row r="173" spans="1:21" ht="15" hidden="1" customHeight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>
        <f t="shared" si="10"/>
        <v>0</v>
      </c>
      <c r="H173">
        <f t="shared" si="11"/>
        <v>1</v>
      </c>
      <c r="I173" t="s">
        <v>8223</v>
      </c>
      <c r="J173" t="s">
        <v>8245</v>
      </c>
      <c r="K173">
        <v>1470975614</v>
      </c>
      <c r="L173" s="9">
        <f t="shared" si="12"/>
        <v>42594.180717592593</v>
      </c>
      <c r="M173">
        <v>1465791614</v>
      </c>
      <c r="N173" s="9">
        <f t="shared" si="13"/>
        <v>42534.180717592593</v>
      </c>
      <c r="O173" t="b">
        <v>0</v>
      </c>
      <c r="P173">
        <v>1</v>
      </c>
      <c r="Q173" t="b">
        <v>0</v>
      </c>
      <c r="R173" t="s">
        <v>8266</v>
      </c>
      <c r="S173" s="12" t="s">
        <v>8311</v>
      </c>
      <c r="T173" t="s">
        <v>8315</v>
      </c>
      <c r="U173">
        <f t="shared" si="14"/>
        <v>2016</v>
      </c>
    </row>
    <row r="174" spans="1:21" ht="15" hidden="1" customHeight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>
        <f t="shared" si="10"/>
        <v>0</v>
      </c>
      <c r="H174" t="e">
        <f t="shared" si="11"/>
        <v>#DIV/0!</v>
      </c>
      <c r="I174" t="s">
        <v>8223</v>
      </c>
      <c r="J174" t="s">
        <v>8245</v>
      </c>
      <c r="K174">
        <v>1426753723</v>
      </c>
      <c r="L174" s="9">
        <f t="shared" si="12"/>
        <v>42082.353275462956</v>
      </c>
      <c r="M174">
        <v>1423733323</v>
      </c>
      <c r="N174" s="9">
        <f t="shared" si="13"/>
        <v>42047.394942129627</v>
      </c>
      <c r="O174" t="b">
        <v>0</v>
      </c>
      <c r="P174">
        <v>0</v>
      </c>
      <c r="Q174" t="b">
        <v>0</v>
      </c>
      <c r="R174" t="s">
        <v>8266</v>
      </c>
      <c r="S174" s="12" t="s">
        <v>8311</v>
      </c>
      <c r="T174" t="s">
        <v>8315</v>
      </c>
      <c r="U174">
        <f t="shared" si="14"/>
        <v>2015</v>
      </c>
    </row>
    <row r="175" spans="1:21" ht="15" hidden="1" customHeight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>
        <f t="shared" si="10"/>
        <v>0</v>
      </c>
      <c r="H175" t="e">
        <f t="shared" si="11"/>
        <v>#DIV/0!</v>
      </c>
      <c r="I175" t="s">
        <v>8224</v>
      </c>
      <c r="J175" t="s">
        <v>8246</v>
      </c>
      <c r="K175">
        <v>1425131108</v>
      </c>
      <c r="L175" s="9">
        <f t="shared" si="12"/>
        <v>42063.573009259257</v>
      </c>
      <c r="M175">
        <v>1422539108</v>
      </c>
      <c r="N175" s="9">
        <f t="shared" si="13"/>
        <v>42033.573009259257</v>
      </c>
      <c r="O175" t="b">
        <v>0</v>
      </c>
      <c r="P175">
        <v>0</v>
      </c>
      <c r="Q175" t="b">
        <v>0</v>
      </c>
      <c r="R175" t="s">
        <v>8266</v>
      </c>
      <c r="S175" s="12" t="s">
        <v>8311</v>
      </c>
      <c r="T175" t="s">
        <v>8315</v>
      </c>
      <c r="U175">
        <f t="shared" si="14"/>
        <v>2015</v>
      </c>
    </row>
    <row r="176" spans="1:21" ht="15" hidden="1" customHeight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>
        <f t="shared" si="10"/>
        <v>0</v>
      </c>
      <c r="H176" t="e">
        <f t="shared" si="11"/>
        <v>#DIV/0!</v>
      </c>
      <c r="I176" t="s">
        <v>8232</v>
      </c>
      <c r="J176" t="s">
        <v>8248</v>
      </c>
      <c r="K176">
        <v>1431108776</v>
      </c>
      <c r="L176" s="9">
        <f t="shared" si="12"/>
        <v>42132.758981481486</v>
      </c>
      <c r="M176">
        <v>1425924776</v>
      </c>
      <c r="N176" s="9">
        <f t="shared" si="13"/>
        <v>42072.758981481486</v>
      </c>
      <c r="O176" t="b">
        <v>0</v>
      </c>
      <c r="P176">
        <v>0</v>
      </c>
      <c r="Q176" t="b">
        <v>0</v>
      </c>
      <c r="R176" t="s">
        <v>8266</v>
      </c>
      <c r="S176" s="12" t="s">
        <v>8311</v>
      </c>
      <c r="T176" t="s">
        <v>8315</v>
      </c>
      <c r="U176">
        <f t="shared" si="14"/>
        <v>2015</v>
      </c>
    </row>
    <row r="177" spans="1:21" ht="15" hidden="1" customHeight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>
        <f t="shared" si="10"/>
        <v>6</v>
      </c>
      <c r="H177">
        <f t="shared" si="11"/>
        <v>49.88</v>
      </c>
      <c r="I177" t="s">
        <v>8224</v>
      </c>
      <c r="J177" t="s">
        <v>8246</v>
      </c>
      <c r="K177">
        <v>1409337611</v>
      </c>
      <c r="L177" s="9">
        <f t="shared" si="12"/>
        <v>41880.777905092589</v>
      </c>
      <c r="M177">
        <v>1407177611</v>
      </c>
      <c r="N177" s="9">
        <f t="shared" si="13"/>
        <v>41855.777905092596</v>
      </c>
      <c r="O177" t="b">
        <v>0</v>
      </c>
      <c r="P177">
        <v>26</v>
      </c>
      <c r="Q177" t="b">
        <v>0</v>
      </c>
      <c r="R177" t="s">
        <v>8266</v>
      </c>
      <c r="S177" s="12" t="s">
        <v>8311</v>
      </c>
      <c r="T177" t="s">
        <v>8315</v>
      </c>
      <c r="U177">
        <f t="shared" si="14"/>
        <v>2014</v>
      </c>
    </row>
    <row r="178" spans="1:21" ht="15" hidden="1" customHeight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>
        <f t="shared" si="10"/>
        <v>0</v>
      </c>
      <c r="H178" t="e">
        <f t="shared" si="11"/>
        <v>#DIV/0!</v>
      </c>
      <c r="I178" t="s">
        <v>8223</v>
      </c>
      <c r="J178" t="s">
        <v>8245</v>
      </c>
      <c r="K178">
        <v>1438803999</v>
      </c>
      <c r="L178" s="9">
        <f t="shared" si="12"/>
        <v>42221.824062500003</v>
      </c>
      <c r="M178">
        <v>1436211999</v>
      </c>
      <c r="N178" s="9">
        <f t="shared" si="13"/>
        <v>42191.824062500003</v>
      </c>
      <c r="O178" t="b">
        <v>0</v>
      </c>
      <c r="P178">
        <v>0</v>
      </c>
      <c r="Q178" t="b">
        <v>0</v>
      </c>
      <c r="R178" t="s">
        <v>8266</v>
      </c>
      <c r="S178" s="12" t="s">
        <v>8311</v>
      </c>
      <c r="T178" t="s">
        <v>8315</v>
      </c>
      <c r="U178">
        <f t="shared" si="14"/>
        <v>2015</v>
      </c>
    </row>
    <row r="179" spans="1:21" ht="15" hidden="1" customHeight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>
        <f t="shared" si="10"/>
        <v>40</v>
      </c>
      <c r="H179">
        <f t="shared" si="11"/>
        <v>25.71</v>
      </c>
      <c r="I179" t="s">
        <v>8223</v>
      </c>
      <c r="J179" t="s">
        <v>8245</v>
      </c>
      <c r="K179">
        <v>1427155726</v>
      </c>
      <c r="L179" s="9">
        <f t="shared" si="12"/>
        <v>42087.00608796296</v>
      </c>
      <c r="M179">
        <v>1425690526</v>
      </c>
      <c r="N179" s="9">
        <f t="shared" si="13"/>
        <v>42070.047754629632</v>
      </c>
      <c r="O179" t="b">
        <v>0</v>
      </c>
      <c r="P179">
        <v>7</v>
      </c>
      <c r="Q179" t="b">
        <v>0</v>
      </c>
      <c r="R179" t="s">
        <v>8266</v>
      </c>
      <c r="S179" s="12" t="s">
        <v>8311</v>
      </c>
      <c r="T179" t="s">
        <v>8315</v>
      </c>
      <c r="U179">
        <f t="shared" si="14"/>
        <v>2015</v>
      </c>
    </row>
    <row r="180" spans="1:21" ht="15" hidden="1" customHeight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>
        <f t="shared" si="10"/>
        <v>0</v>
      </c>
      <c r="H180" t="e">
        <f t="shared" si="11"/>
        <v>#DIV/0!</v>
      </c>
      <c r="I180" t="s">
        <v>8226</v>
      </c>
      <c r="J180" t="s">
        <v>8248</v>
      </c>
      <c r="K180">
        <v>1448582145</v>
      </c>
      <c r="L180" s="9">
        <f t="shared" si="12"/>
        <v>42334.997048611112</v>
      </c>
      <c r="M180">
        <v>1445986545</v>
      </c>
      <c r="N180" s="9">
        <f t="shared" si="13"/>
        <v>42304.955381944441</v>
      </c>
      <c r="O180" t="b">
        <v>0</v>
      </c>
      <c r="P180">
        <v>0</v>
      </c>
      <c r="Q180" t="b">
        <v>0</v>
      </c>
      <c r="R180" t="s">
        <v>8266</v>
      </c>
      <c r="S180" s="12" t="s">
        <v>8311</v>
      </c>
      <c r="T180" t="s">
        <v>8315</v>
      </c>
      <c r="U180">
        <f t="shared" si="14"/>
        <v>2015</v>
      </c>
    </row>
    <row r="181" spans="1:21" ht="15" hidden="1" customHeight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>
        <f t="shared" si="10"/>
        <v>20</v>
      </c>
      <c r="H181">
        <f t="shared" si="11"/>
        <v>100</v>
      </c>
      <c r="I181" t="s">
        <v>8223</v>
      </c>
      <c r="J181" t="s">
        <v>8245</v>
      </c>
      <c r="K181">
        <v>1457056555</v>
      </c>
      <c r="L181" s="9">
        <f t="shared" si="12"/>
        <v>42433.080497685187</v>
      </c>
      <c r="M181">
        <v>1454464555</v>
      </c>
      <c r="N181" s="9">
        <f t="shared" si="13"/>
        <v>42403.080497685187</v>
      </c>
      <c r="O181" t="b">
        <v>0</v>
      </c>
      <c r="P181">
        <v>2</v>
      </c>
      <c r="Q181" t="b">
        <v>0</v>
      </c>
      <c r="R181" t="s">
        <v>8266</v>
      </c>
      <c r="S181" s="12" t="s">
        <v>8311</v>
      </c>
      <c r="T181" t="s">
        <v>8315</v>
      </c>
      <c r="U181">
        <f t="shared" si="14"/>
        <v>2016</v>
      </c>
    </row>
    <row r="182" spans="1:21" ht="15" hidden="1" customHeight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>
        <f t="shared" si="10"/>
        <v>33</v>
      </c>
      <c r="H182">
        <f t="shared" si="11"/>
        <v>30.85</v>
      </c>
      <c r="I182" t="s">
        <v>8224</v>
      </c>
      <c r="J182" t="s">
        <v>8246</v>
      </c>
      <c r="K182">
        <v>1428951600</v>
      </c>
      <c r="L182" s="9">
        <f t="shared" si="12"/>
        <v>42107.791666666672</v>
      </c>
      <c r="M182">
        <v>1425512843</v>
      </c>
      <c r="N182" s="9">
        <f t="shared" si="13"/>
        <v>42067.991238425922</v>
      </c>
      <c r="O182" t="b">
        <v>0</v>
      </c>
      <c r="P182">
        <v>13</v>
      </c>
      <c r="Q182" t="b">
        <v>0</v>
      </c>
      <c r="R182" t="s">
        <v>8266</v>
      </c>
      <c r="S182" s="12" t="s">
        <v>8311</v>
      </c>
      <c r="T182" t="s">
        <v>8315</v>
      </c>
      <c r="U182">
        <f t="shared" si="14"/>
        <v>2015</v>
      </c>
    </row>
    <row r="183" spans="1:21" ht="15" hidden="1" customHeight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>
        <f t="shared" si="10"/>
        <v>21</v>
      </c>
      <c r="H183">
        <f t="shared" si="11"/>
        <v>180.5</v>
      </c>
      <c r="I183" t="s">
        <v>8224</v>
      </c>
      <c r="J183" t="s">
        <v>8246</v>
      </c>
      <c r="K183">
        <v>1434995295</v>
      </c>
      <c r="L183" s="9">
        <f t="shared" si="12"/>
        <v>42177.741840277777</v>
      </c>
      <c r="M183">
        <v>1432403295</v>
      </c>
      <c r="N183" s="9">
        <f t="shared" si="13"/>
        <v>42147.741840277777</v>
      </c>
      <c r="O183" t="b">
        <v>0</v>
      </c>
      <c r="P183">
        <v>4</v>
      </c>
      <c r="Q183" t="b">
        <v>0</v>
      </c>
      <c r="R183" t="s">
        <v>8266</v>
      </c>
      <c r="S183" s="12" t="s">
        <v>8311</v>
      </c>
      <c r="T183" t="s">
        <v>8315</v>
      </c>
      <c r="U183">
        <f t="shared" si="14"/>
        <v>2015</v>
      </c>
    </row>
    <row r="184" spans="1:21" ht="15" hidden="1" customHeight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>
        <f t="shared" si="10"/>
        <v>0</v>
      </c>
      <c r="H184" t="e">
        <f t="shared" si="11"/>
        <v>#DIV/0!</v>
      </c>
      <c r="I184" t="s">
        <v>8223</v>
      </c>
      <c r="J184" t="s">
        <v>8245</v>
      </c>
      <c r="K184">
        <v>1483748232</v>
      </c>
      <c r="L184" s="9">
        <f t="shared" si="12"/>
        <v>42742.011944444443</v>
      </c>
      <c r="M184">
        <v>1481156232</v>
      </c>
      <c r="N184" s="9">
        <f t="shared" si="13"/>
        <v>42712.011944444443</v>
      </c>
      <c r="O184" t="b">
        <v>0</v>
      </c>
      <c r="P184">
        <v>0</v>
      </c>
      <c r="Q184" t="b">
        <v>0</v>
      </c>
      <c r="R184" t="s">
        <v>8266</v>
      </c>
      <c r="S184" s="12" t="s">
        <v>8311</v>
      </c>
      <c r="T184" t="s">
        <v>8315</v>
      </c>
      <c r="U184">
        <f t="shared" si="14"/>
        <v>2016</v>
      </c>
    </row>
    <row r="185" spans="1:21" ht="15" hidden="1" customHeight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>
        <f t="shared" si="10"/>
        <v>36</v>
      </c>
      <c r="H185">
        <f t="shared" si="11"/>
        <v>373.5</v>
      </c>
      <c r="I185" t="s">
        <v>8224</v>
      </c>
      <c r="J185" t="s">
        <v>8246</v>
      </c>
      <c r="K185">
        <v>1417033610</v>
      </c>
      <c r="L185" s="9">
        <f t="shared" si="12"/>
        <v>41969.851967592593</v>
      </c>
      <c r="M185">
        <v>1414438010</v>
      </c>
      <c r="N185" s="9">
        <f t="shared" si="13"/>
        <v>41939.810300925928</v>
      </c>
      <c r="O185" t="b">
        <v>0</v>
      </c>
      <c r="P185">
        <v>12</v>
      </c>
      <c r="Q185" t="b">
        <v>0</v>
      </c>
      <c r="R185" t="s">
        <v>8266</v>
      </c>
      <c r="S185" s="12" t="s">
        <v>8311</v>
      </c>
      <c r="T185" t="s">
        <v>8315</v>
      </c>
      <c r="U185">
        <f t="shared" si="14"/>
        <v>2014</v>
      </c>
    </row>
    <row r="186" spans="1:21" ht="15" hidden="1" customHeight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>
        <f t="shared" si="10"/>
        <v>3</v>
      </c>
      <c r="H186">
        <f t="shared" si="11"/>
        <v>25.5</v>
      </c>
      <c r="I186" t="s">
        <v>8228</v>
      </c>
      <c r="J186" t="s">
        <v>8250</v>
      </c>
      <c r="K186">
        <v>1409543940</v>
      </c>
      <c r="L186" s="9">
        <f t="shared" si="12"/>
        <v>41883.165972222225</v>
      </c>
      <c r="M186">
        <v>1404586762</v>
      </c>
      <c r="N186" s="9">
        <f t="shared" si="13"/>
        <v>41825.791226851848</v>
      </c>
      <c r="O186" t="b">
        <v>0</v>
      </c>
      <c r="P186">
        <v>2</v>
      </c>
      <c r="Q186" t="b">
        <v>0</v>
      </c>
      <c r="R186" t="s">
        <v>8266</v>
      </c>
      <c r="S186" s="12" t="s">
        <v>8311</v>
      </c>
      <c r="T186" t="s">
        <v>8315</v>
      </c>
      <c r="U186">
        <f t="shared" si="14"/>
        <v>2014</v>
      </c>
    </row>
    <row r="187" spans="1:21" ht="15" hidden="1" customHeight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>
        <f t="shared" si="10"/>
        <v>6</v>
      </c>
      <c r="H187">
        <f t="shared" si="11"/>
        <v>220</v>
      </c>
      <c r="I187" t="s">
        <v>8233</v>
      </c>
      <c r="J187" t="s">
        <v>8253</v>
      </c>
      <c r="K187">
        <v>1471557139</v>
      </c>
      <c r="L187" s="9">
        <f t="shared" si="12"/>
        <v>42600.91133101852</v>
      </c>
      <c r="M187">
        <v>1468965139</v>
      </c>
      <c r="N187" s="9">
        <f t="shared" si="13"/>
        <v>42570.91133101852</v>
      </c>
      <c r="O187" t="b">
        <v>0</v>
      </c>
      <c r="P187">
        <v>10</v>
      </c>
      <c r="Q187" t="b">
        <v>0</v>
      </c>
      <c r="R187" t="s">
        <v>8266</v>
      </c>
      <c r="S187" s="12" t="s">
        <v>8311</v>
      </c>
      <c r="T187" t="s">
        <v>8315</v>
      </c>
      <c r="U187">
        <f t="shared" si="14"/>
        <v>2016</v>
      </c>
    </row>
    <row r="188" spans="1:21" ht="15" hidden="1" customHeight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>
        <f t="shared" si="10"/>
        <v>0</v>
      </c>
      <c r="H188" t="e">
        <f t="shared" si="11"/>
        <v>#DIV/0!</v>
      </c>
      <c r="I188" t="s">
        <v>8223</v>
      </c>
      <c r="J188" t="s">
        <v>8245</v>
      </c>
      <c r="K188">
        <v>1488571200</v>
      </c>
      <c r="L188" s="9">
        <f t="shared" si="12"/>
        <v>42797.833333333328</v>
      </c>
      <c r="M188">
        <v>1485977434</v>
      </c>
      <c r="N188" s="9">
        <f t="shared" si="13"/>
        <v>42767.812893518523</v>
      </c>
      <c r="O188" t="b">
        <v>0</v>
      </c>
      <c r="P188">
        <v>0</v>
      </c>
      <c r="Q188" t="b">
        <v>0</v>
      </c>
      <c r="R188" t="s">
        <v>8266</v>
      </c>
      <c r="S188" s="12" t="s">
        <v>8311</v>
      </c>
      <c r="T188" t="s">
        <v>8315</v>
      </c>
      <c r="U188">
        <f t="shared" si="14"/>
        <v>2017</v>
      </c>
    </row>
    <row r="189" spans="1:21" ht="15" hidden="1" customHeight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>
        <f t="shared" si="10"/>
        <v>16</v>
      </c>
      <c r="H189">
        <f t="shared" si="11"/>
        <v>160</v>
      </c>
      <c r="I189" t="s">
        <v>8223</v>
      </c>
      <c r="J189" t="s">
        <v>8245</v>
      </c>
      <c r="K189">
        <v>1437461940</v>
      </c>
      <c r="L189" s="9">
        <f t="shared" si="12"/>
        <v>42206.290972222225</v>
      </c>
      <c r="M189">
        <v>1435383457</v>
      </c>
      <c r="N189" s="9">
        <f t="shared" si="13"/>
        <v>42182.234456018516</v>
      </c>
      <c r="O189" t="b">
        <v>0</v>
      </c>
      <c r="P189">
        <v>5</v>
      </c>
      <c r="Q189" t="b">
        <v>0</v>
      </c>
      <c r="R189" t="s">
        <v>8266</v>
      </c>
      <c r="S189" s="12" t="s">
        <v>8311</v>
      </c>
      <c r="T189" t="s">
        <v>8315</v>
      </c>
      <c r="U189">
        <f t="shared" si="14"/>
        <v>2015</v>
      </c>
    </row>
    <row r="190" spans="1:21" ht="15" hidden="1" customHeight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>
        <f t="shared" si="10"/>
        <v>0</v>
      </c>
      <c r="H190" t="e">
        <f t="shared" si="11"/>
        <v>#DIV/0!</v>
      </c>
      <c r="I190" t="s">
        <v>8223</v>
      </c>
      <c r="J190" t="s">
        <v>8245</v>
      </c>
      <c r="K190">
        <v>1409891015</v>
      </c>
      <c r="L190" s="9">
        <f t="shared" si="12"/>
        <v>41887.18304398148</v>
      </c>
      <c r="M190">
        <v>1407299015</v>
      </c>
      <c r="N190" s="9">
        <f t="shared" si="13"/>
        <v>41857.18304398148</v>
      </c>
      <c r="O190" t="b">
        <v>0</v>
      </c>
      <c r="P190">
        <v>0</v>
      </c>
      <c r="Q190" t="b">
        <v>0</v>
      </c>
      <c r="R190" t="s">
        <v>8266</v>
      </c>
      <c r="S190" s="12" t="s">
        <v>8311</v>
      </c>
      <c r="T190" t="s">
        <v>8315</v>
      </c>
      <c r="U190">
        <f t="shared" si="14"/>
        <v>2014</v>
      </c>
    </row>
    <row r="191" spans="1:21" ht="15" hidden="1" customHeight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>
        <f t="shared" si="10"/>
        <v>0</v>
      </c>
      <c r="H191">
        <f t="shared" si="11"/>
        <v>69</v>
      </c>
      <c r="I191" t="s">
        <v>8223</v>
      </c>
      <c r="J191" t="s">
        <v>8245</v>
      </c>
      <c r="K191">
        <v>1472920477</v>
      </c>
      <c r="L191" s="9">
        <f t="shared" si="12"/>
        <v>42616.690706018519</v>
      </c>
      <c r="M191">
        <v>1467736477</v>
      </c>
      <c r="N191" s="9">
        <f t="shared" si="13"/>
        <v>42556.690706018519</v>
      </c>
      <c r="O191" t="b">
        <v>0</v>
      </c>
      <c r="P191">
        <v>5</v>
      </c>
      <c r="Q191" t="b">
        <v>0</v>
      </c>
      <c r="R191" t="s">
        <v>8266</v>
      </c>
      <c r="S191" s="12" t="s">
        <v>8311</v>
      </c>
      <c r="T191" t="s">
        <v>8315</v>
      </c>
      <c r="U191">
        <f t="shared" si="14"/>
        <v>2016</v>
      </c>
    </row>
    <row r="192" spans="1:21" ht="15" hidden="1" customHeight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>
        <f t="shared" si="10"/>
        <v>0</v>
      </c>
      <c r="H192">
        <f t="shared" si="11"/>
        <v>50</v>
      </c>
      <c r="I192" t="s">
        <v>8223</v>
      </c>
      <c r="J192" t="s">
        <v>8245</v>
      </c>
      <c r="K192">
        <v>1466091446</v>
      </c>
      <c r="L192" s="9">
        <f t="shared" si="12"/>
        <v>42537.650995370372</v>
      </c>
      <c r="M192">
        <v>1465227446</v>
      </c>
      <c r="N192" s="9">
        <f t="shared" si="13"/>
        <v>42527.650995370372</v>
      </c>
      <c r="O192" t="b">
        <v>0</v>
      </c>
      <c r="P192">
        <v>1</v>
      </c>
      <c r="Q192" t="b">
        <v>0</v>
      </c>
      <c r="R192" t="s">
        <v>8266</v>
      </c>
      <c r="S192" s="12" t="s">
        <v>8311</v>
      </c>
      <c r="T192" t="s">
        <v>8315</v>
      </c>
      <c r="U192">
        <f t="shared" si="14"/>
        <v>2016</v>
      </c>
    </row>
    <row r="193" spans="1:21" ht="15" hidden="1" customHeight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>
        <f t="shared" si="10"/>
        <v>5</v>
      </c>
      <c r="H193">
        <f t="shared" si="11"/>
        <v>83.33</v>
      </c>
      <c r="I193" t="s">
        <v>8225</v>
      </c>
      <c r="J193" t="s">
        <v>8247</v>
      </c>
      <c r="K193">
        <v>1443782138</v>
      </c>
      <c r="L193" s="9">
        <f t="shared" si="12"/>
        <v>42279.441412037035</v>
      </c>
      <c r="M193">
        <v>1440326138</v>
      </c>
      <c r="N193" s="9">
        <f t="shared" si="13"/>
        <v>42239.441412037035</v>
      </c>
      <c r="O193" t="b">
        <v>0</v>
      </c>
      <c r="P193">
        <v>3</v>
      </c>
      <c r="Q193" t="b">
        <v>0</v>
      </c>
      <c r="R193" t="s">
        <v>8266</v>
      </c>
      <c r="S193" s="12" t="s">
        <v>8311</v>
      </c>
      <c r="T193" t="s">
        <v>8315</v>
      </c>
      <c r="U193">
        <f t="shared" si="14"/>
        <v>2015</v>
      </c>
    </row>
    <row r="194" spans="1:21" ht="15" hidden="1" customHeight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>
        <f t="shared" si="10"/>
        <v>0</v>
      </c>
      <c r="H194">
        <f t="shared" si="11"/>
        <v>5.67</v>
      </c>
      <c r="I194" t="s">
        <v>8223</v>
      </c>
      <c r="J194" t="s">
        <v>8245</v>
      </c>
      <c r="K194">
        <v>1413572432</v>
      </c>
      <c r="L194" s="9">
        <f t="shared" si="12"/>
        <v>41929.792037037041</v>
      </c>
      <c r="M194">
        <v>1410980432</v>
      </c>
      <c r="N194" s="9">
        <f t="shared" si="13"/>
        <v>41899.792037037041</v>
      </c>
      <c r="O194" t="b">
        <v>0</v>
      </c>
      <c r="P194">
        <v>3</v>
      </c>
      <c r="Q194" t="b">
        <v>0</v>
      </c>
      <c r="R194" t="s">
        <v>8266</v>
      </c>
      <c r="S194" s="12" t="s">
        <v>8311</v>
      </c>
      <c r="T194" t="s">
        <v>8315</v>
      </c>
      <c r="U194">
        <f t="shared" si="14"/>
        <v>2014</v>
      </c>
    </row>
    <row r="195" spans="1:21" ht="15" hidden="1" customHeight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>
        <f t="shared" ref="G195:G258" si="15">ROUND(E195/D195*100,0)</f>
        <v>0</v>
      </c>
      <c r="H195" t="e">
        <f t="shared" ref="H195:H258" si="16">ROUND(E195/P195,2)</f>
        <v>#DIV/0!</v>
      </c>
      <c r="I195" t="s">
        <v>8224</v>
      </c>
      <c r="J195" t="s">
        <v>8246</v>
      </c>
      <c r="K195">
        <v>1417217166</v>
      </c>
      <c r="L195" s="9">
        <f t="shared" ref="L195:L258" si="17">K195/60/60/24+DATE(1970,1,1)</f>
        <v>41971.976458333331</v>
      </c>
      <c r="M195">
        <v>1412029566</v>
      </c>
      <c r="N195" s="9">
        <f t="shared" ref="N195:N258" si="18">M195/24/60/60+DATE(1970,1,1)</f>
        <v>41911.934791666667</v>
      </c>
      <c r="O195" t="b">
        <v>0</v>
      </c>
      <c r="P195">
        <v>0</v>
      </c>
      <c r="Q195" t="b">
        <v>0</v>
      </c>
      <c r="R195" t="s">
        <v>8266</v>
      </c>
      <c r="S195" s="12" t="s">
        <v>8311</v>
      </c>
      <c r="T195" t="s">
        <v>8315</v>
      </c>
      <c r="U195">
        <f t="shared" ref="U195:U258" si="19">YEAR(N195)</f>
        <v>2014</v>
      </c>
    </row>
    <row r="196" spans="1:21" ht="15" hidden="1" customHeight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>
        <f t="shared" si="15"/>
        <v>0</v>
      </c>
      <c r="H196">
        <f t="shared" si="16"/>
        <v>1</v>
      </c>
      <c r="I196" t="s">
        <v>8224</v>
      </c>
      <c r="J196" t="s">
        <v>8246</v>
      </c>
      <c r="K196">
        <v>1457308531</v>
      </c>
      <c r="L196" s="9">
        <f t="shared" si="17"/>
        <v>42435.996886574074</v>
      </c>
      <c r="M196">
        <v>1452124531</v>
      </c>
      <c r="N196" s="9">
        <f t="shared" si="18"/>
        <v>42375.996886574074</v>
      </c>
      <c r="O196" t="b">
        <v>0</v>
      </c>
      <c r="P196">
        <v>3</v>
      </c>
      <c r="Q196" t="b">
        <v>0</v>
      </c>
      <c r="R196" t="s">
        <v>8266</v>
      </c>
      <c r="S196" s="12" t="s">
        <v>8311</v>
      </c>
      <c r="T196" t="s">
        <v>8315</v>
      </c>
      <c r="U196">
        <f t="shared" si="19"/>
        <v>2016</v>
      </c>
    </row>
    <row r="197" spans="1:21" ht="15" hidden="1" customHeight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>
        <f t="shared" si="15"/>
        <v>0</v>
      </c>
      <c r="H197" t="e">
        <f t="shared" si="16"/>
        <v>#DIV/0!</v>
      </c>
      <c r="I197" t="s">
        <v>8223</v>
      </c>
      <c r="J197" t="s">
        <v>8245</v>
      </c>
      <c r="K197">
        <v>1436544332</v>
      </c>
      <c r="L197" s="9">
        <f t="shared" si="17"/>
        <v>42195.67050925926</v>
      </c>
      <c r="M197">
        <v>1431360332</v>
      </c>
      <c r="N197" s="9">
        <f t="shared" si="18"/>
        <v>42135.67050925926</v>
      </c>
      <c r="O197" t="b">
        <v>0</v>
      </c>
      <c r="P197">
        <v>0</v>
      </c>
      <c r="Q197" t="b">
        <v>0</v>
      </c>
      <c r="R197" t="s">
        <v>8266</v>
      </c>
      <c r="S197" s="12" t="s">
        <v>8311</v>
      </c>
      <c r="T197" t="s">
        <v>8315</v>
      </c>
      <c r="U197">
        <f t="shared" si="19"/>
        <v>2015</v>
      </c>
    </row>
    <row r="198" spans="1:21" ht="15" hidden="1" customHeight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>
        <f t="shared" si="15"/>
        <v>42</v>
      </c>
      <c r="H198">
        <f t="shared" si="16"/>
        <v>77.11</v>
      </c>
      <c r="I198" t="s">
        <v>8224</v>
      </c>
      <c r="J198" t="s">
        <v>8246</v>
      </c>
      <c r="K198">
        <v>1444510800</v>
      </c>
      <c r="L198" s="9">
        <f t="shared" si="17"/>
        <v>42287.875</v>
      </c>
      <c r="M198">
        <v>1442062898</v>
      </c>
      <c r="N198" s="9">
        <f t="shared" si="18"/>
        <v>42259.542800925927</v>
      </c>
      <c r="O198" t="b">
        <v>0</v>
      </c>
      <c r="P198">
        <v>19</v>
      </c>
      <c r="Q198" t="b">
        <v>0</v>
      </c>
      <c r="R198" t="s">
        <v>8266</v>
      </c>
      <c r="S198" s="12" t="s">
        <v>8311</v>
      </c>
      <c r="T198" t="s">
        <v>8315</v>
      </c>
      <c r="U198">
        <f t="shared" si="19"/>
        <v>2015</v>
      </c>
    </row>
    <row r="199" spans="1:21" ht="15" hidden="1" customHeight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>
        <f t="shared" si="15"/>
        <v>10</v>
      </c>
      <c r="H199">
        <f t="shared" si="16"/>
        <v>32.75</v>
      </c>
      <c r="I199" t="s">
        <v>8224</v>
      </c>
      <c r="J199" t="s">
        <v>8246</v>
      </c>
      <c r="K199">
        <v>1487365200</v>
      </c>
      <c r="L199" s="9">
        <f t="shared" si="17"/>
        <v>42783.875</v>
      </c>
      <c r="M199">
        <v>1483734100</v>
      </c>
      <c r="N199" s="9">
        <f t="shared" si="18"/>
        <v>42741.848379629628</v>
      </c>
      <c r="O199" t="b">
        <v>0</v>
      </c>
      <c r="P199">
        <v>8</v>
      </c>
      <c r="Q199" t="b">
        <v>0</v>
      </c>
      <c r="R199" t="s">
        <v>8266</v>
      </c>
      <c r="S199" s="12" t="s">
        <v>8311</v>
      </c>
      <c r="T199" t="s">
        <v>8315</v>
      </c>
      <c r="U199">
        <f t="shared" si="19"/>
        <v>2017</v>
      </c>
    </row>
    <row r="200" spans="1:21" ht="15" hidden="1" customHeight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>
        <f t="shared" si="15"/>
        <v>1</v>
      </c>
      <c r="H200">
        <f t="shared" si="16"/>
        <v>46.5</v>
      </c>
      <c r="I200" t="s">
        <v>8223</v>
      </c>
      <c r="J200" t="s">
        <v>8245</v>
      </c>
      <c r="K200">
        <v>1412500322</v>
      </c>
      <c r="L200" s="9">
        <f t="shared" si="17"/>
        <v>41917.383356481485</v>
      </c>
      <c r="M200">
        <v>1409908322</v>
      </c>
      <c r="N200" s="9">
        <f t="shared" si="18"/>
        <v>41887.383356481485</v>
      </c>
      <c r="O200" t="b">
        <v>0</v>
      </c>
      <c r="P200">
        <v>6</v>
      </c>
      <c r="Q200" t="b">
        <v>0</v>
      </c>
      <c r="R200" t="s">
        <v>8266</v>
      </c>
      <c r="S200" s="12" t="s">
        <v>8311</v>
      </c>
      <c r="T200" t="s">
        <v>8315</v>
      </c>
      <c r="U200">
        <f t="shared" si="19"/>
        <v>2014</v>
      </c>
    </row>
    <row r="201" spans="1:21" ht="15" hidden="1" customHeight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>
        <f t="shared" si="15"/>
        <v>0</v>
      </c>
      <c r="H201" t="e">
        <f t="shared" si="16"/>
        <v>#DIV/0!</v>
      </c>
      <c r="I201" t="s">
        <v>8223</v>
      </c>
      <c r="J201" t="s">
        <v>8245</v>
      </c>
      <c r="K201">
        <v>1472698702</v>
      </c>
      <c r="L201" s="9">
        <f t="shared" si="17"/>
        <v>42614.123865740738</v>
      </c>
      <c r="M201">
        <v>1470106702</v>
      </c>
      <c r="N201" s="9">
        <f t="shared" si="18"/>
        <v>42584.123865740738</v>
      </c>
      <c r="O201" t="b">
        <v>0</v>
      </c>
      <c r="P201">
        <v>0</v>
      </c>
      <c r="Q201" t="b">
        <v>0</v>
      </c>
      <c r="R201" t="s">
        <v>8266</v>
      </c>
      <c r="S201" s="12" t="s">
        <v>8311</v>
      </c>
      <c r="T201" t="s">
        <v>8315</v>
      </c>
      <c r="U201">
        <f t="shared" si="19"/>
        <v>2016</v>
      </c>
    </row>
    <row r="202" spans="1:21" ht="15" hidden="1" customHeight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>
        <f t="shared" si="15"/>
        <v>26</v>
      </c>
      <c r="H202">
        <f t="shared" si="16"/>
        <v>87.31</v>
      </c>
      <c r="I202" t="s">
        <v>8223</v>
      </c>
      <c r="J202" t="s">
        <v>8245</v>
      </c>
      <c r="K202">
        <v>1410746403</v>
      </c>
      <c r="L202" s="9">
        <f t="shared" si="17"/>
        <v>41897.083368055559</v>
      </c>
      <c r="M202">
        <v>1408154403</v>
      </c>
      <c r="N202" s="9">
        <f t="shared" si="18"/>
        <v>41867.083368055552</v>
      </c>
      <c r="O202" t="b">
        <v>0</v>
      </c>
      <c r="P202">
        <v>18</v>
      </c>
      <c r="Q202" t="b">
        <v>0</v>
      </c>
      <c r="R202" t="s">
        <v>8266</v>
      </c>
      <c r="S202" s="12" t="s">
        <v>8311</v>
      </c>
      <c r="T202" t="s">
        <v>8315</v>
      </c>
      <c r="U202">
        <f t="shared" si="19"/>
        <v>2014</v>
      </c>
    </row>
    <row r="203" spans="1:21" ht="15" hidden="1" customHeight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>
        <f t="shared" si="15"/>
        <v>58</v>
      </c>
      <c r="H203">
        <f t="shared" si="16"/>
        <v>54.29</v>
      </c>
      <c r="I203" t="s">
        <v>8223</v>
      </c>
      <c r="J203" t="s">
        <v>8245</v>
      </c>
      <c r="K203">
        <v>1423424329</v>
      </c>
      <c r="L203" s="9">
        <f t="shared" si="17"/>
        <v>42043.818622685183</v>
      </c>
      <c r="M203">
        <v>1421696329</v>
      </c>
      <c r="N203" s="9">
        <f t="shared" si="18"/>
        <v>42023.818622685183</v>
      </c>
      <c r="O203" t="b">
        <v>0</v>
      </c>
      <c r="P203">
        <v>7</v>
      </c>
      <c r="Q203" t="b">
        <v>0</v>
      </c>
      <c r="R203" t="s">
        <v>8266</v>
      </c>
      <c r="S203" s="12" t="s">
        <v>8311</v>
      </c>
      <c r="T203" t="s">
        <v>8315</v>
      </c>
      <c r="U203">
        <f t="shared" si="19"/>
        <v>2015</v>
      </c>
    </row>
    <row r="204" spans="1:21" ht="15" hidden="1" customHeight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>
        <f t="shared" si="15"/>
        <v>0</v>
      </c>
      <c r="H204" t="e">
        <f t="shared" si="16"/>
        <v>#DIV/0!</v>
      </c>
      <c r="I204" t="s">
        <v>8223</v>
      </c>
      <c r="J204" t="s">
        <v>8245</v>
      </c>
      <c r="K204">
        <v>1444337940</v>
      </c>
      <c r="L204" s="9">
        <f t="shared" si="17"/>
        <v>42285.874305555553</v>
      </c>
      <c r="M204">
        <v>1441750564</v>
      </c>
      <c r="N204" s="9">
        <f t="shared" si="18"/>
        <v>42255.927824074068</v>
      </c>
      <c r="O204" t="b">
        <v>0</v>
      </c>
      <c r="P204">
        <v>0</v>
      </c>
      <c r="Q204" t="b">
        <v>0</v>
      </c>
      <c r="R204" t="s">
        <v>8266</v>
      </c>
      <c r="S204" s="12" t="s">
        <v>8311</v>
      </c>
      <c r="T204" t="s">
        <v>8315</v>
      </c>
      <c r="U204">
        <f t="shared" si="19"/>
        <v>2015</v>
      </c>
    </row>
    <row r="205" spans="1:21" ht="15" hidden="1" customHeight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>
        <f t="shared" si="15"/>
        <v>30</v>
      </c>
      <c r="H205">
        <f t="shared" si="16"/>
        <v>93.25</v>
      </c>
      <c r="I205" t="s">
        <v>8224</v>
      </c>
      <c r="J205" t="s">
        <v>8246</v>
      </c>
      <c r="K205">
        <v>1422562864</v>
      </c>
      <c r="L205" s="9">
        <f t="shared" si="17"/>
        <v>42033.847962962958</v>
      </c>
      <c r="M205">
        <v>1417378864</v>
      </c>
      <c r="N205" s="9">
        <f t="shared" si="18"/>
        <v>41973.847962962958</v>
      </c>
      <c r="O205" t="b">
        <v>0</v>
      </c>
      <c r="P205">
        <v>8</v>
      </c>
      <c r="Q205" t="b">
        <v>0</v>
      </c>
      <c r="R205" t="s">
        <v>8266</v>
      </c>
      <c r="S205" s="12" t="s">
        <v>8311</v>
      </c>
      <c r="T205" t="s">
        <v>8315</v>
      </c>
      <c r="U205">
        <f t="shared" si="19"/>
        <v>2014</v>
      </c>
    </row>
    <row r="206" spans="1:21" ht="15" hidden="1" customHeight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>
        <f t="shared" si="15"/>
        <v>51</v>
      </c>
      <c r="H206">
        <f t="shared" si="16"/>
        <v>117.68</v>
      </c>
      <c r="I206" t="s">
        <v>8225</v>
      </c>
      <c r="J206" t="s">
        <v>8247</v>
      </c>
      <c r="K206">
        <v>1470319203</v>
      </c>
      <c r="L206" s="9">
        <f t="shared" si="17"/>
        <v>42586.583368055552</v>
      </c>
      <c r="M206">
        <v>1467727203</v>
      </c>
      <c r="N206" s="9">
        <f t="shared" si="18"/>
        <v>42556.583368055552</v>
      </c>
      <c r="O206" t="b">
        <v>0</v>
      </c>
      <c r="P206">
        <v>1293</v>
      </c>
      <c r="Q206" t="b">
        <v>0</v>
      </c>
      <c r="R206" t="s">
        <v>8266</v>
      </c>
      <c r="S206" s="12" t="s">
        <v>8311</v>
      </c>
      <c r="T206" t="s">
        <v>8315</v>
      </c>
      <c r="U206">
        <f t="shared" si="19"/>
        <v>2016</v>
      </c>
    </row>
    <row r="207" spans="1:21" ht="15" hidden="1" customHeight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>
        <f t="shared" si="15"/>
        <v>16</v>
      </c>
      <c r="H207">
        <f t="shared" si="16"/>
        <v>76.47</v>
      </c>
      <c r="I207" t="s">
        <v>8223</v>
      </c>
      <c r="J207" t="s">
        <v>8245</v>
      </c>
      <c r="K207">
        <v>1444144222</v>
      </c>
      <c r="L207" s="9">
        <f t="shared" si="17"/>
        <v>42283.632199074069</v>
      </c>
      <c r="M207">
        <v>1441120222</v>
      </c>
      <c r="N207" s="9">
        <f t="shared" si="18"/>
        <v>42248.632199074069</v>
      </c>
      <c r="O207" t="b">
        <v>0</v>
      </c>
      <c r="P207">
        <v>17</v>
      </c>
      <c r="Q207" t="b">
        <v>0</v>
      </c>
      <c r="R207" t="s">
        <v>8266</v>
      </c>
      <c r="S207" s="12" t="s">
        <v>8311</v>
      </c>
      <c r="T207" t="s">
        <v>8315</v>
      </c>
      <c r="U207">
        <f t="shared" si="19"/>
        <v>2015</v>
      </c>
    </row>
    <row r="208" spans="1:21" ht="15" hidden="1" customHeight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>
        <f t="shared" si="15"/>
        <v>0</v>
      </c>
      <c r="H208" t="e">
        <f t="shared" si="16"/>
        <v>#DIV/0!</v>
      </c>
      <c r="I208" t="s">
        <v>8223</v>
      </c>
      <c r="J208" t="s">
        <v>8245</v>
      </c>
      <c r="K208">
        <v>1470441983</v>
      </c>
      <c r="L208" s="9">
        <f t="shared" si="17"/>
        <v>42588.004432870366</v>
      </c>
      <c r="M208">
        <v>1468627583</v>
      </c>
      <c r="N208" s="9">
        <f t="shared" si="18"/>
        <v>42567.004432870373</v>
      </c>
      <c r="O208" t="b">
        <v>0</v>
      </c>
      <c r="P208">
        <v>0</v>
      </c>
      <c r="Q208" t="b">
        <v>0</v>
      </c>
      <c r="R208" t="s">
        <v>8266</v>
      </c>
      <c r="S208" s="12" t="s">
        <v>8311</v>
      </c>
      <c r="T208" t="s">
        <v>8315</v>
      </c>
      <c r="U208">
        <f t="shared" si="19"/>
        <v>2016</v>
      </c>
    </row>
    <row r="209" spans="1:21" ht="15" hidden="1" customHeight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>
        <f t="shared" si="15"/>
        <v>15</v>
      </c>
      <c r="H209">
        <f t="shared" si="16"/>
        <v>163.85</v>
      </c>
      <c r="I209" t="s">
        <v>8228</v>
      </c>
      <c r="J209" t="s">
        <v>8250</v>
      </c>
      <c r="K209">
        <v>1420346638</v>
      </c>
      <c r="L209" s="9">
        <f t="shared" si="17"/>
        <v>42008.197199074071</v>
      </c>
      <c r="M209">
        <v>1417754638</v>
      </c>
      <c r="N209" s="9">
        <f t="shared" si="18"/>
        <v>41978.197199074071</v>
      </c>
      <c r="O209" t="b">
        <v>0</v>
      </c>
      <c r="P209">
        <v>13</v>
      </c>
      <c r="Q209" t="b">
        <v>0</v>
      </c>
      <c r="R209" t="s">
        <v>8266</v>
      </c>
      <c r="S209" s="12" t="s">
        <v>8311</v>
      </c>
      <c r="T209" t="s">
        <v>8315</v>
      </c>
      <c r="U209">
        <f t="shared" si="19"/>
        <v>2014</v>
      </c>
    </row>
    <row r="210" spans="1:21" ht="15" hidden="1" customHeight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>
        <f t="shared" si="15"/>
        <v>0</v>
      </c>
      <c r="H210" t="e">
        <f t="shared" si="16"/>
        <v>#DIV/0!</v>
      </c>
      <c r="I210" t="s">
        <v>8225</v>
      </c>
      <c r="J210" t="s">
        <v>8247</v>
      </c>
      <c r="K210">
        <v>1418719967</v>
      </c>
      <c r="L210" s="9">
        <f t="shared" si="17"/>
        <v>41989.369988425926</v>
      </c>
      <c r="M210">
        <v>1416127967</v>
      </c>
      <c r="N210" s="9">
        <f t="shared" si="18"/>
        <v>41959.369988425926</v>
      </c>
      <c r="O210" t="b">
        <v>0</v>
      </c>
      <c r="P210">
        <v>0</v>
      </c>
      <c r="Q210" t="b">
        <v>0</v>
      </c>
      <c r="R210" t="s">
        <v>8266</v>
      </c>
      <c r="S210" s="12" t="s">
        <v>8311</v>
      </c>
      <c r="T210" t="s">
        <v>8315</v>
      </c>
      <c r="U210">
        <f t="shared" si="19"/>
        <v>2014</v>
      </c>
    </row>
    <row r="211" spans="1:21" ht="15" hidden="1" customHeight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>
        <f t="shared" si="15"/>
        <v>0</v>
      </c>
      <c r="H211" t="e">
        <f t="shared" si="16"/>
        <v>#DIV/0!</v>
      </c>
      <c r="I211" t="s">
        <v>8223</v>
      </c>
      <c r="J211" t="s">
        <v>8245</v>
      </c>
      <c r="K211">
        <v>1436566135</v>
      </c>
      <c r="L211" s="9">
        <f t="shared" si="17"/>
        <v>42195.922858796301</v>
      </c>
      <c r="M211">
        <v>1433974135</v>
      </c>
      <c r="N211" s="9">
        <f t="shared" si="18"/>
        <v>42165.922858796301</v>
      </c>
      <c r="O211" t="b">
        <v>0</v>
      </c>
      <c r="P211">
        <v>0</v>
      </c>
      <c r="Q211" t="b">
        <v>0</v>
      </c>
      <c r="R211" t="s">
        <v>8266</v>
      </c>
      <c r="S211" s="12" t="s">
        <v>8311</v>
      </c>
      <c r="T211" t="s">
        <v>8315</v>
      </c>
      <c r="U211">
        <f t="shared" si="19"/>
        <v>2015</v>
      </c>
    </row>
    <row r="212" spans="1:21" ht="15" hidden="1" customHeight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>
        <f t="shared" si="15"/>
        <v>25</v>
      </c>
      <c r="H212">
        <f t="shared" si="16"/>
        <v>91.82</v>
      </c>
      <c r="I212" t="s">
        <v>8223</v>
      </c>
      <c r="J212" t="s">
        <v>8245</v>
      </c>
      <c r="K212">
        <v>1443675600</v>
      </c>
      <c r="L212" s="9">
        <f t="shared" si="17"/>
        <v>42278.208333333328</v>
      </c>
      <c r="M212">
        <v>1441157592</v>
      </c>
      <c r="N212" s="9">
        <f t="shared" si="18"/>
        <v>42249.064722222218</v>
      </c>
      <c r="O212" t="b">
        <v>0</v>
      </c>
      <c r="P212">
        <v>33</v>
      </c>
      <c r="Q212" t="b">
        <v>0</v>
      </c>
      <c r="R212" t="s">
        <v>8266</v>
      </c>
      <c r="S212" s="12" t="s">
        <v>8311</v>
      </c>
      <c r="T212" t="s">
        <v>8315</v>
      </c>
      <c r="U212">
        <f t="shared" si="19"/>
        <v>2015</v>
      </c>
    </row>
    <row r="213" spans="1:21" ht="15" hidden="1" customHeight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>
        <f t="shared" si="15"/>
        <v>45</v>
      </c>
      <c r="H213">
        <f t="shared" si="16"/>
        <v>185.83</v>
      </c>
      <c r="I213" t="s">
        <v>8223</v>
      </c>
      <c r="J213" t="s">
        <v>8245</v>
      </c>
      <c r="K213">
        <v>1442634617</v>
      </c>
      <c r="L213" s="9">
        <f t="shared" si="17"/>
        <v>42266.159918981488</v>
      </c>
      <c r="M213">
        <v>1440042617</v>
      </c>
      <c r="N213" s="9">
        <f t="shared" si="18"/>
        <v>42236.159918981481</v>
      </c>
      <c r="O213" t="b">
        <v>0</v>
      </c>
      <c r="P213">
        <v>12</v>
      </c>
      <c r="Q213" t="b">
        <v>0</v>
      </c>
      <c r="R213" t="s">
        <v>8266</v>
      </c>
      <c r="S213" s="12" t="s">
        <v>8311</v>
      </c>
      <c r="T213" t="s">
        <v>8315</v>
      </c>
      <c r="U213">
        <f t="shared" si="19"/>
        <v>2015</v>
      </c>
    </row>
    <row r="214" spans="1:21" ht="15" hidden="1" customHeight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>
        <f t="shared" si="15"/>
        <v>0</v>
      </c>
      <c r="H214">
        <f t="shared" si="16"/>
        <v>1</v>
      </c>
      <c r="I214" t="s">
        <v>8223</v>
      </c>
      <c r="J214" t="s">
        <v>8245</v>
      </c>
      <c r="K214">
        <v>1460837320</v>
      </c>
      <c r="L214" s="9">
        <f t="shared" si="17"/>
        <v>42476.839351851857</v>
      </c>
      <c r="M214">
        <v>1455656920</v>
      </c>
      <c r="N214" s="9">
        <f t="shared" si="18"/>
        <v>42416.881018518514</v>
      </c>
      <c r="O214" t="b">
        <v>0</v>
      </c>
      <c r="P214">
        <v>1</v>
      </c>
      <c r="Q214" t="b">
        <v>0</v>
      </c>
      <c r="R214" t="s">
        <v>8266</v>
      </c>
      <c r="S214" s="12" t="s">
        <v>8311</v>
      </c>
      <c r="T214" t="s">
        <v>8315</v>
      </c>
      <c r="U214">
        <f t="shared" si="19"/>
        <v>2016</v>
      </c>
    </row>
    <row r="215" spans="1:21" ht="15" hidden="1" customHeight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>
        <f t="shared" si="15"/>
        <v>0</v>
      </c>
      <c r="H215">
        <f t="shared" si="16"/>
        <v>20</v>
      </c>
      <c r="I215" t="s">
        <v>8223</v>
      </c>
      <c r="J215" t="s">
        <v>8245</v>
      </c>
      <c r="K215">
        <v>1439734001</v>
      </c>
      <c r="L215" s="9">
        <f t="shared" si="17"/>
        <v>42232.587974537033</v>
      </c>
      <c r="M215">
        <v>1437142547</v>
      </c>
      <c r="N215" s="9">
        <f t="shared" si="18"/>
        <v>42202.594293981485</v>
      </c>
      <c r="O215" t="b">
        <v>0</v>
      </c>
      <c r="P215">
        <v>1</v>
      </c>
      <c r="Q215" t="b">
        <v>0</v>
      </c>
      <c r="R215" t="s">
        <v>8266</v>
      </c>
      <c r="S215" s="12" t="s">
        <v>8311</v>
      </c>
      <c r="T215" t="s">
        <v>8315</v>
      </c>
      <c r="U215">
        <f t="shared" si="19"/>
        <v>2015</v>
      </c>
    </row>
    <row r="216" spans="1:21" ht="15" hidden="1" customHeight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>
        <f t="shared" si="15"/>
        <v>0</v>
      </c>
      <c r="H216">
        <f t="shared" si="16"/>
        <v>1</v>
      </c>
      <c r="I216" t="s">
        <v>8223</v>
      </c>
      <c r="J216" t="s">
        <v>8245</v>
      </c>
      <c r="K216">
        <v>1425655349</v>
      </c>
      <c r="L216" s="9">
        <f t="shared" si="17"/>
        <v>42069.64061342593</v>
      </c>
      <c r="M216">
        <v>1420471349</v>
      </c>
      <c r="N216" s="9">
        <f t="shared" si="18"/>
        <v>42009.64061342593</v>
      </c>
      <c r="O216" t="b">
        <v>0</v>
      </c>
      <c r="P216">
        <v>1</v>
      </c>
      <c r="Q216" t="b">
        <v>0</v>
      </c>
      <c r="R216" t="s">
        <v>8266</v>
      </c>
      <c r="S216" s="12" t="s">
        <v>8311</v>
      </c>
      <c r="T216" t="s">
        <v>8315</v>
      </c>
      <c r="U216">
        <f t="shared" si="19"/>
        <v>2015</v>
      </c>
    </row>
    <row r="217" spans="1:21" ht="15" hidden="1" customHeight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>
        <f t="shared" si="15"/>
        <v>0</v>
      </c>
      <c r="H217">
        <f t="shared" si="16"/>
        <v>10</v>
      </c>
      <c r="I217" t="s">
        <v>8224</v>
      </c>
      <c r="J217" t="s">
        <v>8246</v>
      </c>
      <c r="K217">
        <v>1455753540</v>
      </c>
      <c r="L217" s="9">
        <f t="shared" si="17"/>
        <v>42417.999305555553</v>
      </c>
      <c r="M217">
        <v>1452058282</v>
      </c>
      <c r="N217" s="9">
        <f t="shared" si="18"/>
        <v>42375.230115740742</v>
      </c>
      <c r="O217" t="b">
        <v>0</v>
      </c>
      <c r="P217">
        <v>1</v>
      </c>
      <c r="Q217" t="b">
        <v>0</v>
      </c>
      <c r="R217" t="s">
        <v>8266</v>
      </c>
      <c r="S217" s="12" t="s">
        <v>8311</v>
      </c>
      <c r="T217" t="s">
        <v>8315</v>
      </c>
      <c r="U217">
        <f t="shared" si="19"/>
        <v>2016</v>
      </c>
    </row>
    <row r="218" spans="1:21" ht="15" hidden="1" customHeight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>
        <f t="shared" si="15"/>
        <v>56</v>
      </c>
      <c r="H218">
        <f t="shared" si="16"/>
        <v>331.54</v>
      </c>
      <c r="I218" t="s">
        <v>8223</v>
      </c>
      <c r="J218" t="s">
        <v>8245</v>
      </c>
      <c r="K218">
        <v>1429740037</v>
      </c>
      <c r="L218" s="9">
        <f t="shared" si="17"/>
        <v>42116.917094907403</v>
      </c>
      <c r="M218">
        <v>1425423637</v>
      </c>
      <c r="N218" s="9">
        <f t="shared" si="18"/>
        <v>42066.958761574075</v>
      </c>
      <c r="O218" t="b">
        <v>0</v>
      </c>
      <c r="P218">
        <v>84</v>
      </c>
      <c r="Q218" t="b">
        <v>0</v>
      </c>
      <c r="R218" t="s">
        <v>8266</v>
      </c>
      <c r="S218" s="12" t="s">
        <v>8311</v>
      </c>
      <c r="T218" t="s">
        <v>8315</v>
      </c>
      <c r="U218">
        <f t="shared" si="19"/>
        <v>2015</v>
      </c>
    </row>
    <row r="219" spans="1:21" ht="15" hidden="1" customHeight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>
        <f t="shared" si="15"/>
        <v>12</v>
      </c>
      <c r="H219">
        <f t="shared" si="16"/>
        <v>314.29000000000002</v>
      </c>
      <c r="I219" t="s">
        <v>8234</v>
      </c>
      <c r="J219" t="s">
        <v>8254</v>
      </c>
      <c r="K219">
        <v>1419780149</v>
      </c>
      <c r="L219" s="9">
        <f t="shared" si="17"/>
        <v>42001.64061342593</v>
      </c>
      <c r="M219">
        <v>1417101749</v>
      </c>
      <c r="N219" s="9">
        <f t="shared" si="18"/>
        <v>41970.64061342593</v>
      </c>
      <c r="O219" t="b">
        <v>0</v>
      </c>
      <c r="P219">
        <v>38</v>
      </c>
      <c r="Q219" t="b">
        <v>0</v>
      </c>
      <c r="R219" t="s">
        <v>8266</v>
      </c>
      <c r="S219" s="12" t="s">
        <v>8311</v>
      </c>
      <c r="T219" t="s">
        <v>8315</v>
      </c>
      <c r="U219">
        <f t="shared" si="19"/>
        <v>2014</v>
      </c>
    </row>
    <row r="220" spans="1:21" ht="15" hidden="1" customHeight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>
        <f t="shared" si="15"/>
        <v>2</v>
      </c>
      <c r="H220">
        <f t="shared" si="16"/>
        <v>100</v>
      </c>
      <c r="I220" t="s">
        <v>8223</v>
      </c>
      <c r="J220" t="s">
        <v>8245</v>
      </c>
      <c r="K220">
        <v>1431702289</v>
      </c>
      <c r="L220" s="9">
        <f t="shared" si="17"/>
        <v>42139.628344907411</v>
      </c>
      <c r="M220">
        <v>1426518289</v>
      </c>
      <c r="N220" s="9">
        <f t="shared" si="18"/>
        <v>42079.628344907411</v>
      </c>
      <c r="O220" t="b">
        <v>0</v>
      </c>
      <c r="P220">
        <v>1</v>
      </c>
      <c r="Q220" t="b">
        <v>0</v>
      </c>
      <c r="R220" t="s">
        <v>8266</v>
      </c>
      <c r="S220" s="12" t="s">
        <v>8311</v>
      </c>
      <c r="T220" t="s">
        <v>8315</v>
      </c>
      <c r="U220">
        <f t="shared" si="19"/>
        <v>2015</v>
      </c>
    </row>
    <row r="221" spans="1:21" ht="15" hidden="1" customHeight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>
        <f t="shared" si="15"/>
        <v>18</v>
      </c>
      <c r="H221">
        <f t="shared" si="16"/>
        <v>115.99</v>
      </c>
      <c r="I221" t="s">
        <v>8223</v>
      </c>
      <c r="J221" t="s">
        <v>8245</v>
      </c>
      <c r="K221">
        <v>1459493940</v>
      </c>
      <c r="L221" s="9">
        <f t="shared" si="17"/>
        <v>42461.290972222225</v>
      </c>
      <c r="M221">
        <v>1456732225</v>
      </c>
      <c r="N221" s="9">
        <f t="shared" si="18"/>
        <v>42429.326678240745</v>
      </c>
      <c r="O221" t="b">
        <v>0</v>
      </c>
      <c r="P221">
        <v>76</v>
      </c>
      <c r="Q221" t="b">
        <v>0</v>
      </c>
      <c r="R221" t="s">
        <v>8266</v>
      </c>
      <c r="S221" s="12" t="s">
        <v>8311</v>
      </c>
      <c r="T221" t="s">
        <v>8315</v>
      </c>
      <c r="U221">
        <f t="shared" si="19"/>
        <v>2016</v>
      </c>
    </row>
    <row r="222" spans="1:21" ht="15" hidden="1" customHeight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>
        <f t="shared" si="15"/>
        <v>1</v>
      </c>
      <c r="H222">
        <f t="shared" si="16"/>
        <v>120</v>
      </c>
      <c r="I222" t="s">
        <v>8223</v>
      </c>
      <c r="J222" t="s">
        <v>8245</v>
      </c>
      <c r="K222">
        <v>1440101160</v>
      </c>
      <c r="L222" s="9">
        <f t="shared" si="17"/>
        <v>42236.837499999994</v>
      </c>
      <c r="M222">
        <v>1436542030</v>
      </c>
      <c r="N222" s="9">
        <f t="shared" si="18"/>
        <v>42195.643865740742</v>
      </c>
      <c r="O222" t="b">
        <v>0</v>
      </c>
      <c r="P222">
        <v>3</v>
      </c>
      <c r="Q222" t="b">
        <v>0</v>
      </c>
      <c r="R222" t="s">
        <v>8266</v>
      </c>
      <c r="S222" s="12" t="s">
        <v>8311</v>
      </c>
      <c r="T222" t="s">
        <v>8315</v>
      </c>
      <c r="U222">
        <f t="shared" si="19"/>
        <v>2015</v>
      </c>
    </row>
    <row r="223" spans="1:21" ht="15" hidden="1" customHeight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>
        <f t="shared" si="15"/>
        <v>0</v>
      </c>
      <c r="H223" t="e">
        <f t="shared" si="16"/>
        <v>#DIV/0!</v>
      </c>
      <c r="I223" t="s">
        <v>8223</v>
      </c>
      <c r="J223" t="s">
        <v>8245</v>
      </c>
      <c r="K223">
        <v>1427569564</v>
      </c>
      <c r="L223" s="9">
        <f t="shared" si="17"/>
        <v>42091.79587962963</v>
      </c>
      <c r="M223">
        <v>1422389164</v>
      </c>
      <c r="N223" s="9">
        <f t="shared" si="18"/>
        <v>42031.837546296294</v>
      </c>
      <c r="O223" t="b">
        <v>0</v>
      </c>
      <c r="P223">
        <v>0</v>
      </c>
      <c r="Q223" t="b">
        <v>0</v>
      </c>
      <c r="R223" t="s">
        <v>8266</v>
      </c>
      <c r="S223" s="12" t="s">
        <v>8311</v>
      </c>
      <c r="T223" t="s">
        <v>8315</v>
      </c>
      <c r="U223">
        <f t="shared" si="19"/>
        <v>2015</v>
      </c>
    </row>
    <row r="224" spans="1:21" ht="15" hidden="1" customHeight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>
        <f t="shared" si="15"/>
        <v>13</v>
      </c>
      <c r="H224">
        <f t="shared" si="16"/>
        <v>65</v>
      </c>
      <c r="I224" t="s">
        <v>8223</v>
      </c>
      <c r="J224" t="s">
        <v>8245</v>
      </c>
      <c r="K224">
        <v>1427423940</v>
      </c>
      <c r="L224" s="9">
        <f t="shared" si="17"/>
        <v>42090.110416666663</v>
      </c>
      <c r="M224">
        <v>1422383318</v>
      </c>
      <c r="N224" s="9">
        <f t="shared" si="18"/>
        <v>42031.769884259258</v>
      </c>
      <c r="O224" t="b">
        <v>0</v>
      </c>
      <c r="P224">
        <v>2</v>
      </c>
      <c r="Q224" t="b">
        <v>0</v>
      </c>
      <c r="R224" t="s">
        <v>8266</v>
      </c>
      <c r="S224" s="12" t="s">
        <v>8311</v>
      </c>
      <c r="T224" t="s">
        <v>8315</v>
      </c>
      <c r="U224">
        <f t="shared" si="19"/>
        <v>2015</v>
      </c>
    </row>
    <row r="225" spans="1:21" ht="15" hidden="1" customHeight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>
        <f t="shared" si="15"/>
        <v>0</v>
      </c>
      <c r="H225" t="e">
        <f t="shared" si="16"/>
        <v>#DIV/0!</v>
      </c>
      <c r="I225" t="s">
        <v>8223</v>
      </c>
      <c r="J225" t="s">
        <v>8245</v>
      </c>
      <c r="K225">
        <v>1463879100</v>
      </c>
      <c r="L225" s="9">
        <f t="shared" si="17"/>
        <v>42512.045138888891</v>
      </c>
      <c r="M225">
        <v>1461287350</v>
      </c>
      <c r="N225" s="9">
        <f t="shared" si="18"/>
        <v>42482.048032407401</v>
      </c>
      <c r="O225" t="b">
        <v>0</v>
      </c>
      <c r="P225">
        <v>0</v>
      </c>
      <c r="Q225" t="b">
        <v>0</v>
      </c>
      <c r="R225" t="s">
        <v>8266</v>
      </c>
      <c r="S225" s="12" t="s">
        <v>8311</v>
      </c>
      <c r="T225" t="s">
        <v>8315</v>
      </c>
      <c r="U225">
        <f t="shared" si="19"/>
        <v>2016</v>
      </c>
    </row>
    <row r="226" spans="1:21" ht="15" hidden="1" customHeight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>
        <f t="shared" si="15"/>
        <v>0</v>
      </c>
      <c r="H226" t="e">
        <f t="shared" si="16"/>
        <v>#DIV/0!</v>
      </c>
      <c r="I226" t="s">
        <v>8225</v>
      </c>
      <c r="J226" t="s">
        <v>8247</v>
      </c>
      <c r="K226">
        <v>1436506726</v>
      </c>
      <c r="L226" s="9">
        <f t="shared" si="17"/>
        <v>42195.235254629632</v>
      </c>
      <c r="M226">
        <v>1431322726</v>
      </c>
      <c r="N226" s="9">
        <f t="shared" si="18"/>
        <v>42135.235254629632</v>
      </c>
      <c r="O226" t="b">
        <v>0</v>
      </c>
      <c r="P226">
        <v>0</v>
      </c>
      <c r="Q226" t="b">
        <v>0</v>
      </c>
      <c r="R226" t="s">
        <v>8266</v>
      </c>
      <c r="S226" s="12" t="s">
        <v>8311</v>
      </c>
      <c r="T226" t="s">
        <v>8315</v>
      </c>
      <c r="U226">
        <f t="shared" si="19"/>
        <v>2015</v>
      </c>
    </row>
    <row r="227" spans="1:21" ht="15" hidden="1" customHeight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>
        <f t="shared" si="15"/>
        <v>0</v>
      </c>
      <c r="H227" t="e">
        <f t="shared" si="16"/>
        <v>#DIV/0!</v>
      </c>
      <c r="I227" t="s">
        <v>8223</v>
      </c>
      <c r="J227" t="s">
        <v>8245</v>
      </c>
      <c r="K227">
        <v>1460153054</v>
      </c>
      <c r="L227" s="9">
        <f t="shared" si="17"/>
        <v>42468.919606481482</v>
      </c>
      <c r="M227">
        <v>1457564654</v>
      </c>
      <c r="N227" s="9">
        <f t="shared" si="18"/>
        <v>42438.961273148147</v>
      </c>
      <c r="O227" t="b">
        <v>0</v>
      </c>
      <c r="P227">
        <v>0</v>
      </c>
      <c r="Q227" t="b">
        <v>0</v>
      </c>
      <c r="R227" t="s">
        <v>8266</v>
      </c>
      <c r="S227" s="12" t="s">
        <v>8311</v>
      </c>
      <c r="T227" t="s">
        <v>8315</v>
      </c>
      <c r="U227">
        <f t="shared" si="19"/>
        <v>2016</v>
      </c>
    </row>
    <row r="228" spans="1:21" ht="15" hidden="1" customHeight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>
        <f t="shared" si="15"/>
        <v>1</v>
      </c>
      <c r="H228">
        <f t="shared" si="16"/>
        <v>125</v>
      </c>
      <c r="I228" t="s">
        <v>8224</v>
      </c>
      <c r="J228" t="s">
        <v>8246</v>
      </c>
      <c r="K228">
        <v>1433064540</v>
      </c>
      <c r="L228" s="9">
        <f t="shared" si="17"/>
        <v>42155.395138888889</v>
      </c>
      <c r="M228">
        <v>1428854344</v>
      </c>
      <c r="N228" s="9">
        <f t="shared" si="18"/>
        <v>42106.666018518517</v>
      </c>
      <c r="O228" t="b">
        <v>0</v>
      </c>
      <c r="P228">
        <v>2</v>
      </c>
      <c r="Q228" t="b">
        <v>0</v>
      </c>
      <c r="R228" t="s">
        <v>8266</v>
      </c>
      <c r="S228" s="12" t="s">
        <v>8311</v>
      </c>
      <c r="T228" t="s">
        <v>8315</v>
      </c>
      <c r="U228">
        <f t="shared" si="19"/>
        <v>2015</v>
      </c>
    </row>
    <row r="229" spans="1:21" ht="15" hidden="1" customHeight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>
        <f t="shared" si="15"/>
        <v>0</v>
      </c>
      <c r="H229" t="e">
        <f t="shared" si="16"/>
        <v>#DIV/0!</v>
      </c>
      <c r="I229" t="s">
        <v>8223</v>
      </c>
      <c r="J229" t="s">
        <v>8245</v>
      </c>
      <c r="K229">
        <v>1436477241</v>
      </c>
      <c r="L229" s="9">
        <f t="shared" si="17"/>
        <v>42194.893993055557</v>
      </c>
      <c r="M229">
        <v>1433885241</v>
      </c>
      <c r="N229" s="9">
        <f t="shared" si="18"/>
        <v>42164.89399305555</v>
      </c>
      <c r="O229" t="b">
        <v>0</v>
      </c>
      <c r="P229">
        <v>0</v>
      </c>
      <c r="Q229" t="b">
        <v>0</v>
      </c>
      <c r="R229" t="s">
        <v>8266</v>
      </c>
      <c r="S229" s="12" t="s">
        <v>8311</v>
      </c>
      <c r="T229" t="s">
        <v>8315</v>
      </c>
      <c r="U229">
        <f t="shared" si="19"/>
        <v>2015</v>
      </c>
    </row>
    <row r="230" spans="1:21" ht="15" hidden="1" customHeight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>
        <f t="shared" si="15"/>
        <v>0</v>
      </c>
      <c r="H230" t="e">
        <f t="shared" si="16"/>
        <v>#DIV/0!</v>
      </c>
      <c r="I230" t="s">
        <v>8224</v>
      </c>
      <c r="J230" t="s">
        <v>8246</v>
      </c>
      <c r="K230">
        <v>1433176105</v>
      </c>
      <c r="L230" s="9">
        <f t="shared" si="17"/>
        <v>42156.686400462961</v>
      </c>
      <c r="M230">
        <v>1427992105</v>
      </c>
      <c r="N230" s="9">
        <f t="shared" si="18"/>
        <v>42096.686400462961</v>
      </c>
      <c r="O230" t="b">
        <v>0</v>
      </c>
      <c r="P230">
        <v>0</v>
      </c>
      <c r="Q230" t="b">
        <v>0</v>
      </c>
      <c r="R230" t="s">
        <v>8266</v>
      </c>
      <c r="S230" s="12" t="s">
        <v>8311</v>
      </c>
      <c r="T230" t="s">
        <v>8315</v>
      </c>
      <c r="U230">
        <f t="shared" si="19"/>
        <v>2015</v>
      </c>
    </row>
    <row r="231" spans="1:21" ht="15" hidden="1" customHeight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>
        <f t="shared" si="15"/>
        <v>0</v>
      </c>
      <c r="H231" t="e">
        <f t="shared" si="16"/>
        <v>#DIV/0!</v>
      </c>
      <c r="I231" t="s">
        <v>8235</v>
      </c>
      <c r="J231" t="s">
        <v>8248</v>
      </c>
      <c r="K231">
        <v>1455402297</v>
      </c>
      <c r="L231" s="9">
        <f t="shared" si="17"/>
        <v>42413.933993055558</v>
      </c>
      <c r="M231">
        <v>1452810297</v>
      </c>
      <c r="N231" s="9">
        <f t="shared" si="18"/>
        <v>42383.933993055558</v>
      </c>
      <c r="O231" t="b">
        <v>0</v>
      </c>
      <c r="P231">
        <v>0</v>
      </c>
      <c r="Q231" t="b">
        <v>0</v>
      </c>
      <c r="R231" t="s">
        <v>8266</v>
      </c>
      <c r="S231" s="12" t="s">
        <v>8311</v>
      </c>
      <c r="T231" t="s">
        <v>8315</v>
      </c>
      <c r="U231">
        <f t="shared" si="19"/>
        <v>2016</v>
      </c>
    </row>
    <row r="232" spans="1:21" ht="15" hidden="1" customHeight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>
        <f t="shared" si="15"/>
        <v>0</v>
      </c>
      <c r="H232">
        <f t="shared" si="16"/>
        <v>30</v>
      </c>
      <c r="I232" t="s">
        <v>8223</v>
      </c>
      <c r="J232" t="s">
        <v>8245</v>
      </c>
      <c r="K232">
        <v>1433443151</v>
      </c>
      <c r="L232" s="9">
        <f t="shared" si="17"/>
        <v>42159.777210648142</v>
      </c>
      <c r="M232">
        <v>1430851151</v>
      </c>
      <c r="N232" s="9">
        <f t="shared" si="18"/>
        <v>42129.77721064815</v>
      </c>
      <c r="O232" t="b">
        <v>0</v>
      </c>
      <c r="P232">
        <v>2</v>
      </c>
      <c r="Q232" t="b">
        <v>0</v>
      </c>
      <c r="R232" t="s">
        <v>8266</v>
      </c>
      <c r="S232" s="12" t="s">
        <v>8311</v>
      </c>
      <c r="T232" t="s">
        <v>8315</v>
      </c>
      <c r="U232">
        <f t="shared" si="19"/>
        <v>2015</v>
      </c>
    </row>
    <row r="233" spans="1:21" ht="15" hidden="1" customHeight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>
        <f t="shared" si="15"/>
        <v>0</v>
      </c>
      <c r="H233" t="e">
        <f t="shared" si="16"/>
        <v>#DIV/0!</v>
      </c>
      <c r="I233" t="s">
        <v>8223</v>
      </c>
      <c r="J233" t="s">
        <v>8245</v>
      </c>
      <c r="K233">
        <v>1451775651</v>
      </c>
      <c r="L233" s="9">
        <f t="shared" si="17"/>
        <v>42371.958923611113</v>
      </c>
      <c r="M233">
        <v>1449183651</v>
      </c>
      <c r="N233" s="9">
        <f t="shared" si="18"/>
        <v>42341.958923611106</v>
      </c>
      <c r="O233" t="b">
        <v>0</v>
      </c>
      <c r="P233">
        <v>0</v>
      </c>
      <c r="Q233" t="b">
        <v>0</v>
      </c>
      <c r="R233" t="s">
        <v>8266</v>
      </c>
      <c r="S233" s="12" t="s">
        <v>8311</v>
      </c>
      <c r="T233" t="s">
        <v>8315</v>
      </c>
      <c r="U233">
        <f t="shared" si="19"/>
        <v>2015</v>
      </c>
    </row>
    <row r="234" spans="1:21" ht="15" hidden="1" customHeight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>
        <f t="shared" si="15"/>
        <v>3</v>
      </c>
      <c r="H234">
        <f t="shared" si="16"/>
        <v>15.71</v>
      </c>
      <c r="I234" t="s">
        <v>8224</v>
      </c>
      <c r="J234" t="s">
        <v>8246</v>
      </c>
      <c r="K234">
        <v>1425066546</v>
      </c>
      <c r="L234" s="9">
        <f t="shared" si="17"/>
        <v>42062.82576388889</v>
      </c>
      <c r="M234">
        <v>1422474546</v>
      </c>
      <c r="N234" s="9">
        <f t="shared" si="18"/>
        <v>42032.82576388889</v>
      </c>
      <c r="O234" t="b">
        <v>0</v>
      </c>
      <c r="P234">
        <v>7</v>
      </c>
      <c r="Q234" t="b">
        <v>0</v>
      </c>
      <c r="R234" t="s">
        <v>8266</v>
      </c>
      <c r="S234" s="12" t="s">
        <v>8311</v>
      </c>
      <c r="T234" t="s">
        <v>8315</v>
      </c>
      <c r="U234">
        <f t="shared" si="19"/>
        <v>2015</v>
      </c>
    </row>
    <row r="235" spans="1:21" ht="15" hidden="1" customHeight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>
        <f t="shared" si="15"/>
        <v>0</v>
      </c>
      <c r="H235" t="e">
        <f t="shared" si="16"/>
        <v>#DIV/0!</v>
      </c>
      <c r="I235" t="s">
        <v>8223</v>
      </c>
      <c r="J235" t="s">
        <v>8245</v>
      </c>
      <c r="K235">
        <v>1475185972</v>
      </c>
      <c r="L235" s="9">
        <f t="shared" si="17"/>
        <v>42642.911712962959</v>
      </c>
      <c r="M235">
        <v>1472593972</v>
      </c>
      <c r="N235" s="9">
        <f t="shared" si="18"/>
        <v>42612.911712962959</v>
      </c>
      <c r="O235" t="b">
        <v>0</v>
      </c>
      <c r="P235">
        <v>0</v>
      </c>
      <c r="Q235" t="b">
        <v>0</v>
      </c>
      <c r="R235" t="s">
        <v>8266</v>
      </c>
      <c r="S235" s="12" t="s">
        <v>8311</v>
      </c>
      <c r="T235" t="s">
        <v>8315</v>
      </c>
      <c r="U235">
        <f t="shared" si="19"/>
        <v>2016</v>
      </c>
    </row>
    <row r="236" spans="1:21" ht="15" hidden="1" customHeight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>
        <f t="shared" si="15"/>
        <v>40</v>
      </c>
      <c r="H236">
        <f t="shared" si="16"/>
        <v>80.2</v>
      </c>
      <c r="I236" t="s">
        <v>8223</v>
      </c>
      <c r="J236" t="s">
        <v>8245</v>
      </c>
      <c r="K236">
        <v>1434847859</v>
      </c>
      <c r="L236" s="9">
        <f t="shared" si="17"/>
        <v>42176.035405092596</v>
      </c>
      <c r="M236">
        <v>1431391859</v>
      </c>
      <c r="N236" s="9">
        <f t="shared" si="18"/>
        <v>42136.035405092596</v>
      </c>
      <c r="O236" t="b">
        <v>0</v>
      </c>
      <c r="P236">
        <v>5</v>
      </c>
      <c r="Q236" t="b">
        <v>0</v>
      </c>
      <c r="R236" t="s">
        <v>8266</v>
      </c>
      <c r="S236" s="12" t="s">
        <v>8311</v>
      </c>
      <c r="T236" t="s">
        <v>8315</v>
      </c>
      <c r="U236">
        <f t="shared" si="19"/>
        <v>2015</v>
      </c>
    </row>
    <row r="237" spans="1:21" ht="15" hidden="1" customHeight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>
        <f t="shared" si="15"/>
        <v>0</v>
      </c>
      <c r="H237" t="e">
        <f t="shared" si="16"/>
        <v>#DIV/0!</v>
      </c>
      <c r="I237" t="s">
        <v>8223</v>
      </c>
      <c r="J237" t="s">
        <v>8245</v>
      </c>
      <c r="K237">
        <v>1436478497</v>
      </c>
      <c r="L237" s="9">
        <f t="shared" si="17"/>
        <v>42194.908530092594</v>
      </c>
      <c r="M237">
        <v>1433886497</v>
      </c>
      <c r="N237" s="9">
        <f t="shared" si="18"/>
        <v>42164.908530092594</v>
      </c>
      <c r="O237" t="b">
        <v>0</v>
      </c>
      <c r="P237">
        <v>0</v>
      </c>
      <c r="Q237" t="b">
        <v>0</v>
      </c>
      <c r="R237" t="s">
        <v>8266</v>
      </c>
      <c r="S237" s="12" t="s">
        <v>8311</v>
      </c>
      <c r="T237" t="s">
        <v>8315</v>
      </c>
      <c r="U237">
        <f t="shared" si="19"/>
        <v>2015</v>
      </c>
    </row>
    <row r="238" spans="1:21" ht="15" hidden="1" customHeight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>
        <f t="shared" si="15"/>
        <v>0</v>
      </c>
      <c r="H238" t="e">
        <f t="shared" si="16"/>
        <v>#DIV/0!</v>
      </c>
      <c r="I238" t="s">
        <v>8223</v>
      </c>
      <c r="J238" t="s">
        <v>8245</v>
      </c>
      <c r="K238">
        <v>1451952000</v>
      </c>
      <c r="L238" s="9">
        <f t="shared" si="17"/>
        <v>42374</v>
      </c>
      <c r="M238">
        <v>1447380099</v>
      </c>
      <c r="N238" s="9">
        <f t="shared" si="18"/>
        <v>42321.084479166668</v>
      </c>
      <c r="O238" t="b">
        <v>0</v>
      </c>
      <c r="P238">
        <v>0</v>
      </c>
      <c r="Q238" t="b">
        <v>0</v>
      </c>
      <c r="R238" t="s">
        <v>8266</v>
      </c>
      <c r="S238" s="12" t="s">
        <v>8311</v>
      </c>
      <c r="T238" t="s">
        <v>8315</v>
      </c>
      <c r="U238">
        <f t="shared" si="19"/>
        <v>2015</v>
      </c>
    </row>
    <row r="239" spans="1:21" ht="15" hidden="1" customHeight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>
        <f t="shared" si="15"/>
        <v>0</v>
      </c>
      <c r="H239">
        <f t="shared" si="16"/>
        <v>50</v>
      </c>
      <c r="I239" t="s">
        <v>8223</v>
      </c>
      <c r="J239" t="s">
        <v>8245</v>
      </c>
      <c r="K239">
        <v>1457445069</v>
      </c>
      <c r="L239" s="9">
        <f t="shared" si="17"/>
        <v>42437.577187499999</v>
      </c>
      <c r="M239">
        <v>1452261069</v>
      </c>
      <c r="N239" s="9">
        <f t="shared" si="18"/>
        <v>42377.577187499999</v>
      </c>
      <c r="O239" t="b">
        <v>0</v>
      </c>
      <c r="P239">
        <v>1</v>
      </c>
      <c r="Q239" t="b">
        <v>0</v>
      </c>
      <c r="R239" t="s">
        <v>8266</v>
      </c>
      <c r="S239" s="12" t="s">
        <v>8311</v>
      </c>
      <c r="T239" t="s">
        <v>8315</v>
      </c>
      <c r="U239">
        <f t="shared" si="19"/>
        <v>2016</v>
      </c>
    </row>
    <row r="240" spans="1:21" ht="15" hidden="1" customHeight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>
        <f t="shared" si="15"/>
        <v>0</v>
      </c>
      <c r="H240" t="e">
        <f t="shared" si="16"/>
        <v>#DIV/0!</v>
      </c>
      <c r="I240" t="s">
        <v>8223</v>
      </c>
      <c r="J240" t="s">
        <v>8245</v>
      </c>
      <c r="K240">
        <v>1483088400</v>
      </c>
      <c r="L240" s="9">
        <f t="shared" si="17"/>
        <v>42734.375</v>
      </c>
      <c r="M240">
        <v>1481324760</v>
      </c>
      <c r="N240" s="9">
        <f t="shared" si="18"/>
        <v>42713.962500000001</v>
      </c>
      <c r="O240" t="b">
        <v>0</v>
      </c>
      <c r="P240">
        <v>0</v>
      </c>
      <c r="Q240" t="b">
        <v>0</v>
      </c>
      <c r="R240" t="s">
        <v>8266</v>
      </c>
      <c r="S240" s="12" t="s">
        <v>8311</v>
      </c>
      <c r="T240" t="s">
        <v>8315</v>
      </c>
      <c r="U240">
        <f t="shared" si="19"/>
        <v>2016</v>
      </c>
    </row>
    <row r="241" spans="1:21" ht="15" hidden="1" customHeight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>
        <f t="shared" si="15"/>
        <v>25</v>
      </c>
      <c r="H241">
        <f t="shared" si="16"/>
        <v>50</v>
      </c>
      <c r="I241" t="s">
        <v>8225</v>
      </c>
      <c r="J241" t="s">
        <v>8247</v>
      </c>
      <c r="K241">
        <v>1446984000</v>
      </c>
      <c r="L241" s="9">
        <f t="shared" si="17"/>
        <v>42316.5</v>
      </c>
      <c r="M241">
        <v>1445308730</v>
      </c>
      <c r="N241" s="9">
        <f t="shared" si="18"/>
        <v>42297.110300925924</v>
      </c>
      <c r="O241" t="b">
        <v>0</v>
      </c>
      <c r="P241">
        <v>5</v>
      </c>
      <c r="Q241" t="b">
        <v>0</v>
      </c>
      <c r="R241" t="s">
        <v>8266</v>
      </c>
      <c r="S241" s="12" t="s">
        <v>8311</v>
      </c>
      <c r="T241" t="s">
        <v>8315</v>
      </c>
      <c r="U241">
        <f t="shared" si="19"/>
        <v>2015</v>
      </c>
    </row>
    <row r="242" spans="1:21" ht="15" hidden="1" customHeight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>
        <f t="shared" si="15"/>
        <v>108</v>
      </c>
      <c r="H242">
        <f t="shared" si="16"/>
        <v>117.85</v>
      </c>
      <c r="I242" t="s">
        <v>8223</v>
      </c>
      <c r="J242" t="s">
        <v>8245</v>
      </c>
      <c r="K242">
        <v>1367773211</v>
      </c>
      <c r="L242" s="9">
        <f t="shared" si="17"/>
        <v>41399.708460648151</v>
      </c>
      <c r="M242">
        <v>1363885211</v>
      </c>
      <c r="N242" s="9">
        <f t="shared" si="18"/>
        <v>41354.708460648151</v>
      </c>
      <c r="O242" t="b">
        <v>1</v>
      </c>
      <c r="P242">
        <v>137</v>
      </c>
      <c r="Q242" t="b">
        <v>1</v>
      </c>
      <c r="R242" t="s">
        <v>8267</v>
      </c>
      <c r="S242" s="12" t="s">
        <v>8311</v>
      </c>
      <c r="T242" t="s">
        <v>8316</v>
      </c>
      <c r="U242">
        <f t="shared" si="19"/>
        <v>2013</v>
      </c>
    </row>
    <row r="243" spans="1:21" ht="15" hidden="1" customHeight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>
        <f t="shared" si="15"/>
        <v>113</v>
      </c>
      <c r="H243">
        <f t="shared" si="16"/>
        <v>109.04</v>
      </c>
      <c r="I243" t="s">
        <v>8223</v>
      </c>
      <c r="J243" t="s">
        <v>8245</v>
      </c>
      <c r="K243">
        <v>1419180304</v>
      </c>
      <c r="L243" s="9">
        <f t="shared" si="17"/>
        <v>41994.697962962964</v>
      </c>
      <c r="M243">
        <v>1415292304</v>
      </c>
      <c r="N243" s="9">
        <f t="shared" si="18"/>
        <v>41949.697962962964</v>
      </c>
      <c r="O243" t="b">
        <v>1</v>
      </c>
      <c r="P243">
        <v>376</v>
      </c>
      <c r="Q243" t="b">
        <v>1</v>
      </c>
      <c r="R243" t="s">
        <v>8267</v>
      </c>
      <c r="S243" s="12" t="s">
        <v>8311</v>
      </c>
      <c r="T243" t="s">
        <v>8316</v>
      </c>
      <c r="U243">
        <f t="shared" si="19"/>
        <v>2014</v>
      </c>
    </row>
    <row r="244" spans="1:21" ht="15" hidden="1" customHeight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>
        <f t="shared" si="15"/>
        <v>113</v>
      </c>
      <c r="H244">
        <f t="shared" si="16"/>
        <v>73.02</v>
      </c>
      <c r="I244" t="s">
        <v>8223</v>
      </c>
      <c r="J244" t="s">
        <v>8245</v>
      </c>
      <c r="K244">
        <v>1324381790</v>
      </c>
      <c r="L244" s="9">
        <f t="shared" si="17"/>
        <v>40897.492939814816</v>
      </c>
      <c r="M244">
        <v>1321357790</v>
      </c>
      <c r="N244" s="9">
        <f t="shared" si="18"/>
        <v>40862.492939814816</v>
      </c>
      <c r="O244" t="b">
        <v>1</v>
      </c>
      <c r="P244">
        <v>202</v>
      </c>
      <c r="Q244" t="b">
        <v>1</v>
      </c>
      <c r="R244" t="s">
        <v>8267</v>
      </c>
      <c r="S244" s="12" t="s">
        <v>8311</v>
      </c>
      <c r="T244" t="s">
        <v>8316</v>
      </c>
      <c r="U244">
        <f t="shared" si="19"/>
        <v>2011</v>
      </c>
    </row>
    <row r="245" spans="1:21" ht="15" hidden="1" customHeight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>
        <f t="shared" si="15"/>
        <v>103</v>
      </c>
      <c r="H245">
        <f t="shared" si="16"/>
        <v>78.2</v>
      </c>
      <c r="I245" t="s">
        <v>8223</v>
      </c>
      <c r="J245" t="s">
        <v>8245</v>
      </c>
      <c r="K245">
        <v>1393031304</v>
      </c>
      <c r="L245" s="9">
        <f t="shared" si="17"/>
        <v>41692.047500000001</v>
      </c>
      <c r="M245">
        <v>1390439304</v>
      </c>
      <c r="N245" s="9">
        <f t="shared" si="18"/>
        <v>41662.047500000001</v>
      </c>
      <c r="O245" t="b">
        <v>1</v>
      </c>
      <c r="P245">
        <v>328</v>
      </c>
      <c r="Q245" t="b">
        <v>1</v>
      </c>
      <c r="R245" t="s">
        <v>8267</v>
      </c>
      <c r="S245" s="12" t="s">
        <v>8311</v>
      </c>
      <c r="T245" t="s">
        <v>8316</v>
      </c>
      <c r="U245">
        <f t="shared" si="19"/>
        <v>2014</v>
      </c>
    </row>
    <row r="246" spans="1:21" ht="15" hidden="1" customHeight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>
        <f t="shared" si="15"/>
        <v>114</v>
      </c>
      <c r="H246">
        <f t="shared" si="16"/>
        <v>47.4</v>
      </c>
      <c r="I246" t="s">
        <v>8223</v>
      </c>
      <c r="J246" t="s">
        <v>8245</v>
      </c>
      <c r="K246">
        <v>1268723160</v>
      </c>
      <c r="L246" s="9">
        <f t="shared" si="17"/>
        <v>40253.29583333333</v>
      </c>
      <c r="M246">
        <v>1265269559</v>
      </c>
      <c r="N246" s="9">
        <f t="shared" si="18"/>
        <v>40213.323599537034</v>
      </c>
      <c r="O246" t="b">
        <v>1</v>
      </c>
      <c r="P246">
        <v>84</v>
      </c>
      <c r="Q246" t="b">
        <v>1</v>
      </c>
      <c r="R246" t="s">
        <v>8267</v>
      </c>
      <c r="S246" s="12" t="s">
        <v>8311</v>
      </c>
      <c r="T246" t="s">
        <v>8316</v>
      </c>
      <c r="U246">
        <f t="shared" si="19"/>
        <v>2010</v>
      </c>
    </row>
    <row r="247" spans="1:21" ht="15" hidden="1" customHeight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>
        <f t="shared" si="15"/>
        <v>104</v>
      </c>
      <c r="H247">
        <f t="shared" si="16"/>
        <v>54.02</v>
      </c>
      <c r="I247" t="s">
        <v>8223</v>
      </c>
      <c r="J247" t="s">
        <v>8245</v>
      </c>
      <c r="K247">
        <v>1345079785</v>
      </c>
      <c r="L247" s="9">
        <f t="shared" si="17"/>
        <v>41137.053067129629</v>
      </c>
      <c r="M247">
        <v>1342487785</v>
      </c>
      <c r="N247" s="9">
        <f t="shared" si="18"/>
        <v>41107.053067129629</v>
      </c>
      <c r="O247" t="b">
        <v>1</v>
      </c>
      <c r="P247">
        <v>96</v>
      </c>
      <c r="Q247" t="b">
        <v>1</v>
      </c>
      <c r="R247" t="s">
        <v>8267</v>
      </c>
      <c r="S247" s="12" t="s">
        <v>8311</v>
      </c>
      <c r="T247" t="s">
        <v>8316</v>
      </c>
      <c r="U247">
        <f t="shared" si="19"/>
        <v>2012</v>
      </c>
    </row>
    <row r="248" spans="1:21" ht="15" hidden="1" customHeight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>
        <f t="shared" si="15"/>
        <v>305</v>
      </c>
      <c r="H248">
        <f t="shared" si="16"/>
        <v>68.489999999999995</v>
      </c>
      <c r="I248" t="s">
        <v>8223</v>
      </c>
      <c r="J248" t="s">
        <v>8245</v>
      </c>
      <c r="K248">
        <v>1292665405</v>
      </c>
      <c r="L248" s="9">
        <f t="shared" si="17"/>
        <v>40530.405150462961</v>
      </c>
      <c r="M248">
        <v>1288341805</v>
      </c>
      <c r="N248" s="9">
        <f t="shared" si="18"/>
        <v>40480.363483796296</v>
      </c>
      <c r="O248" t="b">
        <v>1</v>
      </c>
      <c r="P248">
        <v>223</v>
      </c>
      <c r="Q248" t="b">
        <v>1</v>
      </c>
      <c r="R248" t="s">
        <v>8267</v>
      </c>
      <c r="S248" s="12" t="s">
        <v>8311</v>
      </c>
      <c r="T248" t="s">
        <v>8316</v>
      </c>
      <c r="U248">
        <f t="shared" si="19"/>
        <v>2010</v>
      </c>
    </row>
    <row r="249" spans="1:21" ht="15" hidden="1" customHeight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>
        <f t="shared" si="15"/>
        <v>134</v>
      </c>
      <c r="H249">
        <f t="shared" si="16"/>
        <v>108.15</v>
      </c>
      <c r="I249" t="s">
        <v>8223</v>
      </c>
      <c r="J249" t="s">
        <v>8245</v>
      </c>
      <c r="K249">
        <v>1287200340</v>
      </c>
      <c r="L249" s="9">
        <f t="shared" si="17"/>
        <v>40467.152083333334</v>
      </c>
      <c r="M249">
        <v>1284042614</v>
      </c>
      <c r="N249" s="9">
        <f t="shared" si="18"/>
        <v>40430.604328703703</v>
      </c>
      <c r="O249" t="b">
        <v>1</v>
      </c>
      <c r="P249">
        <v>62</v>
      </c>
      <c r="Q249" t="b">
        <v>1</v>
      </c>
      <c r="R249" t="s">
        <v>8267</v>
      </c>
      <c r="S249" s="12" t="s">
        <v>8311</v>
      </c>
      <c r="T249" t="s">
        <v>8316</v>
      </c>
      <c r="U249">
        <f t="shared" si="19"/>
        <v>2010</v>
      </c>
    </row>
    <row r="250" spans="1:21" ht="15" hidden="1" customHeight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>
        <f t="shared" si="15"/>
        <v>101</v>
      </c>
      <c r="H250">
        <f t="shared" si="16"/>
        <v>589.95000000000005</v>
      </c>
      <c r="I250" t="s">
        <v>8223</v>
      </c>
      <c r="J250" t="s">
        <v>8245</v>
      </c>
      <c r="K250">
        <v>1325961309</v>
      </c>
      <c r="L250" s="9">
        <f t="shared" si="17"/>
        <v>40915.774409722224</v>
      </c>
      <c r="M250">
        <v>1322073309</v>
      </c>
      <c r="N250" s="9">
        <f t="shared" si="18"/>
        <v>40870.774409722224</v>
      </c>
      <c r="O250" t="b">
        <v>1</v>
      </c>
      <c r="P250">
        <v>146</v>
      </c>
      <c r="Q250" t="b">
        <v>1</v>
      </c>
      <c r="R250" t="s">
        <v>8267</v>
      </c>
      <c r="S250" s="12" t="s">
        <v>8311</v>
      </c>
      <c r="T250" t="s">
        <v>8316</v>
      </c>
      <c r="U250">
        <f t="shared" si="19"/>
        <v>2011</v>
      </c>
    </row>
    <row r="251" spans="1:21" ht="15" hidden="1" customHeight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>
        <f t="shared" si="15"/>
        <v>113</v>
      </c>
      <c r="H251">
        <f t="shared" si="16"/>
        <v>48.05</v>
      </c>
      <c r="I251" t="s">
        <v>8223</v>
      </c>
      <c r="J251" t="s">
        <v>8245</v>
      </c>
      <c r="K251">
        <v>1282498800</v>
      </c>
      <c r="L251" s="9">
        <f t="shared" si="17"/>
        <v>40412.736111111109</v>
      </c>
      <c r="M251">
        <v>1275603020</v>
      </c>
      <c r="N251" s="9">
        <f t="shared" si="18"/>
        <v>40332.923842592594</v>
      </c>
      <c r="O251" t="b">
        <v>1</v>
      </c>
      <c r="P251">
        <v>235</v>
      </c>
      <c r="Q251" t="b">
        <v>1</v>
      </c>
      <c r="R251" t="s">
        <v>8267</v>
      </c>
      <c r="S251" s="12" t="s">
        <v>8311</v>
      </c>
      <c r="T251" t="s">
        <v>8316</v>
      </c>
      <c r="U251">
        <f t="shared" si="19"/>
        <v>2010</v>
      </c>
    </row>
    <row r="252" spans="1:21" ht="15" hidden="1" customHeight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>
        <f t="shared" si="15"/>
        <v>106</v>
      </c>
      <c r="H252">
        <f t="shared" si="16"/>
        <v>72.48</v>
      </c>
      <c r="I252" t="s">
        <v>8223</v>
      </c>
      <c r="J252" t="s">
        <v>8245</v>
      </c>
      <c r="K252">
        <v>1370525691</v>
      </c>
      <c r="L252" s="9">
        <f t="shared" si="17"/>
        <v>41431.565868055557</v>
      </c>
      <c r="M252">
        <v>1367933691</v>
      </c>
      <c r="N252" s="9">
        <f t="shared" si="18"/>
        <v>41401.565868055557</v>
      </c>
      <c r="O252" t="b">
        <v>1</v>
      </c>
      <c r="P252">
        <v>437</v>
      </c>
      <c r="Q252" t="b">
        <v>1</v>
      </c>
      <c r="R252" t="s">
        <v>8267</v>
      </c>
      <c r="S252" s="12" t="s">
        <v>8311</v>
      </c>
      <c r="T252" t="s">
        <v>8316</v>
      </c>
      <c r="U252">
        <f t="shared" si="19"/>
        <v>2013</v>
      </c>
    </row>
    <row r="253" spans="1:21" ht="15" hidden="1" customHeight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>
        <f t="shared" si="15"/>
        <v>126</v>
      </c>
      <c r="H253">
        <f t="shared" si="16"/>
        <v>57.08</v>
      </c>
      <c r="I253" t="s">
        <v>8223</v>
      </c>
      <c r="J253" t="s">
        <v>8245</v>
      </c>
      <c r="K253">
        <v>1337194800</v>
      </c>
      <c r="L253" s="9">
        <f t="shared" si="17"/>
        <v>41045.791666666664</v>
      </c>
      <c r="M253">
        <v>1334429646</v>
      </c>
      <c r="N253" s="9">
        <f t="shared" si="18"/>
        <v>41013.787569444445</v>
      </c>
      <c r="O253" t="b">
        <v>1</v>
      </c>
      <c r="P253">
        <v>77</v>
      </c>
      <c r="Q253" t="b">
        <v>1</v>
      </c>
      <c r="R253" t="s">
        <v>8267</v>
      </c>
      <c r="S253" s="12" t="s">
        <v>8311</v>
      </c>
      <c r="T253" t="s">
        <v>8316</v>
      </c>
      <c r="U253">
        <f t="shared" si="19"/>
        <v>2012</v>
      </c>
    </row>
    <row r="254" spans="1:21" ht="15" hidden="1" customHeight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>
        <f t="shared" si="15"/>
        <v>185</v>
      </c>
      <c r="H254">
        <f t="shared" si="16"/>
        <v>85.44</v>
      </c>
      <c r="I254" t="s">
        <v>8223</v>
      </c>
      <c r="J254" t="s">
        <v>8245</v>
      </c>
      <c r="K254">
        <v>1275364740</v>
      </c>
      <c r="L254" s="9">
        <f t="shared" si="17"/>
        <v>40330.165972222225</v>
      </c>
      <c r="M254">
        <v>1269878058</v>
      </c>
      <c r="N254" s="9">
        <f t="shared" si="18"/>
        <v>40266.66270833333</v>
      </c>
      <c r="O254" t="b">
        <v>1</v>
      </c>
      <c r="P254">
        <v>108</v>
      </c>
      <c r="Q254" t="b">
        <v>1</v>
      </c>
      <c r="R254" t="s">
        <v>8267</v>
      </c>
      <c r="S254" s="12" t="s">
        <v>8311</v>
      </c>
      <c r="T254" t="s">
        <v>8316</v>
      </c>
      <c r="U254">
        <f t="shared" si="19"/>
        <v>2010</v>
      </c>
    </row>
    <row r="255" spans="1:21" ht="15" hidden="1" customHeight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>
        <f t="shared" si="15"/>
        <v>101</v>
      </c>
      <c r="H255">
        <f t="shared" si="16"/>
        <v>215.86</v>
      </c>
      <c r="I255" t="s">
        <v>8223</v>
      </c>
      <c r="J255" t="s">
        <v>8245</v>
      </c>
      <c r="K255">
        <v>1329320235</v>
      </c>
      <c r="L255" s="9">
        <f t="shared" si="17"/>
        <v>40954.650868055556</v>
      </c>
      <c r="M255">
        <v>1326728235</v>
      </c>
      <c r="N255" s="9">
        <f t="shared" si="18"/>
        <v>40924.650868055556</v>
      </c>
      <c r="O255" t="b">
        <v>1</v>
      </c>
      <c r="P255">
        <v>7</v>
      </c>
      <c r="Q255" t="b">
        <v>1</v>
      </c>
      <c r="R255" t="s">
        <v>8267</v>
      </c>
      <c r="S255" s="12" t="s">
        <v>8311</v>
      </c>
      <c r="T255" t="s">
        <v>8316</v>
      </c>
      <c r="U255">
        <f t="shared" si="19"/>
        <v>2012</v>
      </c>
    </row>
    <row r="256" spans="1:21" ht="15" hidden="1" customHeight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>
        <f t="shared" si="15"/>
        <v>117</v>
      </c>
      <c r="H256">
        <f t="shared" si="16"/>
        <v>89.39</v>
      </c>
      <c r="I256" t="s">
        <v>8223</v>
      </c>
      <c r="J256" t="s">
        <v>8245</v>
      </c>
      <c r="K256">
        <v>1445047200</v>
      </c>
      <c r="L256" s="9">
        <f t="shared" si="17"/>
        <v>42294.083333333328</v>
      </c>
      <c r="M256">
        <v>1442443910</v>
      </c>
      <c r="N256" s="9">
        <f t="shared" si="18"/>
        <v>42263.952662037038</v>
      </c>
      <c r="O256" t="b">
        <v>1</v>
      </c>
      <c r="P256">
        <v>314</v>
      </c>
      <c r="Q256" t="b">
        <v>1</v>
      </c>
      <c r="R256" t="s">
        <v>8267</v>
      </c>
      <c r="S256" s="12" t="s">
        <v>8311</v>
      </c>
      <c r="T256" t="s">
        <v>8316</v>
      </c>
      <c r="U256">
        <f t="shared" si="19"/>
        <v>2015</v>
      </c>
    </row>
    <row r="257" spans="1:21" ht="15" hidden="1" customHeight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>
        <f t="shared" si="15"/>
        <v>107</v>
      </c>
      <c r="H257">
        <f t="shared" si="16"/>
        <v>45.42</v>
      </c>
      <c r="I257" t="s">
        <v>8223</v>
      </c>
      <c r="J257" t="s">
        <v>8245</v>
      </c>
      <c r="K257">
        <v>1300275482</v>
      </c>
      <c r="L257" s="9">
        <f t="shared" si="17"/>
        <v>40618.48474537037</v>
      </c>
      <c r="M257">
        <v>1297687082</v>
      </c>
      <c r="N257" s="9">
        <f t="shared" si="18"/>
        <v>40588.526412037041</v>
      </c>
      <c r="O257" t="b">
        <v>1</v>
      </c>
      <c r="P257">
        <v>188</v>
      </c>
      <c r="Q257" t="b">
        <v>1</v>
      </c>
      <c r="R257" t="s">
        <v>8267</v>
      </c>
      <c r="S257" s="12" t="s">
        <v>8311</v>
      </c>
      <c r="T257" t="s">
        <v>8316</v>
      </c>
      <c r="U257">
        <f t="shared" si="19"/>
        <v>2011</v>
      </c>
    </row>
    <row r="258" spans="1:21" ht="15" hidden="1" customHeight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>
        <f t="shared" si="15"/>
        <v>139</v>
      </c>
      <c r="H258">
        <f t="shared" si="16"/>
        <v>65.760000000000005</v>
      </c>
      <c r="I258" t="s">
        <v>8223</v>
      </c>
      <c r="J258" t="s">
        <v>8245</v>
      </c>
      <c r="K258">
        <v>1363458467</v>
      </c>
      <c r="L258" s="9">
        <f t="shared" si="17"/>
        <v>41349.769293981481</v>
      </c>
      <c r="M258">
        <v>1360866467</v>
      </c>
      <c r="N258" s="9">
        <f t="shared" si="18"/>
        <v>41319.769293981481</v>
      </c>
      <c r="O258" t="b">
        <v>1</v>
      </c>
      <c r="P258">
        <v>275</v>
      </c>
      <c r="Q258" t="b">
        <v>1</v>
      </c>
      <c r="R258" t="s">
        <v>8267</v>
      </c>
      <c r="S258" s="12" t="s">
        <v>8311</v>
      </c>
      <c r="T258" t="s">
        <v>8316</v>
      </c>
      <c r="U258">
        <f t="shared" si="19"/>
        <v>2013</v>
      </c>
    </row>
    <row r="259" spans="1:21" ht="15" hidden="1" customHeight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>
        <f t="shared" ref="G259:G322" si="20">ROUND(E259/D259*100,0)</f>
        <v>107</v>
      </c>
      <c r="H259">
        <f t="shared" ref="H259:H322" si="21">ROUND(E259/P259,2)</f>
        <v>66.7</v>
      </c>
      <c r="I259" t="s">
        <v>8223</v>
      </c>
      <c r="J259" t="s">
        <v>8245</v>
      </c>
      <c r="K259">
        <v>1463670162</v>
      </c>
      <c r="L259" s="9">
        <f t="shared" ref="L259:L322" si="22">K259/60/60/24+DATE(1970,1,1)</f>
        <v>42509.626875000002</v>
      </c>
      <c r="M259">
        <v>1461078162</v>
      </c>
      <c r="N259" s="9">
        <f t="shared" ref="N259:N322" si="23">M259/24/60/60+DATE(1970,1,1)</f>
        <v>42479.626875000002</v>
      </c>
      <c r="O259" t="b">
        <v>1</v>
      </c>
      <c r="P259">
        <v>560</v>
      </c>
      <c r="Q259" t="b">
        <v>1</v>
      </c>
      <c r="R259" t="s">
        <v>8267</v>
      </c>
      <c r="S259" s="12" t="s">
        <v>8311</v>
      </c>
      <c r="T259" t="s">
        <v>8316</v>
      </c>
      <c r="U259">
        <f t="shared" ref="U259:U322" si="24">YEAR(N259)</f>
        <v>2016</v>
      </c>
    </row>
    <row r="260" spans="1:21" ht="15" hidden="1" customHeight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>
        <f t="shared" si="20"/>
        <v>191</v>
      </c>
      <c r="H260">
        <f t="shared" si="21"/>
        <v>83.35</v>
      </c>
      <c r="I260" t="s">
        <v>8223</v>
      </c>
      <c r="J260" t="s">
        <v>8245</v>
      </c>
      <c r="K260">
        <v>1308359666</v>
      </c>
      <c r="L260" s="9">
        <f t="shared" si="22"/>
        <v>40712.051689814813</v>
      </c>
      <c r="M260">
        <v>1305767666</v>
      </c>
      <c r="N260" s="9">
        <f t="shared" si="23"/>
        <v>40682.051689814813</v>
      </c>
      <c r="O260" t="b">
        <v>1</v>
      </c>
      <c r="P260">
        <v>688</v>
      </c>
      <c r="Q260" t="b">
        <v>1</v>
      </c>
      <c r="R260" t="s">
        <v>8267</v>
      </c>
      <c r="S260" s="12" t="s">
        <v>8311</v>
      </c>
      <c r="T260" t="s">
        <v>8316</v>
      </c>
      <c r="U260">
        <f t="shared" si="24"/>
        <v>2011</v>
      </c>
    </row>
    <row r="261" spans="1:21" ht="15" hidden="1" customHeight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>
        <f t="shared" si="20"/>
        <v>132</v>
      </c>
      <c r="H261">
        <f t="shared" si="21"/>
        <v>105.05</v>
      </c>
      <c r="I261" t="s">
        <v>8223</v>
      </c>
      <c r="J261" t="s">
        <v>8245</v>
      </c>
      <c r="K261">
        <v>1428514969</v>
      </c>
      <c r="L261" s="9">
        <f t="shared" si="22"/>
        <v>42102.738067129627</v>
      </c>
      <c r="M261">
        <v>1425922969</v>
      </c>
      <c r="N261" s="9">
        <f t="shared" si="23"/>
        <v>42072.738067129627</v>
      </c>
      <c r="O261" t="b">
        <v>1</v>
      </c>
      <c r="P261">
        <v>942</v>
      </c>
      <c r="Q261" t="b">
        <v>1</v>
      </c>
      <c r="R261" t="s">
        <v>8267</v>
      </c>
      <c r="S261" s="12" t="s">
        <v>8311</v>
      </c>
      <c r="T261" t="s">
        <v>8316</v>
      </c>
      <c r="U261">
        <f t="shared" si="24"/>
        <v>2015</v>
      </c>
    </row>
    <row r="262" spans="1:21" ht="15" hidden="1" customHeight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>
        <f t="shared" si="20"/>
        <v>106</v>
      </c>
      <c r="H262">
        <f t="shared" si="21"/>
        <v>120.91</v>
      </c>
      <c r="I262" t="s">
        <v>8223</v>
      </c>
      <c r="J262" t="s">
        <v>8245</v>
      </c>
      <c r="K262">
        <v>1279360740</v>
      </c>
      <c r="L262" s="9">
        <f t="shared" si="22"/>
        <v>40376.415972222225</v>
      </c>
      <c r="M262">
        <v>1275415679</v>
      </c>
      <c r="N262" s="9">
        <f t="shared" si="23"/>
        <v>40330.755543981482</v>
      </c>
      <c r="O262" t="b">
        <v>1</v>
      </c>
      <c r="P262">
        <v>88</v>
      </c>
      <c r="Q262" t="b">
        <v>1</v>
      </c>
      <c r="R262" t="s">
        <v>8267</v>
      </c>
      <c r="S262" s="12" t="s">
        <v>8311</v>
      </c>
      <c r="T262" t="s">
        <v>8316</v>
      </c>
      <c r="U262">
        <f t="shared" si="24"/>
        <v>2010</v>
      </c>
    </row>
    <row r="263" spans="1:21" ht="15" hidden="1" customHeight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>
        <f t="shared" si="20"/>
        <v>107</v>
      </c>
      <c r="H263">
        <f t="shared" si="21"/>
        <v>97.64</v>
      </c>
      <c r="I263" t="s">
        <v>8223</v>
      </c>
      <c r="J263" t="s">
        <v>8245</v>
      </c>
      <c r="K263">
        <v>1339080900</v>
      </c>
      <c r="L263" s="9">
        <f t="shared" si="22"/>
        <v>41067.621527777781</v>
      </c>
      <c r="M263">
        <v>1334783704</v>
      </c>
      <c r="N263" s="9">
        <f t="shared" si="23"/>
        <v>41017.885462962964</v>
      </c>
      <c r="O263" t="b">
        <v>1</v>
      </c>
      <c r="P263">
        <v>220</v>
      </c>
      <c r="Q263" t="b">
        <v>1</v>
      </c>
      <c r="R263" t="s">
        <v>8267</v>
      </c>
      <c r="S263" s="12" t="s">
        <v>8311</v>
      </c>
      <c r="T263" t="s">
        <v>8316</v>
      </c>
      <c r="U263">
        <f t="shared" si="24"/>
        <v>2012</v>
      </c>
    </row>
    <row r="264" spans="1:21" ht="15" hidden="1" customHeight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>
        <f t="shared" si="20"/>
        <v>240</v>
      </c>
      <c r="H264">
        <f t="shared" si="21"/>
        <v>41.38</v>
      </c>
      <c r="I264" t="s">
        <v>8223</v>
      </c>
      <c r="J264" t="s">
        <v>8245</v>
      </c>
      <c r="K264">
        <v>1298699828</v>
      </c>
      <c r="L264" s="9">
        <f t="shared" si="22"/>
        <v>40600.24800925926</v>
      </c>
      <c r="M264">
        <v>1294811828</v>
      </c>
      <c r="N264" s="9">
        <f t="shared" si="23"/>
        <v>40555.24800925926</v>
      </c>
      <c r="O264" t="b">
        <v>1</v>
      </c>
      <c r="P264">
        <v>145</v>
      </c>
      <c r="Q264" t="b">
        <v>1</v>
      </c>
      <c r="R264" t="s">
        <v>8267</v>
      </c>
      <c r="S264" s="12" t="s">
        <v>8311</v>
      </c>
      <c r="T264" t="s">
        <v>8316</v>
      </c>
      <c r="U264">
        <f t="shared" si="24"/>
        <v>2011</v>
      </c>
    </row>
    <row r="265" spans="1:21" ht="15" hidden="1" customHeight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>
        <f t="shared" si="20"/>
        <v>118</v>
      </c>
      <c r="H265">
        <f t="shared" si="21"/>
        <v>30.65</v>
      </c>
      <c r="I265" t="s">
        <v>8223</v>
      </c>
      <c r="J265" t="s">
        <v>8245</v>
      </c>
      <c r="K265">
        <v>1348786494</v>
      </c>
      <c r="L265" s="9">
        <f t="shared" si="22"/>
        <v>41179.954791666663</v>
      </c>
      <c r="M265">
        <v>1346194494</v>
      </c>
      <c r="N265" s="9">
        <f t="shared" si="23"/>
        <v>41149.954791666663</v>
      </c>
      <c r="O265" t="b">
        <v>1</v>
      </c>
      <c r="P265">
        <v>963</v>
      </c>
      <c r="Q265" t="b">
        <v>1</v>
      </c>
      <c r="R265" t="s">
        <v>8267</v>
      </c>
      <c r="S265" s="12" t="s">
        <v>8311</v>
      </c>
      <c r="T265" t="s">
        <v>8316</v>
      </c>
      <c r="U265">
        <f t="shared" si="24"/>
        <v>2012</v>
      </c>
    </row>
    <row r="266" spans="1:21" ht="15" hidden="1" customHeight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>
        <f t="shared" si="20"/>
        <v>118</v>
      </c>
      <c r="H266">
        <f t="shared" si="21"/>
        <v>64.95</v>
      </c>
      <c r="I266" t="s">
        <v>8223</v>
      </c>
      <c r="J266" t="s">
        <v>8245</v>
      </c>
      <c r="K266">
        <v>1336747995</v>
      </c>
      <c r="L266" s="9">
        <f t="shared" si="22"/>
        <v>41040.620312500003</v>
      </c>
      <c r="M266">
        <v>1334155995</v>
      </c>
      <c r="N266" s="9">
        <f t="shared" si="23"/>
        <v>41010.620312500003</v>
      </c>
      <c r="O266" t="b">
        <v>1</v>
      </c>
      <c r="P266">
        <v>91</v>
      </c>
      <c r="Q266" t="b">
        <v>1</v>
      </c>
      <c r="R266" t="s">
        <v>8267</v>
      </c>
      <c r="S266" s="12" t="s">
        <v>8311</v>
      </c>
      <c r="T266" t="s">
        <v>8316</v>
      </c>
      <c r="U266">
        <f t="shared" si="24"/>
        <v>2012</v>
      </c>
    </row>
    <row r="267" spans="1:21" ht="15" hidden="1" customHeight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>
        <f t="shared" si="20"/>
        <v>111</v>
      </c>
      <c r="H267">
        <f t="shared" si="21"/>
        <v>95.78</v>
      </c>
      <c r="I267" t="s">
        <v>8223</v>
      </c>
      <c r="J267" t="s">
        <v>8245</v>
      </c>
      <c r="K267">
        <v>1273522560</v>
      </c>
      <c r="L267" s="9">
        <f t="shared" si="22"/>
        <v>40308.844444444447</v>
      </c>
      <c r="M267">
        <v>1269928430</v>
      </c>
      <c r="N267" s="9">
        <f t="shared" si="23"/>
        <v>40267.245717592596</v>
      </c>
      <c r="O267" t="b">
        <v>1</v>
      </c>
      <c r="P267">
        <v>58</v>
      </c>
      <c r="Q267" t="b">
        <v>1</v>
      </c>
      <c r="R267" t="s">
        <v>8267</v>
      </c>
      <c r="S267" s="12" t="s">
        <v>8311</v>
      </c>
      <c r="T267" t="s">
        <v>8316</v>
      </c>
      <c r="U267">
        <f t="shared" si="24"/>
        <v>2010</v>
      </c>
    </row>
    <row r="268" spans="1:21" ht="15" hidden="1" customHeight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>
        <f t="shared" si="20"/>
        <v>146</v>
      </c>
      <c r="H268">
        <f t="shared" si="21"/>
        <v>40.42</v>
      </c>
      <c r="I268" t="s">
        <v>8223</v>
      </c>
      <c r="J268" t="s">
        <v>8245</v>
      </c>
      <c r="K268">
        <v>1271994660</v>
      </c>
      <c r="L268" s="9">
        <f t="shared" si="22"/>
        <v>40291.160416666666</v>
      </c>
      <c r="M268">
        <v>1264565507</v>
      </c>
      <c r="N268" s="9">
        <f t="shared" si="23"/>
        <v>40205.174849537041</v>
      </c>
      <c r="O268" t="b">
        <v>1</v>
      </c>
      <c r="P268">
        <v>36</v>
      </c>
      <c r="Q268" t="b">
        <v>1</v>
      </c>
      <c r="R268" t="s">
        <v>8267</v>
      </c>
      <c r="S268" s="12" t="s">
        <v>8311</v>
      </c>
      <c r="T268" t="s">
        <v>8316</v>
      </c>
      <c r="U268">
        <f t="shared" si="24"/>
        <v>2010</v>
      </c>
    </row>
    <row r="269" spans="1:21" ht="15" hidden="1" customHeight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>
        <f t="shared" si="20"/>
        <v>132</v>
      </c>
      <c r="H269">
        <f t="shared" si="21"/>
        <v>78.58</v>
      </c>
      <c r="I269" t="s">
        <v>8224</v>
      </c>
      <c r="J269" t="s">
        <v>8246</v>
      </c>
      <c r="K269">
        <v>1403693499</v>
      </c>
      <c r="L269" s="9">
        <f t="shared" si="22"/>
        <v>41815.452534722222</v>
      </c>
      <c r="M269">
        <v>1401101499</v>
      </c>
      <c r="N269" s="9">
        <f t="shared" si="23"/>
        <v>41785.452534722222</v>
      </c>
      <c r="O269" t="b">
        <v>1</v>
      </c>
      <c r="P269">
        <v>165</v>
      </c>
      <c r="Q269" t="b">
        <v>1</v>
      </c>
      <c r="R269" t="s">
        <v>8267</v>
      </c>
      <c r="S269" s="12" t="s">
        <v>8311</v>
      </c>
      <c r="T269" t="s">
        <v>8316</v>
      </c>
      <c r="U269">
        <f t="shared" si="24"/>
        <v>2014</v>
      </c>
    </row>
    <row r="270" spans="1:21" ht="15" hidden="1" customHeight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>
        <f t="shared" si="20"/>
        <v>111</v>
      </c>
      <c r="H270">
        <f t="shared" si="21"/>
        <v>50.18</v>
      </c>
      <c r="I270" t="s">
        <v>8223</v>
      </c>
      <c r="J270" t="s">
        <v>8245</v>
      </c>
      <c r="K270">
        <v>1320640778</v>
      </c>
      <c r="L270" s="9">
        <f t="shared" si="22"/>
        <v>40854.194189814814</v>
      </c>
      <c r="M270">
        <v>1316749178</v>
      </c>
      <c r="N270" s="9">
        <f t="shared" si="23"/>
        <v>40809.15252314815</v>
      </c>
      <c r="O270" t="b">
        <v>1</v>
      </c>
      <c r="P270">
        <v>111</v>
      </c>
      <c r="Q270" t="b">
        <v>1</v>
      </c>
      <c r="R270" t="s">
        <v>8267</v>
      </c>
      <c r="S270" s="12" t="s">
        <v>8311</v>
      </c>
      <c r="T270" t="s">
        <v>8316</v>
      </c>
      <c r="U270">
        <f t="shared" si="24"/>
        <v>2011</v>
      </c>
    </row>
    <row r="271" spans="1:21" ht="15" hidden="1" customHeight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>
        <f t="shared" si="20"/>
        <v>147</v>
      </c>
      <c r="H271">
        <f t="shared" si="21"/>
        <v>92.25</v>
      </c>
      <c r="I271" t="s">
        <v>8225</v>
      </c>
      <c r="J271" t="s">
        <v>8247</v>
      </c>
      <c r="K271">
        <v>1487738622</v>
      </c>
      <c r="L271" s="9">
        <f t="shared" si="22"/>
        <v>42788.197013888886</v>
      </c>
      <c r="M271">
        <v>1485146622</v>
      </c>
      <c r="N271" s="9">
        <f t="shared" si="23"/>
        <v>42758.197013888886</v>
      </c>
      <c r="O271" t="b">
        <v>1</v>
      </c>
      <c r="P271">
        <v>1596</v>
      </c>
      <c r="Q271" t="b">
        <v>1</v>
      </c>
      <c r="R271" t="s">
        <v>8267</v>
      </c>
      <c r="S271" s="12" t="s">
        <v>8311</v>
      </c>
      <c r="T271" t="s">
        <v>8316</v>
      </c>
      <c r="U271">
        <f t="shared" si="24"/>
        <v>2017</v>
      </c>
    </row>
    <row r="272" spans="1:21" ht="15" hidden="1" customHeight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>
        <f t="shared" si="20"/>
        <v>153</v>
      </c>
      <c r="H272">
        <f t="shared" si="21"/>
        <v>57.54</v>
      </c>
      <c r="I272" t="s">
        <v>8223</v>
      </c>
      <c r="J272" t="s">
        <v>8245</v>
      </c>
      <c r="K272">
        <v>1306296000</v>
      </c>
      <c r="L272" s="9">
        <f t="shared" si="22"/>
        <v>40688.166666666664</v>
      </c>
      <c r="M272">
        <v>1301950070</v>
      </c>
      <c r="N272" s="9">
        <f t="shared" si="23"/>
        <v>40637.86655092593</v>
      </c>
      <c r="O272" t="b">
        <v>1</v>
      </c>
      <c r="P272">
        <v>61</v>
      </c>
      <c r="Q272" t="b">
        <v>1</v>
      </c>
      <c r="R272" t="s">
        <v>8267</v>
      </c>
      <c r="S272" s="12" t="s">
        <v>8311</v>
      </c>
      <c r="T272" t="s">
        <v>8316</v>
      </c>
      <c r="U272">
        <f t="shared" si="24"/>
        <v>2011</v>
      </c>
    </row>
    <row r="273" spans="1:21" ht="15" hidden="1" customHeight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>
        <f t="shared" si="20"/>
        <v>105</v>
      </c>
      <c r="H273">
        <f t="shared" si="21"/>
        <v>109.42</v>
      </c>
      <c r="I273" t="s">
        <v>8223</v>
      </c>
      <c r="J273" t="s">
        <v>8245</v>
      </c>
      <c r="K273">
        <v>1388649600</v>
      </c>
      <c r="L273" s="9">
        <f t="shared" si="22"/>
        <v>41641.333333333336</v>
      </c>
      <c r="M273">
        <v>1386123861</v>
      </c>
      <c r="N273" s="9">
        <f t="shared" si="23"/>
        <v>41612.100243055553</v>
      </c>
      <c r="O273" t="b">
        <v>1</v>
      </c>
      <c r="P273">
        <v>287</v>
      </c>
      <c r="Q273" t="b">
        <v>1</v>
      </c>
      <c r="R273" t="s">
        <v>8267</v>
      </c>
      <c r="S273" s="12" t="s">
        <v>8311</v>
      </c>
      <c r="T273" t="s">
        <v>8316</v>
      </c>
      <c r="U273">
        <f t="shared" si="24"/>
        <v>2013</v>
      </c>
    </row>
    <row r="274" spans="1:21" ht="15" hidden="1" customHeight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>
        <f t="shared" si="20"/>
        <v>177</v>
      </c>
      <c r="H274">
        <f t="shared" si="21"/>
        <v>81.89</v>
      </c>
      <c r="I274" t="s">
        <v>8223</v>
      </c>
      <c r="J274" t="s">
        <v>8245</v>
      </c>
      <c r="K274">
        <v>1272480540</v>
      </c>
      <c r="L274" s="9">
        <f t="shared" si="22"/>
        <v>40296.78402777778</v>
      </c>
      <c r="M274">
        <v>1267220191</v>
      </c>
      <c r="N274" s="9">
        <f t="shared" si="23"/>
        <v>40235.900358796294</v>
      </c>
      <c r="O274" t="b">
        <v>1</v>
      </c>
      <c r="P274">
        <v>65</v>
      </c>
      <c r="Q274" t="b">
        <v>1</v>
      </c>
      <c r="R274" t="s">
        <v>8267</v>
      </c>
      <c r="S274" s="12" t="s">
        <v>8311</v>
      </c>
      <c r="T274" t="s">
        <v>8316</v>
      </c>
      <c r="U274">
        <f t="shared" si="24"/>
        <v>2010</v>
      </c>
    </row>
    <row r="275" spans="1:21" ht="15" hidden="1" customHeight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>
        <f t="shared" si="20"/>
        <v>108</v>
      </c>
      <c r="H275">
        <f t="shared" si="21"/>
        <v>45.67</v>
      </c>
      <c r="I275" t="s">
        <v>8223</v>
      </c>
      <c r="J275" t="s">
        <v>8245</v>
      </c>
      <c r="K275">
        <v>1309694266</v>
      </c>
      <c r="L275" s="9">
        <f t="shared" si="22"/>
        <v>40727.498449074075</v>
      </c>
      <c r="M275">
        <v>1307102266</v>
      </c>
      <c r="N275" s="9">
        <f t="shared" si="23"/>
        <v>40697.498449074075</v>
      </c>
      <c r="O275" t="b">
        <v>1</v>
      </c>
      <c r="P275">
        <v>118</v>
      </c>
      <c r="Q275" t="b">
        <v>1</v>
      </c>
      <c r="R275" t="s">
        <v>8267</v>
      </c>
      <c r="S275" s="12" t="s">
        <v>8311</v>
      </c>
      <c r="T275" t="s">
        <v>8316</v>
      </c>
      <c r="U275">
        <f t="shared" si="24"/>
        <v>2011</v>
      </c>
    </row>
    <row r="276" spans="1:21" ht="15" hidden="1" customHeight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>
        <f t="shared" si="20"/>
        <v>156</v>
      </c>
      <c r="H276">
        <f t="shared" si="21"/>
        <v>55.22</v>
      </c>
      <c r="I276" t="s">
        <v>8223</v>
      </c>
      <c r="J276" t="s">
        <v>8245</v>
      </c>
      <c r="K276">
        <v>1333609140</v>
      </c>
      <c r="L276" s="9">
        <f t="shared" si="22"/>
        <v>41004.290972222225</v>
      </c>
      <c r="M276">
        <v>1330638829</v>
      </c>
      <c r="N276" s="9">
        <f t="shared" si="23"/>
        <v>40969.912372685183</v>
      </c>
      <c r="O276" t="b">
        <v>1</v>
      </c>
      <c r="P276">
        <v>113</v>
      </c>
      <c r="Q276" t="b">
        <v>1</v>
      </c>
      <c r="R276" t="s">
        <v>8267</v>
      </c>
      <c r="S276" s="12" t="s">
        <v>8311</v>
      </c>
      <c r="T276" t="s">
        <v>8316</v>
      </c>
      <c r="U276">
        <f t="shared" si="24"/>
        <v>2012</v>
      </c>
    </row>
    <row r="277" spans="1:21" ht="15" hidden="1" customHeight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>
        <f t="shared" si="20"/>
        <v>108</v>
      </c>
      <c r="H277">
        <f t="shared" si="21"/>
        <v>65.3</v>
      </c>
      <c r="I277" t="s">
        <v>8223</v>
      </c>
      <c r="J277" t="s">
        <v>8245</v>
      </c>
      <c r="K277">
        <v>1352511966</v>
      </c>
      <c r="L277" s="9">
        <f t="shared" si="22"/>
        <v>41223.073680555557</v>
      </c>
      <c r="M277">
        <v>1349916366</v>
      </c>
      <c r="N277" s="9">
        <f t="shared" si="23"/>
        <v>41193.032013888886</v>
      </c>
      <c r="O277" t="b">
        <v>1</v>
      </c>
      <c r="P277">
        <v>332</v>
      </c>
      <c r="Q277" t="b">
        <v>1</v>
      </c>
      <c r="R277" t="s">
        <v>8267</v>
      </c>
      <c r="S277" s="12" t="s">
        <v>8311</v>
      </c>
      <c r="T277" t="s">
        <v>8316</v>
      </c>
      <c r="U277">
        <f t="shared" si="24"/>
        <v>2012</v>
      </c>
    </row>
    <row r="278" spans="1:21" ht="15" hidden="1" customHeight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>
        <f t="shared" si="20"/>
        <v>148</v>
      </c>
      <c r="H278">
        <f t="shared" si="21"/>
        <v>95.23</v>
      </c>
      <c r="I278" t="s">
        <v>8223</v>
      </c>
      <c r="J278" t="s">
        <v>8245</v>
      </c>
      <c r="K278">
        <v>1335574674</v>
      </c>
      <c r="L278" s="9">
        <f t="shared" si="22"/>
        <v>41027.040208333332</v>
      </c>
      <c r="M278">
        <v>1330394274</v>
      </c>
      <c r="N278" s="9">
        <f t="shared" si="23"/>
        <v>40967.081875000003</v>
      </c>
      <c r="O278" t="b">
        <v>1</v>
      </c>
      <c r="P278">
        <v>62</v>
      </c>
      <c r="Q278" t="b">
        <v>1</v>
      </c>
      <c r="R278" t="s">
        <v>8267</v>
      </c>
      <c r="S278" s="12" t="s">
        <v>8311</v>
      </c>
      <c r="T278" t="s">
        <v>8316</v>
      </c>
      <c r="U278">
        <f t="shared" si="24"/>
        <v>2012</v>
      </c>
    </row>
    <row r="279" spans="1:21" ht="15" hidden="1" customHeight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>
        <f t="shared" si="20"/>
        <v>110</v>
      </c>
      <c r="H279">
        <f t="shared" si="21"/>
        <v>75.44</v>
      </c>
      <c r="I279" t="s">
        <v>8223</v>
      </c>
      <c r="J279" t="s">
        <v>8245</v>
      </c>
      <c r="K279">
        <v>1432416219</v>
      </c>
      <c r="L279" s="9">
        <f t="shared" si="22"/>
        <v>42147.891423611116</v>
      </c>
      <c r="M279">
        <v>1429824219</v>
      </c>
      <c r="N279" s="9">
        <f t="shared" si="23"/>
        <v>42117.891423611116</v>
      </c>
      <c r="O279" t="b">
        <v>1</v>
      </c>
      <c r="P279">
        <v>951</v>
      </c>
      <c r="Q279" t="b">
        <v>1</v>
      </c>
      <c r="R279" t="s">
        <v>8267</v>
      </c>
      <c r="S279" s="12" t="s">
        <v>8311</v>
      </c>
      <c r="T279" t="s">
        <v>8316</v>
      </c>
      <c r="U279">
        <f t="shared" si="24"/>
        <v>2015</v>
      </c>
    </row>
    <row r="280" spans="1:21" ht="15" hidden="1" customHeight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>
        <f t="shared" si="20"/>
        <v>150</v>
      </c>
      <c r="H280">
        <f t="shared" si="21"/>
        <v>97.82</v>
      </c>
      <c r="I280" t="s">
        <v>8223</v>
      </c>
      <c r="J280" t="s">
        <v>8245</v>
      </c>
      <c r="K280">
        <v>1350003539</v>
      </c>
      <c r="L280" s="9">
        <f t="shared" si="22"/>
        <v>41194.040960648148</v>
      </c>
      <c r="M280">
        <v>1347411539</v>
      </c>
      <c r="N280" s="9">
        <f t="shared" si="23"/>
        <v>41164.040960648148</v>
      </c>
      <c r="O280" t="b">
        <v>1</v>
      </c>
      <c r="P280">
        <v>415</v>
      </c>
      <c r="Q280" t="b">
        <v>1</v>
      </c>
      <c r="R280" t="s">
        <v>8267</v>
      </c>
      <c r="S280" s="12" t="s">
        <v>8311</v>
      </c>
      <c r="T280" t="s">
        <v>8316</v>
      </c>
      <c r="U280">
        <f t="shared" si="24"/>
        <v>2012</v>
      </c>
    </row>
    <row r="281" spans="1:21" ht="15" hidden="1" customHeight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>
        <f t="shared" si="20"/>
        <v>157</v>
      </c>
      <c r="H281">
        <f t="shared" si="21"/>
        <v>87.69</v>
      </c>
      <c r="I281" t="s">
        <v>8223</v>
      </c>
      <c r="J281" t="s">
        <v>8245</v>
      </c>
      <c r="K281">
        <v>1488160860</v>
      </c>
      <c r="L281" s="9">
        <f t="shared" si="22"/>
        <v>42793.084027777775</v>
      </c>
      <c r="M281">
        <v>1485237096</v>
      </c>
      <c r="N281" s="9">
        <f t="shared" si="23"/>
        <v>42759.244166666671</v>
      </c>
      <c r="O281" t="b">
        <v>1</v>
      </c>
      <c r="P281">
        <v>305</v>
      </c>
      <c r="Q281" t="b">
        <v>1</v>
      </c>
      <c r="R281" t="s">
        <v>8267</v>
      </c>
      <c r="S281" s="12" t="s">
        <v>8311</v>
      </c>
      <c r="T281" t="s">
        <v>8316</v>
      </c>
      <c r="U281">
        <f t="shared" si="24"/>
        <v>2017</v>
      </c>
    </row>
    <row r="282" spans="1:21" ht="15" hidden="1" customHeight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>
        <f t="shared" si="20"/>
        <v>156</v>
      </c>
      <c r="H282">
        <f t="shared" si="21"/>
        <v>54.75</v>
      </c>
      <c r="I282" t="s">
        <v>8223</v>
      </c>
      <c r="J282" t="s">
        <v>8245</v>
      </c>
      <c r="K282">
        <v>1401459035</v>
      </c>
      <c r="L282" s="9">
        <f t="shared" si="22"/>
        <v>41789.590682870366</v>
      </c>
      <c r="M282">
        <v>1397571035</v>
      </c>
      <c r="N282" s="9">
        <f t="shared" si="23"/>
        <v>41744.590682870374</v>
      </c>
      <c r="O282" t="b">
        <v>1</v>
      </c>
      <c r="P282">
        <v>2139</v>
      </c>
      <c r="Q282" t="b">
        <v>1</v>
      </c>
      <c r="R282" t="s">
        <v>8267</v>
      </c>
      <c r="S282" s="12" t="s">
        <v>8311</v>
      </c>
      <c r="T282" t="s">
        <v>8316</v>
      </c>
      <c r="U282">
        <f t="shared" si="24"/>
        <v>2014</v>
      </c>
    </row>
    <row r="283" spans="1:21" ht="15" hidden="1" customHeight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>
        <f t="shared" si="20"/>
        <v>121</v>
      </c>
      <c r="H283">
        <f t="shared" si="21"/>
        <v>83.95</v>
      </c>
      <c r="I283" t="s">
        <v>8223</v>
      </c>
      <c r="J283" t="s">
        <v>8245</v>
      </c>
      <c r="K283">
        <v>1249932360</v>
      </c>
      <c r="L283" s="9">
        <f t="shared" si="22"/>
        <v>40035.80972222222</v>
      </c>
      <c r="M283">
        <v>1242532513</v>
      </c>
      <c r="N283" s="9">
        <f t="shared" si="23"/>
        <v>39950.163344907407</v>
      </c>
      <c r="O283" t="b">
        <v>1</v>
      </c>
      <c r="P283">
        <v>79</v>
      </c>
      <c r="Q283" t="b">
        <v>1</v>
      </c>
      <c r="R283" t="s">
        <v>8267</v>
      </c>
      <c r="S283" s="12" t="s">
        <v>8311</v>
      </c>
      <c r="T283" t="s">
        <v>8316</v>
      </c>
      <c r="U283">
        <f t="shared" si="24"/>
        <v>2009</v>
      </c>
    </row>
    <row r="284" spans="1:21" ht="15" hidden="1" customHeight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>
        <f t="shared" si="20"/>
        <v>101</v>
      </c>
      <c r="H284">
        <f t="shared" si="21"/>
        <v>254.39</v>
      </c>
      <c r="I284" t="s">
        <v>8223</v>
      </c>
      <c r="J284" t="s">
        <v>8245</v>
      </c>
      <c r="K284">
        <v>1266876000</v>
      </c>
      <c r="L284" s="9">
        <f t="shared" si="22"/>
        <v>40231.916666666664</v>
      </c>
      <c r="M284">
        <v>1263679492</v>
      </c>
      <c r="N284" s="9">
        <f t="shared" si="23"/>
        <v>40194.920046296291</v>
      </c>
      <c r="O284" t="b">
        <v>1</v>
      </c>
      <c r="P284">
        <v>179</v>
      </c>
      <c r="Q284" t="b">
        <v>1</v>
      </c>
      <c r="R284" t="s">
        <v>8267</v>
      </c>
      <c r="S284" s="12" t="s">
        <v>8311</v>
      </c>
      <c r="T284" t="s">
        <v>8316</v>
      </c>
      <c r="U284">
        <f t="shared" si="24"/>
        <v>2010</v>
      </c>
    </row>
    <row r="285" spans="1:21" ht="15" hidden="1" customHeight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>
        <f t="shared" si="20"/>
        <v>114</v>
      </c>
      <c r="H285">
        <f t="shared" si="21"/>
        <v>101.83</v>
      </c>
      <c r="I285" t="s">
        <v>8223</v>
      </c>
      <c r="J285" t="s">
        <v>8245</v>
      </c>
      <c r="K285">
        <v>1306904340</v>
      </c>
      <c r="L285" s="9">
        <f t="shared" si="22"/>
        <v>40695.207638888889</v>
      </c>
      <c r="M285">
        <v>1305219744</v>
      </c>
      <c r="N285" s="9">
        <f t="shared" si="23"/>
        <v>40675.71</v>
      </c>
      <c r="O285" t="b">
        <v>1</v>
      </c>
      <c r="P285">
        <v>202</v>
      </c>
      <c r="Q285" t="b">
        <v>1</v>
      </c>
      <c r="R285" t="s">
        <v>8267</v>
      </c>
      <c r="S285" s="12" t="s">
        <v>8311</v>
      </c>
      <c r="T285" t="s">
        <v>8316</v>
      </c>
      <c r="U285">
        <f t="shared" si="24"/>
        <v>2011</v>
      </c>
    </row>
    <row r="286" spans="1:21" ht="15" hidden="1" customHeight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>
        <f t="shared" si="20"/>
        <v>105</v>
      </c>
      <c r="H286">
        <f t="shared" si="21"/>
        <v>55.07</v>
      </c>
      <c r="I286" t="s">
        <v>8223</v>
      </c>
      <c r="J286" t="s">
        <v>8245</v>
      </c>
      <c r="K286">
        <v>1327167780</v>
      </c>
      <c r="L286" s="9">
        <f t="shared" si="22"/>
        <v>40929.738194444442</v>
      </c>
      <c r="M286">
        <v>1325007780</v>
      </c>
      <c r="N286" s="9">
        <f t="shared" si="23"/>
        <v>40904.738194444442</v>
      </c>
      <c r="O286" t="b">
        <v>1</v>
      </c>
      <c r="P286">
        <v>760</v>
      </c>
      <c r="Q286" t="b">
        <v>1</v>
      </c>
      <c r="R286" t="s">
        <v>8267</v>
      </c>
      <c r="S286" s="12" t="s">
        <v>8311</v>
      </c>
      <c r="T286" t="s">
        <v>8316</v>
      </c>
      <c r="U286">
        <f t="shared" si="24"/>
        <v>2011</v>
      </c>
    </row>
    <row r="287" spans="1:21" ht="15" hidden="1" customHeight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>
        <f t="shared" si="20"/>
        <v>229</v>
      </c>
      <c r="H287">
        <f t="shared" si="21"/>
        <v>56.9</v>
      </c>
      <c r="I287" t="s">
        <v>8223</v>
      </c>
      <c r="J287" t="s">
        <v>8245</v>
      </c>
      <c r="K287">
        <v>1379614128</v>
      </c>
      <c r="L287" s="9">
        <f t="shared" si="22"/>
        <v>41536.756111111114</v>
      </c>
      <c r="M287">
        <v>1377022128</v>
      </c>
      <c r="N287" s="9">
        <f t="shared" si="23"/>
        <v>41506.756111111114</v>
      </c>
      <c r="O287" t="b">
        <v>1</v>
      </c>
      <c r="P287">
        <v>563</v>
      </c>
      <c r="Q287" t="b">
        <v>1</v>
      </c>
      <c r="R287" t="s">
        <v>8267</v>
      </c>
      <c r="S287" s="12" t="s">
        <v>8311</v>
      </c>
      <c r="T287" t="s">
        <v>8316</v>
      </c>
      <c r="U287">
        <f t="shared" si="24"/>
        <v>2013</v>
      </c>
    </row>
    <row r="288" spans="1:21" ht="15" hidden="1" customHeight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>
        <f t="shared" si="20"/>
        <v>109</v>
      </c>
      <c r="H288">
        <f t="shared" si="21"/>
        <v>121.28</v>
      </c>
      <c r="I288" t="s">
        <v>8223</v>
      </c>
      <c r="J288" t="s">
        <v>8245</v>
      </c>
      <c r="K288">
        <v>1364236524</v>
      </c>
      <c r="L288" s="9">
        <f t="shared" si="22"/>
        <v>41358.774583333332</v>
      </c>
      <c r="M288">
        <v>1360352124</v>
      </c>
      <c r="N288" s="9">
        <f t="shared" si="23"/>
        <v>41313.816250000003</v>
      </c>
      <c r="O288" t="b">
        <v>1</v>
      </c>
      <c r="P288">
        <v>135</v>
      </c>
      <c r="Q288" t="b">
        <v>1</v>
      </c>
      <c r="R288" t="s">
        <v>8267</v>
      </c>
      <c r="S288" s="12" t="s">
        <v>8311</v>
      </c>
      <c r="T288" t="s">
        <v>8316</v>
      </c>
      <c r="U288">
        <f t="shared" si="24"/>
        <v>2013</v>
      </c>
    </row>
    <row r="289" spans="1:21" ht="15" hidden="1" customHeight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>
        <f t="shared" si="20"/>
        <v>176</v>
      </c>
      <c r="H289">
        <f t="shared" si="21"/>
        <v>91.19</v>
      </c>
      <c r="I289" t="s">
        <v>8223</v>
      </c>
      <c r="J289" t="s">
        <v>8245</v>
      </c>
      <c r="K289">
        <v>1351828800</v>
      </c>
      <c r="L289" s="9">
        <f t="shared" si="22"/>
        <v>41215.166666666664</v>
      </c>
      <c r="M289">
        <v>1349160018</v>
      </c>
      <c r="N289" s="9">
        <f t="shared" si="23"/>
        <v>41184.277986111112</v>
      </c>
      <c r="O289" t="b">
        <v>1</v>
      </c>
      <c r="P289">
        <v>290</v>
      </c>
      <c r="Q289" t="b">
        <v>1</v>
      </c>
      <c r="R289" t="s">
        <v>8267</v>
      </c>
      <c r="S289" s="12" t="s">
        <v>8311</v>
      </c>
      <c r="T289" t="s">
        <v>8316</v>
      </c>
      <c r="U289">
        <f t="shared" si="24"/>
        <v>2012</v>
      </c>
    </row>
    <row r="290" spans="1:21" ht="15" hidden="1" customHeight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>
        <f t="shared" si="20"/>
        <v>103</v>
      </c>
      <c r="H290">
        <f t="shared" si="21"/>
        <v>115.45</v>
      </c>
      <c r="I290" t="s">
        <v>8223</v>
      </c>
      <c r="J290" t="s">
        <v>8245</v>
      </c>
      <c r="K290">
        <v>1340683393</v>
      </c>
      <c r="L290" s="9">
        <f t="shared" si="22"/>
        <v>41086.168900462959</v>
      </c>
      <c r="M290">
        <v>1337659393</v>
      </c>
      <c r="N290" s="9">
        <f t="shared" si="23"/>
        <v>41051.168900462959</v>
      </c>
      <c r="O290" t="b">
        <v>1</v>
      </c>
      <c r="P290">
        <v>447</v>
      </c>
      <c r="Q290" t="b">
        <v>1</v>
      </c>
      <c r="R290" t="s">
        <v>8267</v>
      </c>
      <c r="S290" s="12" t="s">
        <v>8311</v>
      </c>
      <c r="T290" t="s">
        <v>8316</v>
      </c>
      <c r="U290">
        <f t="shared" si="24"/>
        <v>2012</v>
      </c>
    </row>
    <row r="291" spans="1:21" ht="15" hidden="1" customHeight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>
        <f t="shared" si="20"/>
        <v>105</v>
      </c>
      <c r="H291">
        <f t="shared" si="21"/>
        <v>67.77</v>
      </c>
      <c r="I291" t="s">
        <v>8224</v>
      </c>
      <c r="J291" t="s">
        <v>8246</v>
      </c>
      <c r="K291">
        <v>1383389834</v>
      </c>
      <c r="L291" s="9">
        <f t="shared" si="22"/>
        <v>41580.456412037034</v>
      </c>
      <c r="M291">
        <v>1380797834</v>
      </c>
      <c r="N291" s="9">
        <f t="shared" si="23"/>
        <v>41550.456412037034</v>
      </c>
      <c r="O291" t="b">
        <v>1</v>
      </c>
      <c r="P291">
        <v>232</v>
      </c>
      <c r="Q291" t="b">
        <v>1</v>
      </c>
      <c r="R291" t="s">
        <v>8267</v>
      </c>
      <c r="S291" s="12" t="s">
        <v>8311</v>
      </c>
      <c r="T291" t="s">
        <v>8316</v>
      </c>
      <c r="U291">
        <f t="shared" si="24"/>
        <v>2013</v>
      </c>
    </row>
    <row r="292" spans="1:21" ht="15" hidden="1" customHeight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>
        <f t="shared" si="20"/>
        <v>107</v>
      </c>
      <c r="H292">
        <f t="shared" si="21"/>
        <v>28.58</v>
      </c>
      <c r="I292" t="s">
        <v>8223</v>
      </c>
      <c r="J292" t="s">
        <v>8245</v>
      </c>
      <c r="K292">
        <v>1296633540</v>
      </c>
      <c r="L292" s="9">
        <f t="shared" si="22"/>
        <v>40576.332638888889</v>
      </c>
      <c r="M292">
        <v>1292316697</v>
      </c>
      <c r="N292" s="9">
        <f t="shared" si="23"/>
        <v>40526.36917824074</v>
      </c>
      <c r="O292" t="b">
        <v>1</v>
      </c>
      <c r="P292">
        <v>168</v>
      </c>
      <c r="Q292" t="b">
        <v>1</v>
      </c>
      <c r="R292" t="s">
        <v>8267</v>
      </c>
      <c r="S292" s="12" t="s">
        <v>8311</v>
      </c>
      <c r="T292" t="s">
        <v>8316</v>
      </c>
      <c r="U292">
        <f t="shared" si="24"/>
        <v>2010</v>
      </c>
    </row>
    <row r="293" spans="1:21" ht="15" hidden="1" customHeight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>
        <f t="shared" si="20"/>
        <v>120</v>
      </c>
      <c r="H293">
        <f t="shared" si="21"/>
        <v>46.88</v>
      </c>
      <c r="I293" t="s">
        <v>8223</v>
      </c>
      <c r="J293" t="s">
        <v>8245</v>
      </c>
      <c r="K293">
        <v>1367366460</v>
      </c>
      <c r="L293" s="9">
        <f t="shared" si="22"/>
        <v>41395.000694444447</v>
      </c>
      <c r="M293">
        <v>1365791246</v>
      </c>
      <c r="N293" s="9">
        <f t="shared" si="23"/>
        <v>41376.769050925926</v>
      </c>
      <c r="O293" t="b">
        <v>1</v>
      </c>
      <c r="P293">
        <v>128</v>
      </c>
      <c r="Q293" t="b">
        <v>1</v>
      </c>
      <c r="R293" t="s">
        <v>8267</v>
      </c>
      <c r="S293" s="12" t="s">
        <v>8311</v>
      </c>
      <c r="T293" t="s">
        <v>8316</v>
      </c>
      <c r="U293">
        <f t="shared" si="24"/>
        <v>2013</v>
      </c>
    </row>
    <row r="294" spans="1:21" ht="15" hidden="1" customHeight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>
        <f t="shared" si="20"/>
        <v>102</v>
      </c>
      <c r="H294">
        <f t="shared" si="21"/>
        <v>154.41999999999999</v>
      </c>
      <c r="I294" t="s">
        <v>8223</v>
      </c>
      <c r="J294" t="s">
        <v>8245</v>
      </c>
      <c r="K294">
        <v>1319860740</v>
      </c>
      <c r="L294" s="9">
        <f t="shared" si="22"/>
        <v>40845.165972222225</v>
      </c>
      <c r="M294">
        <v>1317064599</v>
      </c>
      <c r="N294" s="9">
        <f t="shared" si="23"/>
        <v>40812.803229166668</v>
      </c>
      <c r="O294" t="b">
        <v>1</v>
      </c>
      <c r="P294">
        <v>493</v>
      </c>
      <c r="Q294" t="b">
        <v>1</v>
      </c>
      <c r="R294" t="s">
        <v>8267</v>
      </c>
      <c r="S294" s="12" t="s">
        <v>8311</v>
      </c>
      <c r="T294" t="s">
        <v>8316</v>
      </c>
      <c r="U294">
        <f t="shared" si="24"/>
        <v>2011</v>
      </c>
    </row>
    <row r="295" spans="1:21" ht="15" hidden="1" customHeight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>
        <f t="shared" si="20"/>
        <v>101</v>
      </c>
      <c r="H295">
        <f t="shared" si="21"/>
        <v>201.22</v>
      </c>
      <c r="I295" t="s">
        <v>8223</v>
      </c>
      <c r="J295" t="s">
        <v>8245</v>
      </c>
      <c r="K295">
        <v>1398009714</v>
      </c>
      <c r="L295" s="9">
        <f t="shared" si="22"/>
        <v>41749.667986111112</v>
      </c>
      <c r="M295">
        <v>1395417714</v>
      </c>
      <c r="N295" s="9">
        <f t="shared" si="23"/>
        <v>41719.667986111112</v>
      </c>
      <c r="O295" t="b">
        <v>1</v>
      </c>
      <c r="P295">
        <v>131</v>
      </c>
      <c r="Q295" t="b">
        <v>1</v>
      </c>
      <c r="R295" t="s">
        <v>8267</v>
      </c>
      <c r="S295" s="12" t="s">
        <v>8311</v>
      </c>
      <c r="T295" t="s">
        <v>8316</v>
      </c>
      <c r="U295">
        <f t="shared" si="24"/>
        <v>2014</v>
      </c>
    </row>
    <row r="296" spans="1:21" ht="15" hidden="1" customHeight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>
        <f t="shared" si="20"/>
        <v>100</v>
      </c>
      <c r="H296">
        <f t="shared" si="21"/>
        <v>100</v>
      </c>
      <c r="I296" t="s">
        <v>8223</v>
      </c>
      <c r="J296" t="s">
        <v>8245</v>
      </c>
      <c r="K296">
        <v>1279555200</v>
      </c>
      <c r="L296" s="9">
        <f t="shared" si="22"/>
        <v>40378.666666666664</v>
      </c>
      <c r="M296">
        <v>1276480894</v>
      </c>
      <c r="N296" s="9">
        <f t="shared" si="23"/>
        <v>40343.084421296298</v>
      </c>
      <c r="O296" t="b">
        <v>1</v>
      </c>
      <c r="P296">
        <v>50</v>
      </c>
      <c r="Q296" t="b">
        <v>1</v>
      </c>
      <c r="R296" t="s">
        <v>8267</v>
      </c>
      <c r="S296" s="12" t="s">
        <v>8311</v>
      </c>
      <c r="T296" t="s">
        <v>8316</v>
      </c>
      <c r="U296">
        <f t="shared" si="24"/>
        <v>2010</v>
      </c>
    </row>
    <row r="297" spans="1:21" ht="15" hidden="1" customHeight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>
        <f t="shared" si="20"/>
        <v>133</v>
      </c>
      <c r="H297">
        <f t="shared" si="21"/>
        <v>100.08</v>
      </c>
      <c r="I297" t="s">
        <v>8223</v>
      </c>
      <c r="J297" t="s">
        <v>8245</v>
      </c>
      <c r="K297">
        <v>1383264000</v>
      </c>
      <c r="L297" s="9">
        <f t="shared" si="22"/>
        <v>41579</v>
      </c>
      <c r="M297">
        <v>1378080409</v>
      </c>
      <c r="N297" s="9">
        <f t="shared" si="23"/>
        <v>41519.004733796297</v>
      </c>
      <c r="O297" t="b">
        <v>1</v>
      </c>
      <c r="P297">
        <v>665</v>
      </c>
      <c r="Q297" t="b">
        <v>1</v>
      </c>
      <c r="R297" t="s">
        <v>8267</v>
      </c>
      <c r="S297" s="12" t="s">
        <v>8311</v>
      </c>
      <c r="T297" t="s">
        <v>8316</v>
      </c>
      <c r="U297">
        <f t="shared" si="24"/>
        <v>2013</v>
      </c>
    </row>
    <row r="298" spans="1:21" ht="15" hidden="1" customHeight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>
        <f t="shared" si="20"/>
        <v>119</v>
      </c>
      <c r="H298">
        <f t="shared" si="21"/>
        <v>230.09</v>
      </c>
      <c r="I298" t="s">
        <v>8223</v>
      </c>
      <c r="J298" t="s">
        <v>8245</v>
      </c>
      <c r="K298">
        <v>1347017083</v>
      </c>
      <c r="L298" s="9">
        <f t="shared" si="22"/>
        <v>41159.475497685184</v>
      </c>
      <c r="M298">
        <v>1344857083</v>
      </c>
      <c r="N298" s="9">
        <f t="shared" si="23"/>
        <v>41134.475497685184</v>
      </c>
      <c r="O298" t="b">
        <v>1</v>
      </c>
      <c r="P298">
        <v>129</v>
      </c>
      <c r="Q298" t="b">
        <v>1</v>
      </c>
      <c r="R298" t="s">
        <v>8267</v>
      </c>
      <c r="S298" s="12" t="s">
        <v>8311</v>
      </c>
      <c r="T298" t="s">
        <v>8316</v>
      </c>
      <c r="U298">
        <f t="shared" si="24"/>
        <v>2012</v>
      </c>
    </row>
    <row r="299" spans="1:21" ht="15" hidden="1" customHeight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>
        <f t="shared" si="20"/>
        <v>101</v>
      </c>
      <c r="H299">
        <f t="shared" si="21"/>
        <v>141.75</v>
      </c>
      <c r="I299" t="s">
        <v>8223</v>
      </c>
      <c r="J299" t="s">
        <v>8245</v>
      </c>
      <c r="K299">
        <v>1430452740</v>
      </c>
      <c r="L299" s="9">
        <f t="shared" si="22"/>
        <v>42125.165972222225</v>
      </c>
      <c r="M299">
        <v>1427390901</v>
      </c>
      <c r="N299" s="9">
        <f t="shared" si="23"/>
        <v>42089.728020833332</v>
      </c>
      <c r="O299" t="b">
        <v>1</v>
      </c>
      <c r="P299">
        <v>142</v>
      </c>
      <c r="Q299" t="b">
        <v>1</v>
      </c>
      <c r="R299" t="s">
        <v>8267</v>
      </c>
      <c r="S299" s="12" t="s">
        <v>8311</v>
      </c>
      <c r="T299" t="s">
        <v>8316</v>
      </c>
      <c r="U299">
        <f t="shared" si="24"/>
        <v>2015</v>
      </c>
    </row>
    <row r="300" spans="1:21" ht="15" hidden="1" customHeight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>
        <f t="shared" si="20"/>
        <v>109</v>
      </c>
      <c r="H300">
        <f t="shared" si="21"/>
        <v>56.34</v>
      </c>
      <c r="I300" t="s">
        <v>8223</v>
      </c>
      <c r="J300" t="s">
        <v>8245</v>
      </c>
      <c r="K300">
        <v>1399669200</v>
      </c>
      <c r="L300" s="9">
        <f t="shared" si="22"/>
        <v>41768.875</v>
      </c>
      <c r="M300">
        <v>1394536048</v>
      </c>
      <c r="N300" s="9">
        <f t="shared" si="23"/>
        <v>41709.463518518518</v>
      </c>
      <c r="O300" t="b">
        <v>1</v>
      </c>
      <c r="P300">
        <v>2436</v>
      </c>
      <c r="Q300" t="b">
        <v>1</v>
      </c>
      <c r="R300" t="s">
        <v>8267</v>
      </c>
      <c r="S300" s="12" t="s">
        <v>8311</v>
      </c>
      <c r="T300" t="s">
        <v>8316</v>
      </c>
      <c r="U300">
        <f t="shared" si="24"/>
        <v>2014</v>
      </c>
    </row>
    <row r="301" spans="1:21" ht="15" hidden="1" customHeight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>
        <f t="shared" si="20"/>
        <v>179</v>
      </c>
      <c r="H301">
        <f t="shared" si="21"/>
        <v>73.34</v>
      </c>
      <c r="I301" t="s">
        <v>8223</v>
      </c>
      <c r="J301" t="s">
        <v>8245</v>
      </c>
      <c r="K301">
        <v>1289975060</v>
      </c>
      <c r="L301" s="9">
        <f t="shared" si="22"/>
        <v>40499.266898148147</v>
      </c>
      <c r="M301">
        <v>1287379460</v>
      </c>
      <c r="N301" s="9">
        <f t="shared" si="23"/>
        <v>40469.225231481483</v>
      </c>
      <c r="O301" t="b">
        <v>1</v>
      </c>
      <c r="P301">
        <v>244</v>
      </c>
      <c r="Q301" t="b">
        <v>1</v>
      </c>
      <c r="R301" t="s">
        <v>8267</v>
      </c>
      <c r="S301" s="12" t="s">
        <v>8311</v>
      </c>
      <c r="T301" t="s">
        <v>8316</v>
      </c>
      <c r="U301">
        <f t="shared" si="24"/>
        <v>2010</v>
      </c>
    </row>
    <row r="302" spans="1:21" ht="15" hidden="1" customHeight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>
        <f t="shared" si="20"/>
        <v>102</v>
      </c>
      <c r="H302">
        <f t="shared" si="21"/>
        <v>85.34</v>
      </c>
      <c r="I302" t="s">
        <v>8223</v>
      </c>
      <c r="J302" t="s">
        <v>8245</v>
      </c>
      <c r="K302">
        <v>1303686138</v>
      </c>
      <c r="L302" s="9">
        <f t="shared" si="22"/>
        <v>40657.959930555553</v>
      </c>
      <c r="M302">
        <v>1301007738</v>
      </c>
      <c r="N302" s="9">
        <f t="shared" si="23"/>
        <v>40626.959930555553</v>
      </c>
      <c r="O302" t="b">
        <v>1</v>
      </c>
      <c r="P302">
        <v>298</v>
      </c>
      <c r="Q302" t="b">
        <v>1</v>
      </c>
      <c r="R302" t="s">
        <v>8267</v>
      </c>
      <c r="S302" s="12" t="s">
        <v>8311</v>
      </c>
      <c r="T302" t="s">
        <v>8316</v>
      </c>
      <c r="U302">
        <f t="shared" si="24"/>
        <v>2011</v>
      </c>
    </row>
    <row r="303" spans="1:21" ht="15" hidden="1" customHeight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>
        <f t="shared" si="20"/>
        <v>119</v>
      </c>
      <c r="H303">
        <f t="shared" si="21"/>
        <v>61.5</v>
      </c>
      <c r="I303" t="s">
        <v>8223</v>
      </c>
      <c r="J303" t="s">
        <v>8245</v>
      </c>
      <c r="K303">
        <v>1363711335</v>
      </c>
      <c r="L303" s="9">
        <f t="shared" si="22"/>
        <v>41352.696006944447</v>
      </c>
      <c r="M303">
        <v>1360258935</v>
      </c>
      <c r="N303" s="9">
        <f t="shared" si="23"/>
        <v>41312.737673611111</v>
      </c>
      <c r="O303" t="b">
        <v>1</v>
      </c>
      <c r="P303">
        <v>251</v>
      </c>
      <c r="Q303" t="b">
        <v>1</v>
      </c>
      <c r="R303" t="s">
        <v>8267</v>
      </c>
      <c r="S303" s="12" t="s">
        <v>8311</v>
      </c>
      <c r="T303" t="s">
        <v>8316</v>
      </c>
      <c r="U303">
        <f t="shared" si="24"/>
        <v>2013</v>
      </c>
    </row>
    <row r="304" spans="1:21" ht="15" hidden="1" customHeight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>
        <f t="shared" si="20"/>
        <v>100</v>
      </c>
      <c r="H304">
        <f t="shared" si="21"/>
        <v>93.02</v>
      </c>
      <c r="I304" t="s">
        <v>8223</v>
      </c>
      <c r="J304" t="s">
        <v>8245</v>
      </c>
      <c r="K304">
        <v>1330115638</v>
      </c>
      <c r="L304" s="9">
        <f t="shared" si="22"/>
        <v>40963.856921296298</v>
      </c>
      <c r="M304">
        <v>1327523638</v>
      </c>
      <c r="N304" s="9">
        <f t="shared" si="23"/>
        <v>40933.856921296298</v>
      </c>
      <c r="O304" t="b">
        <v>1</v>
      </c>
      <c r="P304">
        <v>108</v>
      </c>
      <c r="Q304" t="b">
        <v>1</v>
      </c>
      <c r="R304" t="s">
        <v>8267</v>
      </c>
      <c r="S304" s="12" t="s">
        <v>8311</v>
      </c>
      <c r="T304" t="s">
        <v>8316</v>
      </c>
      <c r="U304">
        <f t="shared" si="24"/>
        <v>2012</v>
      </c>
    </row>
    <row r="305" spans="1:21" ht="15" hidden="1" customHeight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>
        <f t="shared" si="20"/>
        <v>137</v>
      </c>
      <c r="H305">
        <f t="shared" si="21"/>
        <v>50.29</v>
      </c>
      <c r="I305" t="s">
        <v>8223</v>
      </c>
      <c r="J305" t="s">
        <v>8245</v>
      </c>
      <c r="K305">
        <v>1338601346</v>
      </c>
      <c r="L305" s="9">
        <f t="shared" si="22"/>
        <v>41062.071134259262</v>
      </c>
      <c r="M305">
        <v>1336009346</v>
      </c>
      <c r="N305" s="9">
        <f t="shared" si="23"/>
        <v>41032.071134259262</v>
      </c>
      <c r="O305" t="b">
        <v>1</v>
      </c>
      <c r="P305">
        <v>82</v>
      </c>
      <c r="Q305" t="b">
        <v>1</v>
      </c>
      <c r="R305" t="s">
        <v>8267</v>
      </c>
      <c r="S305" s="12" t="s">
        <v>8311</v>
      </c>
      <c r="T305" t="s">
        <v>8316</v>
      </c>
      <c r="U305">
        <f t="shared" si="24"/>
        <v>2012</v>
      </c>
    </row>
    <row r="306" spans="1:21" ht="15" hidden="1" customHeight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>
        <f t="shared" si="20"/>
        <v>232</v>
      </c>
      <c r="H306">
        <f t="shared" si="21"/>
        <v>106.43</v>
      </c>
      <c r="I306" t="s">
        <v>8223</v>
      </c>
      <c r="J306" t="s">
        <v>8245</v>
      </c>
      <c r="K306">
        <v>1346464800</v>
      </c>
      <c r="L306" s="9">
        <f t="shared" si="22"/>
        <v>41153.083333333336</v>
      </c>
      <c r="M306">
        <v>1343096197</v>
      </c>
      <c r="N306" s="9">
        <f t="shared" si="23"/>
        <v>41114.094872685186</v>
      </c>
      <c r="O306" t="b">
        <v>1</v>
      </c>
      <c r="P306">
        <v>74</v>
      </c>
      <c r="Q306" t="b">
        <v>1</v>
      </c>
      <c r="R306" t="s">
        <v>8267</v>
      </c>
      <c r="S306" s="12" t="s">
        <v>8311</v>
      </c>
      <c r="T306" t="s">
        <v>8316</v>
      </c>
      <c r="U306">
        <f t="shared" si="24"/>
        <v>2012</v>
      </c>
    </row>
    <row r="307" spans="1:21" ht="15" hidden="1" customHeight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>
        <f t="shared" si="20"/>
        <v>130</v>
      </c>
      <c r="H307">
        <f t="shared" si="21"/>
        <v>51.72</v>
      </c>
      <c r="I307" t="s">
        <v>8223</v>
      </c>
      <c r="J307" t="s">
        <v>8245</v>
      </c>
      <c r="K307">
        <v>1331392049</v>
      </c>
      <c r="L307" s="9">
        <f t="shared" si="22"/>
        <v>40978.630196759259</v>
      </c>
      <c r="M307">
        <v>1328800049</v>
      </c>
      <c r="N307" s="9">
        <f t="shared" si="23"/>
        <v>40948.630196759259</v>
      </c>
      <c r="O307" t="b">
        <v>1</v>
      </c>
      <c r="P307">
        <v>189</v>
      </c>
      <c r="Q307" t="b">
        <v>1</v>
      </c>
      <c r="R307" t="s">
        <v>8267</v>
      </c>
      <c r="S307" s="12" t="s">
        <v>8311</v>
      </c>
      <c r="T307" t="s">
        <v>8316</v>
      </c>
      <c r="U307">
        <f t="shared" si="24"/>
        <v>2012</v>
      </c>
    </row>
    <row r="308" spans="1:21" ht="15" hidden="1" customHeight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>
        <f t="shared" si="20"/>
        <v>293</v>
      </c>
      <c r="H308">
        <f t="shared" si="21"/>
        <v>36.61</v>
      </c>
      <c r="I308" t="s">
        <v>8223</v>
      </c>
      <c r="J308" t="s">
        <v>8245</v>
      </c>
      <c r="K308">
        <v>1363806333</v>
      </c>
      <c r="L308" s="9">
        <f t="shared" si="22"/>
        <v>41353.795520833337</v>
      </c>
      <c r="M308">
        <v>1362081933</v>
      </c>
      <c r="N308" s="9">
        <f t="shared" si="23"/>
        <v>41333.837187500001</v>
      </c>
      <c r="O308" t="b">
        <v>1</v>
      </c>
      <c r="P308">
        <v>80</v>
      </c>
      <c r="Q308" t="b">
        <v>1</v>
      </c>
      <c r="R308" t="s">
        <v>8267</v>
      </c>
      <c r="S308" s="12" t="s">
        <v>8311</v>
      </c>
      <c r="T308" t="s">
        <v>8316</v>
      </c>
      <c r="U308">
        <f t="shared" si="24"/>
        <v>2013</v>
      </c>
    </row>
    <row r="309" spans="1:21" ht="15" hidden="1" customHeight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>
        <f t="shared" si="20"/>
        <v>111</v>
      </c>
      <c r="H309">
        <f t="shared" si="21"/>
        <v>42.52</v>
      </c>
      <c r="I309" t="s">
        <v>8223</v>
      </c>
      <c r="J309" t="s">
        <v>8245</v>
      </c>
      <c r="K309">
        <v>1360276801</v>
      </c>
      <c r="L309" s="9">
        <f t="shared" si="22"/>
        <v>41312.944456018515</v>
      </c>
      <c r="M309">
        <v>1357684801</v>
      </c>
      <c r="N309" s="9">
        <f t="shared" si="23"/>
        <v>41282.944456018515</v>
      </c>
      <c r="O309" t="b">
        <v>1</v>
      </c>
      <c r="P309">
        <v>576</v>
      </c>
      <c r="Q309" t="b">
        <v>1</v>
      </c>
      <c r="R309" t="s">
        <v>8267</v>
      </c>
      <c r="S309" s="12" t="s">
        <v>8311</v>
      </c>
      <c r="T309" t="s">
        <v>8316</v>
      </c>
      <c r="U309">
        <f t="shared" si="24"/>
        <v>2013</v>
      </c>
    </row>
    <row r="310" spans="1:21" ht="15" hidden="1" customHeight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>
        <f t="shared" si="20"/>
        <v>106</v>
      </c>
      <c r="H310">
        <f t="shared" si="21"/>
        <v>62.71</v>
      </c>
      <c r="I310" t="s">
        <v>8223</v>
      </c>
      <c r="J310" t="s">
        <v>8245</v>
      </c>
      <c r="K310">
        <v>1299775210</v>
      </c>
      <c r="L310" s="9">
        <f t="shared" si="22"/>
        <v>40612.694560185184</v>
      </c>
      <c r="M310">
        <v>1295887210</v>
      </c>
      <c r="N310" s="9">
        <f t="shared" si="23"/>
        <v>40567.694560185184</v>
      </c>
      <c r="O310" t="b">
        <v>1</v>
      </c>
      <c r="P310">
        <v>202</v>
      </c>
      <c r="Q310" t="b">
        <v>1</v>
      </c>
      <c r="R310" t="s">
        <v>8267</v>
      </c>
      <c r="S310" s="12" t="s">
        <v>8311</v>
      </c>
      <c r="T310" t="s">
        <v>8316</v>
      </c>
      <c r="U310">
        <f t="shared" si="24"/>
        <v>2011</v>
      </c>
    </row>
    <row r="311" spans="1:21" ht="15" hidden="1" customHeight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>
        <f t="shared" si="20"/>
        <v>119</v>
      </c>
      <c r="H311">
        <f t="shared" si="21"/>
        <v>89.96</v>
      </c>
      <c r="I311" t="s">
        <v>8223</v>
      </c>
      <c r="J311" t="s">
        <v>8245</v>
      </c>
      <c r="K311">
        <v>1346695334</v>
      </c>
      <c r="L311" s="9">
        <f t="shared" si="22"/>
        <v>41155.751550925925</v>
      </c>
      <c r="M311">
        <v>1344880934</v>
      </c>
      <c r="N311" s="9">
        <f t="shared" si="23"/>
        <v>41134.751550925925</v>
      </c>
      <c r="O311" t="b">
        <v>1</v>
      </c>
      <c r="P311">
        <v>238</v>
      </c>
      <c r="Q311" t="b">
        <v>1</v>
      </c>
      <c r="R311" t="s">
        <v>8267</v>
      </c>
      <c r="S311" s="12" t="s">
        <v>8311</v>
      </c>
      <c r="T311" t="s">
        <v>8316</v>
      </c>
      <c r="U311">
        <f t="shared" si="24"/>
        <v>2012</v>
      </c>
    </row>
    <row r="312" spans="1:21" ht="15" hidden="1" customHeight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>
        <f t="shared" si="20"/>
        <v>104</v>
      </c>
      <c r="H312">
        <f t="shared" si="21"/>
        <v>28.92</v>
      </c>
      <c r="I312" t="s">
        <v>8223</v>
      </c>
      <c r="J312" t="s">
        <v>8245</v>
      </c>
      <c r="K312">
        <v>1319076000</v>
      </c>
      <c r="L312" s="9">
        <f t="shared" si="22"/>
        <v>40836.083333333336</v>
      </c>
      <c r="M312">
        <v>1317788623</v>
      </c>
      <c r="N312" s="9">
        <f t="shared" si="23"/>
        <v>40821.183136574073</v>
      </c>
      <c r="O312" t="b">
        <v>1</v>
      </c>
      <c r="P312">
        <v>36</v>
      </c>
      <c r="Q312" t="b">
        <v>1</v>
      </c>
      <c r="R312" t="s">
        <v>8267</v>
      </c>
      <c r="S312" s="12" t="s">
        <v>8311</v>
      </c>
      <c r="T312" t="s">
        <v>8316</v>
      </c>
      <c r="U312">
        <f t="shared" si="24"/>
        <v>2011</v>
      </c>
    </row>
    <row r="313" spans="1:21" ht="15" hidden="1" customHeight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>
        <f t="shared" si="20"/>
        <v>104</v>
      </c>
      <c r="H313">
        <f t="shared" si="21"/>
        <v>138.80000000000001</v>
      </c>
      <c r="I313" t="s">
        <v>8223</v>
      </c>
      <c r="J313" t="s">
        <v>8245</v>
      </c>
      <c r="K313">
        <v>1325404740</v>
      </c>
      <c r="L313" s="9">
        <f t="shared" si="22"/>
        <v>40909.332638888889</v>
      </c>
      <c r="M313">
        <v>1321852592</v>
      </c>
      <c r="N313" s="9">
        <f t="shared" si="23"/>
        <v>40868.219814814816</v>
      </c>
      <c r="O313" t="b">
        <v>1</v>
      </c>
      <c r="P313">
        <v>150</v>
      </c>
      <c r="Q313" t="b">
        <v>1</v>
      </c>
      <c r="R313" t="s">
        <v>8267</v>
      </c>
      <c r="S313" s="12" t="s">
        <v>8311</v>
      </c>
      <c r="T313" t="s">
        <v>8316</v>
      </c>
      <c r="U313">
        <f t="shared" si="24"/>
        <v>2011</v>
      </c>
    </row>
    <row r="314" spans="1:21" ht="15" hidden="1" customHeight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>
        <f t="shared" si="20"/>
        <v>112</v>
      </c>
      <c r="H314">
        <f t="shared" si="21"/>
        <v>61.3</v>
      </c>
      <c r="I314" t="s">
        <v>8223</v>
      </c>
      <c r="J314" t="s">
        <v>8245</v>
      </c>
      <c r="K314">
        <v>1365973432</v>
      </c>
      <c r="L314" s="9">
        <f t="shared" si="22"/>
        <v>41378.877685185187</v>
      </c>
      <c r="M314">
        <v>1363381432</v>
      </c>
      <c r="N314" s="9">
        <f t="shared" si="23"/>
        <v>41348.877685185187</v>
      </c>
      <c r="O314" t="b">
        <v>1</v>
      </c>
      <c r="P314">
        <v>146</v>
      </c>
      <c r="Q314" t="b">
        <v>1</v>
      </c>
      <c r="R314" t="s">
        <v>8267</v>
      </c>
      <c r="S314" s="12" t="s">
        <v>8311</v>
      </c>
      <c r="T314" t="s">
        <v>8316</v>
      </c>
      <c r="U314">
        <f t="shared" si="24"/>
        <v>2013</v>
      </c>
    </row>
    <row r="315" spans="1:21" ht="15" hidden="1" customHeight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>
        <f t="shared" si="20"/>
        <v>105</v>
      </c>
      <c r="H315">
        <f t="shared" si="21"/>
        <v>80.2</v>
      </c>
      <c r="I315" t="s">
        <v>8223</v>
      </c>
      <c r="J315" t="s">
        <v>8245</v>
      </c>
      <c r="K315">
        <v>1281542340</v>
      </c>
      <c r="L315" s="9">
        <f t="shared" si="22"/>
        <v>40401.665972222225</v>
      </c>
      <c r="M315">
        <v>1277702894</v>
      </c>
      <c r="N315" s="9">
        <f t="shared" si="23"/>
        <v>40357.227939814817</v>
      </c>
      <c r="O315" t="b">
        <v>1</v>
      </c>
      <c r="P315">
        <v>222</v>
      </c>
      <c r="Q315" t="b">
        <v>1</v>
      </c>
      <c r="R315" t="s">
        <v>8267</v>
      </c>
      <c r="S315" s="12" t="s">
        <v>8311</v>
      </c>
      <c r="T315" t="s">
        <v>8316</v>
      </c>
      <c r="U315">
        <f t="shared" si="24"/>
        <v>2010</v>
      </c>
    </row>
    <row r="316" spans="1:21" ht="15" hidden="1" customHeight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>
        <f t="shared" si="20"/>
        <v>385</v>
      </c>
      <c r="H316">
        <f t="shared" si="21"/>
        <v>32.1</v>
      </c>
      <c r="I316" t="s">
        <v>8223</v>
      </c>
      <c r="J316" t="s">
        <v>8245</v>
      </c>
      <c r="K316">
        <v>1362167988</v>
      </c>
      <c r="L316" s="9">
        <f t="shared" si="22"/>
        <v>41334.833194444444</v>
      </c>
      <c r="M316">
        <v>1359575988</v>
      </c>
      <c r="N316" s="9">
        <f t="shared" si="23"/>
        <v>41304.833194444444</v>
      </c>
      <c r="O316" t="b">
        <v>1</v>
      </c>
      <c r="P316">
        <v>120</v>
      </c>
      <c r="Q316" t="b">
        <v>1</v>
      </c>
      <c r="R316" t="s">
        <v>8267</v>
      </c>
      <c r="S316" s="12" t="s">
        <v>8311</v>
      </c>
      <c r="T316" t="s">
        <v>8316</v>
      </c>
      <c r="U316">
        <f t="shared" si="24"/>
        <v>2013</v>
      </c>
    </row>
    <row r="317" spans="1:21" ht="15" hidden="1" customHeight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>
        <f t="shared" si="20"/>
        <v>101</v>
      </c>
      <c r="H317">
        <f t="shared" si="21"/>
        <v>200.89</v>
      </c>
      <c r="I317" t="s">
        <v>8223</v>
      </c>
      <c r="J317" t="s">
        <v>8245</v>
      </c>
      <c r="K317">
        <v>1345660334</v>
      </c>
      <c r="L317" s="9">
        <f t="shared" si="22"/>
        <v>41143.77238425926</v>
      </c>
      <c r="M317">
        <v>1343068334</v>
      </c>
      <c r="N317" s="9">
        <f t="shared" si="23"/>
        <v>41113.77238425926</v>
      </c>
      <c r="O317" t="b">
        <v>1</v>
      </c>
      <c r="P317">
        <v>126</v>
      </c>
      <c r="Q317" t="b">
        <v>1</v>
      </c>
      <c r="R317" t="s">
        <v>8267</v>
      </c>
      <c r="S317" s="12" t="s">
        <v>8311</v>
      </c>
      <c r="T317" t="s">
        <v>8316</v>
      </c>
      <c r="U317">
        <f t="shared" si="24"/>
        <v>2012</v>
      </c>
    </row>
    <row r="318" spans="1:21" ht="15" hidden="1" customHeight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>
        <f t="shared" si="20"/>
        <v>114</v>
      </c>
      <c r="H318">
        <f t="shared" si="21"/>
        <v>108.01</v>
      </c>
      <c r="I318" t="s">
        <v>8228</v>
      </c>
      <c r="J318" t="s">
        <v>8250</v>
      </c>
      <c r="K318">
        <v>1418273940</v>
      </c>
      <c r="L318" s="9">
        <f t="shared" si="22"/>
        <v>41984.207638888889</v>
      </c>
      <c r="M318">
        <v>1415398197</v>
      </c>
      <c r="N318" s="9">
        <f t="shared" si="23"/>
        <v>41950.923576388886</v>
      </c>
      <c r="O318" t="b">
        <v>1</v>
      </c>
      <c r="P318">
        <v>158</v>
      </c>
      <c r="Q318" t="b">
        <v>1</v>
      </c>
      <c r="R318" t="s">
        <v>8267</v>
      </c>
      <c r="S318" s="12" t="s">
        <v>8311</v>
      </c>
      <c r="T318" t="s">
        <v>8316</v>
      </c>
      <c r="U318">
        <f t="shared" si="24"/>
        <v>2014</v>
      </c>
    </row>
    <row r="319" spans="1:21" ht="15" hidden="1" customHeight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>
        <f t="shared" si="20"/>
        <v>101</v>
      </c>
      <c r="H319">
        <f t="shared" si="21"/>
        <v>95.7</v>
      </c>
      <c r="I319" t="s">
        <v>8223</v>
      </c>
      <c r="J319" t="s">
        <v>8245</v>
      </c>
      <c r="K319">
        <v>1386778483</v>
      </c>
      <c r="L319" s="9">
        <f t="shared" si="22"/>
        <v>41619.676886574074</v>
      </c>
      <c r="M319">
        <v>1384186483</v>
      </c>
      <c r="N319" s="9">
        <f t="shared" si="23"/>
        <v>41589.676886574074</v>
      </c>
      <c r="O319" t="b">
        <v>1</v>
      </c>
      <c r="P319">
        <v>316</v>
      </c>
      <c r="Q319" t="b">
        <v>1</v>
      </c>
      <c r="R319" t="s">
        <v>8267</v>
      </c>
      <c r="S319" s="12" t="s">
        <v>8311</v>
      </c>
      <c r="T319" t="s">
        <v>8316</v>
      </c>
      <c r="U319">
        <f t="shared" si="24"/>
        <v>2013</v>
      </c>
    </row>
    <row r="320" spans="1:21" ht="15" hidden="1" customHeight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>
        <f t="shared" si="20"/>
        <v>283</v>
      </c>
      <c r="H320">
        <f t="shared" si="21"/>
        <v>49.88</v>
      </c>
      <c r="I320" t="s">
        <v>8223</v>
      </c>
      <c r="J320" t="s">
        <v>8245</v>
      </c>
      <c r="K320">
        <v>1364342151</v>
      </c>
      <c r="L320" s="9">
        <f t="shared" si="22"/>
        <v>41359.997118055559</v>
      </c>
      <c r="M320">
        <v>1361753751</v>
      </c>
      <c r="N320" s="9">
        <f t="shared" si="23"/>
        <v>41330.038784722223</v>
      </c>
      <c r="O320" t="b">
        <v>1</v>
      </c>
      <c r="P320">
        <v>284</v>
      </c>
      <c r="Q320" t="b">
        <v>1</v>
      </c>
      <c r="R320" t="s">
        <v>8267</v>
      </c>
      <c r="S320" s="12" t="s">
        <v>8311</v>
      </c>
      <c r="T320" t="s">
        <v>8316</v>
      </c>
      <c r="U320">
        <f t="shared" si="24"/>
        <v>2013</v>
      </c>
    </row>
    <row r="321" spans="1:21" ht="15" hidden="1" customHeight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>
        <f t="shared" si="20"/>
        <v>113</v>
      </c>
      <c r="H321">
        <f t="shared" si="21"/>
        <v>110.47</v>
      </c>
      <c r="I321" t="s">
        <v>8223</v>
      </c>
      <c r="J321" t="s">
        <v>8245</v>
      </c>
      <c r="K321">
        <v>1265097540</v>
      </c>
      <c r="L321" s="9">
        <f t="shared" si="22"/>
        <v>40211.332638888889</v>
      </c>
      <c r="M321">
        <v>1257538029</v>
      </c>
      <c r="N321" s="9">
        <f t="shared" si="23"/>
        <v>40123.83829861111</v>
      </c>
      <c r="O321" t="b">
        <v>1</v>
      </c>
      <c r="P321">
        <v>51</v>
      </c>
      <c r="Q321" t="b">
        <v>1</v>
      </c>
      <c r="R321" t="s">
        <v>8267</v>
      </c>
      <c r="S321" s="12" t="s">
        <v>8311</v>
      </c>
      <c r="T321" t="s">
        <v>8316</v>
      </c>
      <c r="U321">
        <f t="shared" si="24"/>
        <v>2009</v>
      </c>
    </row>
    <row r="322" spans="1:21" ht="15" hidden="1" customHeight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>
        <f t="shared" si="20"/>
        <v>107</v>
      </c>
      <c r="H322">
        <f t="shared" si="21"/>
        <v>134.91</v>
      </c>
      <c r="I322" t="s">
        <v>8224</v>
      </c>
      <c r="J322" t="s">
        <v>8246</v>
      </c>
      <c r="K322">
        <v>1450825200</v>
      </c>
      <c r="L322" s="9">
        <f t="shared" si="22"/>
        <v>42360.958333333328</v>
      </c>
      <c r="M322">
        <v>1448284433</v>
      </c>
      <c r="N322" s="9">
        <f t="shared" si="23"/>
        <v>42331.551307870373</v>
      </c>
      <c r="O322" t="b">
        <v>1</v>
      </c>
      <c r="P322">
        <v>158</v>
      </c>
      <c r="Q322" t="b">
        <v>1</v>
      </c>
      <c r="R322" t="s">
        <v>8267</v>
      </c>
      <c r="S322" s="12" t="s">
        <v>8311</v>
      </c>
      <c r="T322" t="s">
        <v>8316</v>
      </c>
      <c r="U322">
        <f t="shared" si="24"/>
        <v>2015</v>
      </c>
    </row>
    <row r="323" spans="1:21" ht="15" hidden="1" customHeight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>
        <f t="shared" ref="G323:G386" si="25">ROUND(E323/D323*100,0)</f>
        <v>103</v>
      </c>
      <c r="H323">
        <f t="shared" ref="H323:H386" si="26">ROUND(E323/P323,2)</f>
        <v>106.62</v>
      </c>
      <c r="I323" t="s">
        <v>8235</v>
      </c>
      <c r="J323" t="s">
        <v>8248</v>
      </c>
      <c r="K323">
        <v>1478605386</v>
      </c>
      <c r="L323" s="9">
        <f t="shared" ref="L323:L386" si="27">K323/60/60/24+DATE(1970,1,1)</f>
        <v>42682.488263888896</v>
      </c>
      <c r="M323">
        <v>1475577786</v>
      </c>
      <c r="N323" s="9">
        <f t="shared" ref="N323:N386" si="28">M323/24/60/60+DATE(1970,1,1)</f>
        <v>42647.446597222224</v>
      </c>
      <c r="O323" t="b">
        <v>1</v>
      </c>
      <c r="P323">
        <v>337</v>
      </c>
      <c r="Q323" t="b">
        <v>1</v>
      </c>
      <c r="R323" t="s">
        <v>8267</v>
      </c>
      <c r="S323" s="12" t="s">
        <v>8311</v>
      </c>
      <c r="T323" t="s">
        <v>8316</v>
      </c>
      <c r="U323">
        <f t="shared" ref="U323:U386" si="29">YEAR(N323)</f>
        <v>2016</v>
      </c>
    </row>
    <row r="324" spans="1:21" ht="15" hidden="1" customHeight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>
        <f t="shared" si="25"/>
        <v>108</v>
      </c>
      <c r="H324">
        <f t="shared" si="26"/>
        <v>145.04</v>
      </c>
      <c r="I324" t="s">
        <v>8223</v>
      </c>
      <c r="J324" t="s">
        <v>8245</v>
      </c>
      <c r="K324">
        <v>1463146848</v>
      </c>
      <c r="L324" s="9">
        <f t="shared" si="27"/>
        <v>42503.57</v>
      </c>
      <c r="M324">
        <v>1460554848</v>
      </c>
      <c r="N324" s="9">
        <f t="shared" si="28"/>
        <v>42473.57</v>
      </c>
      <c r="O324" t="b">
        <v>1</v>
      </c>
      <c r="P324">
        <v>186</v>
      </c>
      <c r="Q324" t="b">
        <v>1</v>
      </c>
      <c r="R324" t="s">
        <v>8267</v>
      </c>
      <c r="S324" s="12" t="s">
        <v>8311</v>
      </c>
      <c r="T324" t="s">
        <v>8316</v>
      </c>
      <c r="U324">
        <f t="shared" si="29"/>
        <v>2016</v>
      </c>
    </row>
    <row r="325" spans="1:21" ht="15" hidden="1" customHeight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>
        <f t="shared" si="25"/>
        <v>123</v>
      </c>
      <c r="H325">
        <f t="shared" si="26"/>
        <v>114.59</v>
      </c>
      <c r="I325" t="s">
        <v>8223</v>
      </c>
      <c r="J325" t="s">
        <v>8245</v>
      </c>
      <c r="K325">
        <v>1482307140</v>
      </c>
      <c r="L325" s="9">
        <f t="shared" si="27"/>
        <v>42725.332638888889</v>
      </c>
      <c r="M325">
        <v>1479886966</v>
      </c>
      <c r="N325" s="9">
        <f t="shared" si="28"/>
        <v>42697.32136574074</v>
      </c>
      <c r="O325" t="b">
        <v>1</v>
      </c>
      <c r="P325">
        <v>58</v>
      </c>
      <c r="Q325" t="b">
        <v>1</v>
      </c>
      <c r="R325" t="s">
        <v>8267</v>
      </c>
      <c r="S325" s="12" t="s">
        <v>8311</v>
      </c>
      <c r="T325" t="s">
        <v>8316</v>
      </c>
      <c r="U325">
        <f t="shared" si="29"/>
        <v>2016</v>
      </c>
    </row>
    <row r="326" spans="1:21" ht="15" hidden="1" customHeight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>
        <f t="shared" si="25"/>
        <v>102</v>
      </c>
      <c r="H326">
        <f t="shared" si="26"/>
        <v>105.32</v>
      </c>
      <c r="I326" t="s">
        <v>8223</v>
      </c>
      <c r="J326" t="s">
        <v>8245</v>
      </c>
      <c r="K326">
        <v>1438441308</v>
      </c>
      <c r="L326" s="9">
        <f t="shared" si="27"/>
        <v>42217.626250000001</v>
      </c>
      <c r="M326">
        <v>1435590108</v>
      </c>
      <c r="N326" s="9">
        <f t="shared" si="28"/>
        <v>42184.626250000001</v>
      </c>
      <c r="O326" t="b">
        <v>1</v>
      </c>
      <c r="P326">
        <v>82</v>
      </c>
      <c r="Q326" t="b">
        <v>1</v>
      </c>
      <c r="R326" t="s">
        <v>8267</v>
      </c>
      <c r="S326" s="12" t="s">
        <v>8311</v>
      </c>
      <c r="T326" t="s">
        <v>8316</v>
      </c>
      <c r="U326">
        <f t="shared" si="29"/>
        <v>2015</v>
      </c>
    </row>
    <row r="327" spans="1:21" ht="15" hidden="1" customHeight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>
        <f t="shared" si="25"/>
        <v>104</v>
      </c>
      <c r="H327">
        <f t="shared" si="26"/>
        <v>70.92</v>
      </c>
      <c r="I327" t="s">
        <v>8223</v>
      </c>
      <c r="J327" t="s">
        <v>8245</v>
      </c>
      <c r="K327">
        <v>1482208233</v>
      </c>
      <c r="L327" s="9">
        <f t="shared" si="27"/>
        <v>42724.187881944439</v>
      </c>
      <c r="M327">
        <v>1479184233</v>
      </c>
      <c r="N327" s="9">
        <f t="shared" si="28"/>
        <v>42689.187881944446</v>
      </c>
      <c r="O327" t="b">
        <v>1</v>
      </c>
      <c r="P327">
        <v>736</v>
      </c>
      <c r="Q327" t="b">
        <v>1</v>
      </c>
      <c r="R327" t="s">
        <v>8267</v>
      </c>
      <c r="S327" s="12" t="s">
        <v>8311</v>
      </c>
      <c r="T327" t="s">
        <v>8316</v>
      </c>
      <c r="U327">
        <f t="shared" si="29"/>
        <v>2016</v>
      </c>
    </row>
    <row r="328" spans="1:21" ht="15" hidden="1" customHeight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>
        <f t="shared" si="25"/>
        <v>113</v>
      </c>
      <c r="H328">
        <f t="shared" si="26"/>
        <v>147.16999999999999</v>
      </c>
      <c r="I328" t="s">
        <v>8223</v>
      </c>
      <c r="J328" t="s">
        <v>8245</v>
      </c>
      <c r="K328">
        <v>1489532220</v>
      </c>
      <c r="L328" s="9">
        <f t="shared" si="27"/>
        <v>42808.956250000003</v>
      </c>
      <c r="M328">
        <v>1486625606</v>
      </c>
      <c r="N328" s="9">
        <f t="shared" si="28"/>
        <v>42775.314884259264</v>
      </c>
      <c r="O328" t="b">
        <v>1</v>
      </c>
      <c r="P328">
        <v>1151</v>
      </c>
      <c r="Q328" t="b">
        <v>1</v>
      </c>
      <c r="R328" t="s">
        <v>8267</v>
      </c>
      <c r="S328" s="12" t="s">
        <v>8311</v>
      </c>
      <c r="T328" t="s">
        <v>8316</v>
      </c>
      <c r="U328">
        <f t="shared" si="29"/>
        <v>2017</v>
      </c>
    </row>
    <row r="329" spans="1:21" ht="15" hidden="1" customHeight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>
        <f t="shared" si="25"/>
        <v>136</v>
      </c>
      <c r="H329">
        <f t="shared" si="26"/>
        <v>160.47</v>
      </c>
      <c r="I329" t="s">
        <v>8223</v>
      </c>
      <c r="J329" t="s">
        <v>8245</v>
      </c>
      <c r="K329">
        <v>1427011200</v>
      </c>
      <c r="L329" s="9">
        <f t="shared" si="27"/>
        <v>42085.333333333328</v>
      </c>
      <c r="M329">
        <v>1424669929</v>
      </c>
      <c r="N329" s="9">
        <f t="shared" si="28"/>
        <v>42058.235289351855</v>
      </c>
      <c r="O329" t="b">
        <v>1</v>
      </c>
      <c r="P329">
        <v>34</v>
      </c>
      <c r="Q329" t="b">
        <v>1</v>
      </c>
      <c r="R329" t="s">
        <v>8267</v>
      </c>
      <c r="S329" s="12" t="s">
        <v>8311</v>
      </c>
      <c r="T329" t="s">
        <v>8316</v>
      </c>
      <c r="U329">
        <f t="shared" si="29"/>
        <v>2015</v>
      </c>
    </row>
    <row r="330" spans="1:21" ht="15" hidden="1" customHeight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>
        <f t="shared" si="25"/>
        <v>104</v>
      </c>
      <c r="H330">
        <f t="shared" si="26"/>
        <v>156.05000000000001</v>
      </c>
      <c r="I330" t="s">
        <v>8223</v>
      </c>
      <c r="J330" t="s">
        <v>8245</v>
      </c>
      <c r="K330">
        <v>1446350400</v>
      </c>
      <c r="L330" s="9">
        <f t="shared" si="27"/>
        <v>42309.166666666672</v>
      </c>
      <c r="M330">
        <v>1443739388</v>
      </c>
      <c r="N330" s="9">
        <f t="shared" si="28"/>
        <v>42278.946620370371</v>
      </c>
      <c r="O330" t="b">
        <v>1</v>
      </c>
      <c r="P330">
        <v>498</v>
      </c>
      <c r="Q330" t="b">
        <v>1</v>
      </c>
      <c r="R330" t="s">
        <v>8267</v>
      </c>
      <c r="S330" s="12" t="s">
        <v>8311</v>
      </c>
      <c r="T330" t="s">
        <v>8316</v>
      </c>
      <c r="U330">
        <f t="shared" si="29"/>
        <v>2015</v>
      </c>
    </row>
    <row r="331" spans="1:21" ht="15" hidden="1" customHeight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>
        <f t="shared" si="25"/>
        <v>106</v>
      </c>
      <c r="H331">
        <f t="shared" si="26"/>
        <v>63.17</v>
      </c>
      <c r="I331" t="s">
        <v>8223</v>
      </c>
      <c r="J331" t="s">
        <v>8245</v>
      </c>
      <c r="K331">
        <v>1446868800</v>
      </c>
      <c r="L331" s="9">
        <f t="shared" si="27"/>
        <v>42315.166666666672</v>
      </c>
      <c r="M331">
        <v>1444821127</v>
      </c>
      <c r="N331" s="9">
        <f t="shared" si="28"/>
        <v>42291.466747685183</v>
      </c>
      <c r="O331" t="b">
        <v>1</v>
      </c>
      <c r="P331">
        <v>167</v>
      </c>
      <c r="Q331" t="b">
        <v>1</v>
      </c>
      <c r="R331" t="s">
        <v>8267</v>
      </c>
      <c r="S331" s="12" t="s">
        <v>8311</v>
      </c>
      <c r="T331" t="s">
        <v>8316</v>
      </c>
      <c r="U331">
        <f t="shared" si="29"/>
        <v>2015</v>
      </c>
    </row>
    <row r="332" spans="1:21" ht="15" hidden="1" customHeight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>
        <f t="shared" si="25"/>
        <v>102</v>
      </c>
      <c r="H332">
        <f t="shared" si="26"/>
        <v>104.82</v>
      </c>
      <c r="I332" t="s">
        <v>8223</v>
      </c>
      <c r="J332" t="s">
        <v>8245</v>
      </c>
      <c r="K332">
        <v>1368763140</v>
      </c>
      <c r="L332" s="9">
        <f t="shared" si="27"/>
        <v>41411.165972222225</v>
      </c>
      <c r="M332">
        <v>1366028563</v>
      </c>
      <c r="N332" s="9">
        <f t="shared" si="28"/>
        <v>41379.515775462962</v>
      </c>
      <c r="O332" t="b">
        <v>1</v>
      </c>
      <c r="P332">
        <v>340</v>
      </c>
      <c r="Q332" t="b">
        <v>1</v>
      </c>
      <c r="R332" t="s">
        <v>8267</v>
      </c>
      <c r="S332" s="12" t="s">
        <v>8311</v>
      </c>
      <c r="T332" t="s">
        <v>8316</v>
      </c>
      <c r="U332">
        <f t="shared" si="29"/>
        <v>2013</v>
      </c>
    </row>
    <row r="333" spans="1:21" ht="15" hidden="1" customHeight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>
        <f t="shared" si="25"/>
        <v>107</v>
      </c>
      <c r="H333">
        <f t="shared" si="26"/>
        <v>97.36</v>
      </c>
      <c r="I333" t="s">
        <v>8223</v>
      </c>
      <c r="J333" t="s">
        <v>8245</v>
      </c>
      <c r="K333">
        <v>1466171834</v>
      </c>
      <c r="L333" s="9">
        <f t="shared" si="27"/>
        <v>42538.581412037034</v>
      </c>
      <c r="M333">
        <v>1463493434</v>
      </c>
      <c r="N333" s="9">
        <f t="shared" si="28"/>
        <v>42507.581412037034</v>
      </c>
      <c r="O333" t="b">
        <v>1</v>
      </c>
      <c r="P333">
        <v>438</v>
      </c>
      <c r="Q333" t="b">
        <v>1</v>
      </c>
      <c r="R333" t="s">
        <v>8267</v>
      </c>
      <c r="S333" s="12" t="s">
        <v>8311</v>
      </c>
      <c r="T333" t="s">
        <v>8316</v>
      </c>
      <c r="U333">
        <f t="shared" si="29"/>
        <v>2016</v>
      </c>
    </row>
    <row r="334" spans="1:21" ht="15" hidden="1" customHeight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>
        <f t="shared" si="25"/>
        <v>113</v>
      </c>
      <c r="H334">
        <f t="shared" si="26"/>
        <v>203.63</v>
      </c>
      <c r="I334" t="s">
        <v>8223</v>
      </c>
      <c r="J334" t="s">
        <v>8245</v>
      </c>
      <c r="K334">
        <v>1446019200</v>
      </c>
      <c r="L334" s="9">
        <f t="shared" si="27"/>
        <v>42305.333333333328</v>
      </c>
      <c r="M334">
        <v>1442420377</v>
      </c>
      <c r="N334" s="9">
        <f t="shared" si="28"/>
        <v>42263.680289351847</v>
      </c>
      <c r="O334" t="b">
        <v>1</v>
      </c>
      <c r="P334">
        <v>555</v>
      </c>
      <c r="Q334" t="b">
        <v>1</v>
      </c>
      <c r="R334" t="s">
        <v>8267</v>
      </c>
      <c r="S334" s="12" t="s">
        <v>8311</v>
      </c>
      <c r="T334" t="s">
        <v>8316</v>
      </c>
      <c r="U334">
        <f t="shared" si="29"/>
        <v>2015</v>
      </c>
    </row>
    <row r="335" spans="1:21" ht="15" hidden="1" customHeight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>
        <f t="shared" si="25"/>
        <v>125</v>
      </c>
      <c r="H335">
        <f t="shared" si="26"/>
        <v>188.31</v>
      </c>
      <c r="I335" t="s">
        <v>8223</v>
      </c>
      <c r="J335" t="s">
        <v>8245</v>
      </c>
      <c r="K335">
        <v>1460038591</v>
      </c>
      <c r="L335" s="9">
        <f t="shared" si="27"/>
        <v>42467.59480324074</v>
      </c>
      <c r="M335">
        <v>1457450191</v>
      </c>
      <c r="N335" s="9">
        <f t="shared" si="28"/>
        <v>42437.636469907404</v>
      </c>
      <c r="O335" t="b">
        <v>1</v>
      </c>
      <c r="P335">
        <v>266</v>
      </c>
      <c r="Q335" t="b">
        <v>1</v>
      </c>
      <c r="R335" t="s">
        <v>8267</v>
      </c>
      <c r="S335" s="12" t="s">
        <v>8311</v>
      </c>
      <c r="T335" t="s">
        <v>8316</v>
      </c>
      <c r="U335">
        <f t="shared" si="29"/>
        <v>2016</v>
      </c>
    </row>
    <row r="336" spans="1:21" ht="15" hidden="1" customHeight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>
        <f t="shared" si="25"/>
        <v>101</v>
      </c>
      <c r="H336">
        <f t="shared" si="26"/>
        <v>146.65</v>
      </c>
      <c r="I336" t="s">
        <v>8223</v>
      </c>
      <c r="J336" t="s">
        <v>8245</v>
      </c>
      <c r="K336">
        <v>1431716400</v>
      </c>
      <c r="L336" s="9">
        <f t="shared" si="27"/>
        <v>42139.791666666672</v>
      </c>
      <c r="M336">
        <v>1428423757</v>
      </c>
      <c r="N336" s="9">
        <f t="shared" si="28"/>
        <v>42101.682372685187</v>
      </c>
      <c r="O336" t="b">
        <v>1</v>
      </c>
      <c r="P336">
        <v>69</v>
      </c>
      <c r="Q336" t="b">
        <v>1</v>
      </c>
      <c r="R336" t="s">
        <v>8267</v>
      </c>
      <c r="S336" s="12" t="s">
        <v>8311</v>
      </c>
      <c r="T336" t="s">
        <v>8316</v>
      </c>
      <c r="U336">
        <f t="shared" si="29"/>
        <v>2015</v>
      </c>
    </row>
    <row r="337" spans="1:21" ht="15" hidden="1" customHeight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>
        <f t="shared" si="25"/>
        <v>103</v>
      </c>
      <c r="H337">
        <f t="shared" si="26"/>
        <v>109.19</v>
      </c>
      <c r="I337" t="s">
        <v>8223</v>
      </c>
      <c r="J337" t="s">
        <v>8245</v>
      </c>
      <c r="K337">
        <v>1431122400</v>
      </c>
      <c r="L337" s="9">
        <f t="shared" si="27"/>
        <v>42132.916666666672</v>
      </c>
      <c r="M337">
        <v>1428428515</v>
      </c>
      <c r="N337" s="9">
        <f t="shared" si="28"/>
        <v>42101.737442129626</v>
      </c>
      <c r="O337" t="b">
        <v>1</v>
      </c>
      <c r="P337">
        <v>80</v>
      </c>
      <c r="Q337" t="b">
        <v>1</v>
      </c>
      <c r="R337" t="s">
        <v>8267</v>
      </c>
      <c r="S337" s="12" t="s">
        <v>8311</v>
      </c>
      <c r="T337" t="s">
        <v>8316</v>
      </c>
      <c r="U337">
        <f t="shared" si="29"/>
        <v>2015</v>
      </c>
    </row>
    <row r="338" spans="1:21" ht="15" hidden="1" customHeight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>
        <f t="shared" si="25"/>
        <v>117</v>
      </c>
      <c r="H338">
        <f t="shared" si="26"/>
        <v>59.25</v>
      </c>
      <c r="I338" t="s">
        <v>8223</v>
      </c>
      <c r="J338" t="s">
        <v>8245</v>
      </c>
      <c r="K338">
        <v>1447427918</v>
      </c>
      <c r="L338" s="9">
        <f t="shared" si="27"/>
        <v>42321.637939814813</v>
      </c>
      <c r="M338">
        <v>1444832318</v>
      </c>
      <c r="N338" s="9">
        <f t="shared" si="28"/>
        <v>42291.596273148149</v>
      </c>
      <c r="O338" t="b">
        <v>1</v>
      </c>
      <c r="P338">
        <v>493</v>
      </c>
      <c r="Q338" t="b">
        <v>1</v>
      </c>
      <c r="R338" t="s">
        <v>8267</v>
      </c>
      <c r="S338" s="12" t="s">
        <v>8311</v>
      </c>
      <c r="T338" t="s">
        <v>8316</v>
      </c>
      <c r="U338">
        <f t="shared" si="29"/>
        <v>2015</v>
      </c>
    </row>
    <row r="339" spans="1:21" ht="15" hidden="1" customHeight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>
        <f t="shared" si="25"/>
        <v>101</v>
      </c>
      <c r="H339">
        <f t="shared" si="26"/>
        <v>97.9</v>
      </c>
      <c r="I339" t="s">
        <v>8223</v>
      </c>
      <c r="J339" t="s">
        <v>8245</v>
      </c>
      <c r="K339">
        <v>1426298708</v>
      </c>
      <c r="L339" s="9">
        <f t="shared" si="27"/>
        <v>42077.086898148147</v>
      </c>
      <c r="M339">
        <v>1423710308</v>
      </c>
      <c r="N339" s="9">
        <f t="shared" si="28"/>
        <v>42047.128564814819</v>
      </c>
      <c r="O339" t="b">
        <v>1</v>
      </c>
      <c r="P339">
        <v>31</v>
      </c>
      <c r="Q339" t="b">
        <v>1</v>
      </c>
      <c r="R339" t="s">
        <v>8267</v>
      </c>
      <c r="S339" s="12" t="s">
        <v>8311</v>
      </c>
      <c r="T339" t="s">
        <v>8316</v>
      </c>
      <c r="U339">
        <f t="shared" si="29"/>
        <v>2015</v>
      </c>
    </row>
    <row r="340" spans="1:21" ht="15" hidden="1" customHeight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>
        <f t="shared" si="25"/>
        <v>110</v>
      </c>
      <c r="H340">
        <f t="shared" si="26"/>
        <v>70</v>
      </c>
      <c r="I340" t="s">
        <v>8223</v>
      </c>
      <c r="J340" t="s">
        <v>8245</v>
      </c>
      <c r="K340">
        <v>1472864400</v>
      </c>
      <c r="L340" s="9">
        <f t="shared" si="27"/>
        <v>42616.041666666672</v>
      </c>
      <c r="M340">
        <v>1468001290</v>
      </c>
      <c r="N340" s="9">
        <f t="shared" si="28"/>
        <v>42559.755671296298</v>
      </c>
      <c r="O340" t="b">
        <v>1</v>
      </c>
      <c r="P340">
        <v>236</v>
      </c>
      <c r="Q340" t="b">
        <v>1</v>
      </c>
      <c r="R340" t="s">
        <v>8267</v>
      </c>
      <c r="S340" s="12" t="s">
        <v>8311</v>
      </c>
      <c r="T340" t="s">
        <v>8316</v>
      </c>
      <c r="U340">
        <f t="shared" si="29"/>
        <v>2016</v>
      </c>
    </row>
    <row r="341" spans="1:21" ht="15" hidden="1" customHeight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>
        <f t="shared" si="25"/>
        <v>108</v>
      </c>
      <c r="H341">
        <f t="shared" si="26"/>
        <v>72.87</v>
      </c>
      <c r="I341" t="s">
        <v>8223</v>
      </c>
      <c r="J341" t="s">
        <v>8245</v>
      </c>
      <c r="K341">
        <v>1430331268</v>
      </c>
      <c r="L341" s="9">
        <f t="shared" si="27"/>
        <v>42123.760046296295</v>
      </c>
      <c r="M341">
        <v>1427739268</v>
      </c>
      <c r="N341" s="9">
        <f t="shared" si="28"/>
        <v>42093.760046296295</v>
      </c>
      <c r="O341" t="b">
        <v>1</v>
      </c>
      <c r="P341">
        <v>89</v>
      </c>
      <c r="Q341" t="b">
        <v>1</v>
      </c>
      <c r="R341" t="s">
        <v>8267</v>
      </c>
      <c r="S341" s="12" t="s">
        <v>8311</v>
      </c>
      <c r="T341" t="s">
        <v>8316</v>
      </c>
      <c r="U341">
        <f t="shared" si="29"/>
        <v>2015</v>
      </c>
    </row>
    <row r="342" spans="1:21" ht="15" hidden="1" customHeight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>
        <f t="shared" si="25"/>
        <v>125</v>
      </c>
      <c r="H342">
        <f t="shared" si="26"/>
        <v>146.35</v>
      </c>
      <c r="I342" t="s">
        <v>8223</v>
      </c>
      <c r="J342" t="s">
        <v>8245</v>
      </c>
      <c r="K342">
        <v>1489006800</v>
      </c>
      <c r="L342" s="9">
        <f t="shared" si="27"/>
        <v>42802.875</v>
      </c>
      <c r="M342">
        <v>1486397007</v>
      </c>
      <c r="N342" s="9">
        <f t="shared" si="28"/>
        <v>42772.669062500005</v>
      </c>
      <c r="O342" t="b">
        <v>1</v>
      </c>
      <c r="P342">
        <v>299</v>
      </c>
      <c r="Q342" t="b">
        <v>1</v>
      </c>
      <c r="R342" t="s">
        <v>8267</v>
      </c>
      <c r="S342" s="12" t="s">
        <v>8311</v>
      </c>
      <c r="T342" t="s">
        <v>8316</v>
      </c>
      <c r="U342">
        <f t="shared" si="29"/>
        <v>2017</v>
      </c>
    </row>
    <row r="343" spans="1:21" ht="15" hidden="1" customHeight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>
        <f t="shared" si="25"/>
        <v>107</v>
      </c>
      <c r="H343">
        <f t="shared" si="26"/>
        <v>67.91</v>
      </c>
      <c r="I343" t="s">
        <v>8223</v>
      </c>
      <c r="J343" t="s">
        <v>8245</v>
      </c>
      <c r="K343">
        <v>1412135940</v>
      </c>
      <c r="L343" s="9">
        <f t="shared" si="27"/>
        <v>41913.165972222225</v>
      </c>
      <c r="M343">
        <v>1410555998</v>
      </c>
      <c r="N343" s="9">
        <f t="shared" si="28"/>
        <v>41894.879606481481</v>
      </c>
      <c r="O343" t="b">
        <v>1</v>
      </c>
      <c r="P343">
        <v>55</v>
      </c>
      <c r="Q343" t="b">
        <v>1</v>
      </c>
      <c r="R343" t="s">
        <v>8267</v>
      </c>
      <c r="S343" s="12" t="s">
        <v>8311</v>
      </c>
      <c r="T343" t="s">
        <v>8316</v>
      </c>
      <c r="U343">
        <f t="shared" si="29"/>
        <v>2014</v>
      </c>
    </row>
    <row r="344" spans="1:21" ht="15" hidden="1" customHeight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>
        <f t="shared" si="25"/>
        <v>100</v>
      </c>
      <c r="H344">
        <f t="shared" si="26"/>
        <v>169.85</v>
      </c>
      <c r="I344" t="s">
        <v>8223</v>
      </c>
      <c r="J344" t="s">
        <v>8245</v>
      </c>
      <c r="K344">
        <v>1461955465</v>
      </c>
      <c r="L344" s="9">
        <f t="shared" si="27"/>
        <v>42489.780844907407</v>
      </c>
      <c r="M344">
        <v>1459363465</v>
      </c>
      <c r="N344" s="9">
        <f t="shared" si="28"/>
        <v>42459.780844907407</v>
      </c>
      <c r="O344" t="b">
        <v>1</v>
      </c>
      <c r="P344">
        <v>325</v>
      </c>
      <c r="Q344" t="b">
        <v>1</v>
      </c>
      <c r="R344" t="s">
        <v>8267</v>
      </c>
      <c r="S344" s="12" t="s">
        <v>8311</v>
      </c>
      <c r="T344" t="s">
        <v>8316</v>
      </c>
      <c r="U344">
        <f t="shared" si="29"/>
        <v>2016</v>
      </c>
    </row>
    <row r="345" spans="1:21" ht="15" hidden="1" customHeight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>
        <f t="shared" si="25"/>
        <v>102</v>
      </c>
      <c r="H345">
        <f t="shared" si="26"/>
        <v>58.41</v>
      </c>
      <c r="I345" t="s">
        <v>8223</v>
      </c>
      <c r="J345" t="s">
        <v>8245</v>
      </c>
      <c r="K345">
        <v>1415934000</v>
      </c>
      <c r="L345" s="9">
        <f t="shared" si="27"/>
        <v>41957.125</v>
      </c>
      <c r="M345">
        <v>1413308545</v>
      </c>
      <c r="N345" s="9">
        <f t="shared" si="28"/>
        <v>41926.73778935185</v>
      </c>
      <c r="O345" t="b">
        <v>1</v>
      </c>
      <c r="P345">
        <v>524</v>
      </c>
      <c r="Q345" t="b">
        <v>1</v>
      </c>
      <c r="R345" t="s">
        <v>8267</v>
      </c>
      <c r="S345" s="12" t="s">
        <v>8311</v>
      </c>
      <c r="T345" t="s">
        <v>8316</v>
      </c>
      <c r="U345">
        <f t="shared" si="29"/>
        <v>2014</v>
      </c>
    </row>
    <row r="346" spans="1:21" ht="15" hidden="1" customHeight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>
        <f t="shared" si="25"/>
        <v>102</v>
      </c>
      <c r="H346">
        <f t="shared" si="26"/>
        <v>119.99</v>
      </c>
      <c r="I346" t="s">
        <v>8223</v>
      </c>
      <c r="J346" t="s">
        <v>8245</v>
      </c>
      <c r="K346">
        <v>1433125200</v>
      </c>
      <c r="L346" s="9">
        <f t="shared" si="27"/>
        <v>42156.097222222219</v>
      </c>
      <c r="M346">
        <v>1429312694</v>
      </c>
      <c r="N346" s="9">
        <f t="shared" si="28"/>
        <v>42111.970995370371</v>
      </c>
      <c r="O346" t="b">
        <v>1</v>
      </c>
      <c r="P346">
        <v>285</v>
      </c>
      <c r="Q346" t="b">
        <v>1</v>
      </c>
      <c r="R346" t="s">
        <v>8267</v>
      </c>
      <c r="S346" s="12" t="s">
        <v>8311</v>
      </c>
      <c r="T346" t="s">
        <v>8316</v>
      </c>
      <c r="U346">
        <f t="shared" si="29"/>
        <v>2015</v>
      </c>
    </row>
    <row r="347" spans="1:21" ht="15" hidden="1" customHeight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>
        <f t="shared" si="25"/>
        <v>123</v>
      </c>
      <c r="H347">
        <f t="shared" si="26"/>
        <v>99.86</v>
      </c>
      <c r="I347" t="s">
        <v>8223</v>
      </c>
      <c r="J347" t="s">
        <v>8245</v>
      </c>
      <c r="K347">
        <v>1432161590</v>
      </c>
      <c r="L347" s="9">
        <f t="shared" si="27"/>
        <v>42144.944328703699</v>
      </c>
      <c r="M347">
        <v>1429569590</v>
      </c>
      <c r="N347" s="9">
        <f t="shared" si="28"/>
        <v>42114.944328703699</v>
      </c>
      <c r="O347" t="b">
        <v>1</v>
      </c>
      <c r="P347">
        <v>179</v>
      </c>
      <c r="Q347" t="b">
        <v>1</v>
      </c>
      <c r="R347" t="s">
        <v>8267</v>
      </c>
      <c r="S347" s="12" t="s">
        <v>8311</v>
      </c>
      <c r="T347" t="s">
        <v>8316</v>
      </c>
      <c r="U347">
        <f t="shared" si="29"/>
        <v>2015</v>
      </c>
    </row>
    <row r="348" spans="1:21" ht="15" hidden="1" customHeight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>
        <f t="shared" si="25"/>
        <v>170</v>
      </c>
      <c r="H348">
        <f t="shared" si="26"/>
        <v>90.58</v>
      </c>
      <c r="I348" t="s">
        <v>8223</v>
      </c>
      <c r="J348" t="s">
        <v>8245</v>
      </c>
      <c r="K348">
        <v>1444824021</v>
      </c>
      <c r="L348" s="9">
        <f t="shared" si="27"/>
        <v>42291.500243055561</v>
      </c>
      <c r="M348">
        <v>1442232021</v>
      </c>
      <c r="N348" s="9">
        <f t="shared" si="28"/>
        <v>42261.500243055554</v>
      </c>
      <c r="O348" t="b">
        <v>1</v>
      </c>
      <c r="P348">
        <v>188</v>
      </c>
      <c r="Q348" t="b">
        <v>1</v>
      </c>
      <c r="R348" t="s">
        <v>8267</v>
      </c>
      <c r="S348" s="12" t="s">
        <v>8311</v>
      </c>
      <c r="T348" t="s">
        <v>8316</v>
      </c>
      <c r="U348">
        <f t="shared" si="29"/>
        <v>2015</v>
      </c>
    </row>
    <row r="349" spans="1:21" ht="15" hidden="1" customHeight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>
        <f t="shared" si="25"/>
        <v>112</v>
      </c>
      <c r="H349">
        <f t="shared" si="26"/>
        <v>117.77</v>
      </c>
      <c r="I349" t="s">
        <v>8223</v>
      </c>
      <c r="J349" t="s">
        <v>8245</v>
      </c>
      <c r="K349">
        <v>1447505609</v>
      </c>
      <c r="L349" s="9">
        <f t="shared" si="27"/>
        <v>42322.537141203706</v>
      </c>
      <c r="M349">
        <v>1444910009</v>
      </c>
      <c r="N349" s="9">
        <f t="shared" si="28"/>
        <v>42292.495474537034</v>
      </c>
      <c r="O349" t="b">
        <v>1</v>
      </c>
      <c r="P349">
        <v>379</v>
      </c>
      <c r="Q349" t="b">
        <v>1</v>
      </c>
      <c r="R349" t="s">
        <v>8267</v>
      </c>
      <c r="S349" s="12" t="s">
        <v>8311</v>
      </c>
      <c r="T349" t="s">
        <v>8316</v>
      </c>
      <c r="U349">
        <f t="shared" si="29"/>
        <v>2015</v>
      </c>
    </row>
    <row r="350" spans="1:21" ht="15" hidden="1" customHeight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>
        <f t="shared" si="25"/>
        <v>103</v>
      </c>
      <c r="H350">
        <f t="shared" si="26"/>
        <v>86.55</v>
      </c>
      <c r="I350" t="s">
        <v>8223</v>
      </c>
      <c r="J350" t="s">
        <v>8245</v>
      </c>
      <c r="K350">
        <v>1440165916</v>
      </c>
      <c r="L350" s="9">
        <f t="shared" si="27"/>
        <v>42237.58699074074</v>
      </c>
      <c r="M350">
        <v>1437573916</v>
      </c>
      <c r="N350" s="9">
        <f t="shared" si="28"/>
        <v>42207.58699074074</v>
      </c>
      <c r="O350" t="b">
        <v>1</v>
      </c>
      <c r="P350">
        <v>119</v>
      </c>
      <c r="Q350" t="b">
        <v>1</v>
      </c>
      <c r="R350" t="s">
        <v>8267</v>
      </c>
      <c r="S350" s="12" t="s">
        <v>8311</v>
      </c>
      <c r="T350" t="s">
        <v>8316</v>
      </c>
      <c r="U350">
        <f t="shared" si="29"/>
        <v>2015</v>
      </c>
    </row>
    <row r="351" spans="1:21" ht="15" hidden="1" customHeight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>
        <f t="shared" si="25"/>
        <v>107</v>
      </c>
      <c r="H351">
        <f t="shared" si="26"/>
        <v>71.900000000000006</v>
      </c>
      <c r="I351" t="s">
        <v>8223</v>
      </c>
      <c r="J351" t="s">
        <v>8245</v>
      </c>
      <c r="K351">
        <v>1487937508</v>
      </c>
      <c r="L351" s="9">
        <f t="shared" si="27"/>
        <v>42790.498935185184</v>
      </c>
      <c r="M351">
        <v>1485345508</v>
      </c>
      <c r="N351" s="9">
        <f t="shared" si="28"/>
        <v>42760.498935185184</v>
      </c>
      <c r="O351" t="b">
        <v>1</v>
      </c>
      <c r="P351">
        <v>167</v>
      </c>
      <c r="Q351" t="b">
        <v>1</v>
      </c>
      <c r="R351" t="s">
        <v>8267</v>
      </c>
      <c r="S351" s="12" t="s">
        <v>8311</v>
      </c>
      <c r="T351" t="s">
        <v>8316</v>
      </c>
      <c r="U351">
        <f t="shared" si="29"/>
        <v>2017</v>
      </c>
    </row>
    <row r="352" spans="1:21" ht="15" hidden="1" customHeight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>
        <f t="shared" si="25"/>
        <v>115</v>
      </c>
      <c r="H352">
        <f t="shared" si="26"/>
        <v>129.82</v>
      </c>
      <c r="I352" t="s">
        <v>8223</v>
      </c>
      <c r="J352" t="s">
        <v>8245</v>
      </c>
      <c r="K352">
        <v>1473566340</v>
      </c>
      <c r="L352" s="9">
        <f t="shared" si="27"/>
        <v>42624.165972222225</v>
      </c>
      <c r="M352">
        <v>1470274509</v>
      </c>
      <c r="N352" s="9">
        <f t="shared" si="28"/>
        <v>42586.066076388888</v>
      </c>
      <c r="O352" t="b">
        <v>1</v>
      </c>
      <c r="P352">
        <v>221</v>
      </c>
      <c r="Q352" t="b">
        <v>1</v>
      </c>
      <c r="R352" t="s">
        <v>8267</v>
      </c>
      <c r="S352" s="12" t="s">
        <v>8311</v>
      </c>
      <c r="T352" t="s">
        <v>8316</v>
      </c>
      <c r="U352">
        <f t="shared" si="29"/>
        <v>2016</v>
      </c>
    </row>
    <row r="353" spans="1:21" ht="15" hidden="1" customHeight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>
        <f t="shared" si="25"/>
        <v>127</v>
      </c>
      <c r="H353">
        <f t="shared" si="26"/>
        <v>44.91</v>
      </c>
      <c r="I353" t="s">
        <v>8226</v>
      </c>
      <c r="J353" t="s">
        <v>8248</v>
      </c>
      <c r="K353">
        <v>1460066954</v>
      </c>
      <c r="L353" s="9">
        <f t="shared" si="27"/>
        <v>42467.923078703709</v>
      </c>
      <c r="M353">
        <v>1456614554</v>
      </c>
      <c r="N353" s="9">
        <f t="shared" si="28"/>
        <v>42427.964745370366</v>
      </c>
      <c r="O353" t="b">
        <v>1</v>
      </c>
      <c r="P353">
        <v>964</v>
      </c>
      <c r="Q353" t="b">
        <v>1</v>
      </c>
      <c r="R353" t="s">
        <v>8267</v>
      </c>
      <c r="S353" s="12" t="s">
        <v>8311</v>
      </c>
      <c r="T353" t="s">
        <v>8316</v>
      </c>
      <c r="U353">
        <f t="shared" si="29"/>
        <v>2016</v>
      </c>
    </row>
    <row r="354" spans="1:21" ht="15" hidden="1" customHeight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>
        <f t="shared" si="25"/>
        <v>117</v>
      </c>
      <c r="H354">
        <f t="shared" si="26"/>
        <v>40.76</v>
      </c>
      <c r="I354" t="s">
        <v>8223</v>
      </c>
      <c r="J354" t="s">
        <v>8245</v>
      </c>
      <c r="K354">
        <v>1412740868</v>
      </c>
      <c r="L354" s="9">
        <f t="shared" si="27"/>
        <v>41920.167453703703</v>
      </c>
      <c r="M354">
        <v>1410148868</v>
      </c>
      <c r="N354" s="9">
        <f t="shared" si="28"/>
        <v>41890.167453703703</v>
      </c>
      <c r="O354" t="b">
        <v>1</v>
      </c>
      <c r="P354">
        <v>286</v>
      </c>
      <c r="Q354" t="b">
        <v>1</v>
      </c>
      <c r="R354" t="s">
        <v>8267</v>
      </c>
      <c r="S354" s="12" t="s">
        <v>8311</v>
      </c>
      <c r="T354" t="s">
        <v>8316</v>
      </c>
      <c r="U354">
        <f t="shared" si="29"/>
        <v>2014</v>
      </c>
    </row>
    <row r="355" spans="1:21" ht="15" hidden="1" customHeight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>
        <f t="shared" si="25"/>
        <v>109</v>
      </c>
      <c r="H355">
        <f t="shared" si="26"/>
        <v>103.52</v>
      </c>
      <c r="I355" t="s">
        <v>8223</v>
      </c>
      <c r="J355" t="s">
        <v>8245</v>
      </c>
      <c r="K355">
        <v>1447963219</v>
      </c>
      <c r="L355" s="9">
        <f t="shared" si="27"/>
        <v>42327.833553240736</v>
      </c>
      <c r="M355">
        <v>1445367619</v>
      </c>
      <c r="N355" s="9">
        <f t="shared" si="28"/>
        <v>42297.791886574072</v>
      </c>
      <c r="O355" t="b">
        <v>1</v>
      </c>
      <c r="P355">
        <v>613</v>
      </c>
      <c r="Q355" t="b">
        <v>1</v>
      </c>
      <c r="R355" t="s">
        <v>8267</v>
      </c>
      <c r="S355" s="12" t="s">
        <v>8311</v>
      </c>
      <c r="T355" t="s">
        <v>8316</v>
      </c>
      <c r="U355">
        <f t="shared" si="29"/>
        <v>2015</v>
      </c>
    </row>
    <row r="356" spans="1:21" ht="15" hidden="1" customHeight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>
        <f t="shared" si="25"/>
        <v>104</v>
      </c>
      <c r="H356">
        <f t="shared" si="26"/>
        <v>125.45</v>
      </c>
      <c r="I356" t="s">
        <v>8223</v>
      </c>
      <c r="J356" t="s">
        <v>8245</v>
      </c>
      <c r="K356">
        <v>1460141521</v>
      </c>
      <c r="L356" s="9">
        <f t="shared" si="27"/>
        <v>42468.786122685182</v>
      </c>
      <c r="M356">
        <v>1457553121</v>
      </c>
      <c r="N356" s="9">
        <f t="shared" si="28"/>
        <v>42438.827789351853</v>
      </c>
      <c r="O356" t="b">
        <v>1</v>
      </c>
      <c r="P356">
        <v>29</v>
      </c>
      <c r="Q356" t="b">
        <v>1</v>
      </c>
      <c r="R356" t="s">
        <v>8267</v>
      </c>
      <c r="S356" s="12" t="s">
        <v>8311</v>
      </c>
      <c r="T356" t="s">
        <v>8316</v>
      </c>
      <c r="U356">
        <f t="shared" si="29"/>
        <v>2016</v>
      </c>
    </row>
    <row r="357" spans="1:21" ht="15" hidden="1" customHeight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>
        <f t="shared" si="25"/>
        <v>116</v>
      </c>
      <c r="H357">
        <f t="shared" si="26"/>
        <v>246.61</v>
      </c>
      <c r="I357" t="s">
        <v>8223</v>
      </c>
      <c r="J357" t="s">
        <v>8245</v>
      </c>
      <c r="K357">
        <v>1417420994</v>
      </c>
      <c r="L357" s="9">
        <f t="shared" si="27"/>
        <v>41974.3355787037</v>
      </c>
      <c r="M357">
        <v>1414738994</v>
      </c>
      <c r="N357" s="9">
        <f t="shared" si="28"/>
        <v>41943.293912037036</v>
      </c>
      <c r="O357" t="b">
        <v>1</v>
      </c>
      <c r="P357">
        <v>165</v>
      </c>
      <c r="Q357" t="b">
        <v>1</v>
      </c>
      <c r="R357" t="s">
        <v>8267</v>
      </c>
      <c r="S357" s="12" t="s">
        <v>8311</v>
      </c>
      <c r="T357" t="s">
        <v>8316</v>
      </c>
      <c r="U357">
        <f t="shared" si="29"/>
        <v>2014</v>
      </c>
    </row>
    <row r="358" spans="1:21" ht="15" hidden="1" customHeight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>
        <f t="shared" si="25"/>
        <v>103</v>
      </c>
      <c r="H358">
        <f t="shared" si="26"/>
        <v>79.400000000000006</v>
      </c>
      <c r="I358" t="s">
        <v>8223</v>
      </c>
      <c r="J358" t="s">
        <v>8245</v>
      </c>
      <c r="K358">
        <v>1458152193</v>
      </c>
      <c r="L358" s="9">
        <f t="shared" si="27"/>
        <v>42445.761493055557</v>
      </c>
      <c r="M358">
        <v>1455563793</v>
      </c>
      <c r="N358" s="9">
        <f t="shared" si="28"/>
        <v>42415.803159722222</v>
      </c>
      <c r="O358" t="b">
        <v>1</v>
      </c>
      <c r="P358">
        <v>97</v>
      </c>
      <c r="Q358" t="b">
        <v>1</v>
      </c>
      <c r="R358" t="s">
        <v>8267</v>
      </c>
      <c r="S358" s="12" t="s">
        <v>8311</v>
      </c>
      <c r="T358" t="s">
        <v>8316</v>
      </c>
      <c r="U358">
        <f t="shared" si="29"/>
        <v>2016</v>
      </c>
    </row>
    <row r="359" spans="1:21" ht="15" hidden="1" customHeight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>
        <f t="shared" si="25"/>
        <v>174</v>
      </c>
      <c r="H359">
        <f t="shared" si="26"/>
        <v>86.14</v>
      </c>
      <c r="I359" t="s">
        <v>8223</v>
      </c>
      <c r="J359" t="s">
        <v>8245</v>
      </c>
      <c r="K359">
        <v>1429852797</v>
      </c>
      <c r="L359" s="9">
        <f t="shared" si="27"/>
        <v>42118.222187499996</v>
      </c>
      <c r="M359">
        <v>1426396797</v>
      </c>
      <c r="N359" s="9">
        <f t="shared" si="28"/>
        <v>42078.222187499996</v>
      </c>
      <c r="O359" t="b">
        <v>1</v>
      </c>
      <c r="P359">
        <v>303</v>
      </c>
      <c r="Q359" t="b">
        <v>1</v>
      </c>
      <c r="R359" t="s">
        <v>8267</v>
      </c>
      <c r="S359" s="12" t="s">
        <v>8311</v>
      </c>
      <c r="T359" t="s">
        <v>8316</v>
      </c>
      <c r="U359">
        <f t="shared" si="29"/>
        <v>2015</v>
      </c>
    </row>
    <row r="360" spans="1:21" ht="15" hidden="1" customHeight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>
        <f t="shared" si="25"/>
        <v>103</v>
      </c>
      <c r="H360">
        <f t="shared" si="26"/>
        <v>193.05</v>
      </c>
      <c r="I360" t="s">
        <v>8223</v>
      </c>
      <c r="J360" t="s">
        <v>8245</v>
      </c>
      <c r="K360">
        <v>1466002800</v>
      </c>
      <c r="L360" s="9">
        <f t="shared" si="27"/>
        <v>42536.625</v>
      </c>
      <c r="M360">
        <v>1463517521</v>
      </c>
      <c r="N360" s="9">
        <f t="shared" si="28"/>
        <v>42507.860196759262</v>
      </c>
      <c r="O360" t="b">
        <v>1</v>
      </c>
      <c r="P360">
        <v>267</v>
      </c>
      <c r="Q360" t="b">
        <v>1</v>
      </c>
      <c r="R360" t="s">
        <v>8267</v>
      </c>
      <c r="S360" s="12" t="s">
        <v>8311</v>
      </c>
      <c r="T360" t="s">
        <v>8316</v>
      </c>
      <c r="U360">
        <f t="shared" si="29"/>
        <v>2016</v>
      </c>
    </row>
    <row r="361" spans="1:21" ht="15" hidden="1" customHeight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>
        <f t="shared" si="25"/>
        <v>105</v>
      </c>
      <c r="H361">
        <f t="shared" si="26"/>
        <v>84.02</v>
      </c>
      <c r="I361" t="s">
        <v>8223</v>
      </c>
      <c r="J361" t="s">
        <v>8245</v>
      </c>
      <c r="K361">
        <v>1415941920</v>
      </c>
      <c r="L361" s="9">
        <f t="shared" si="27"/>
        <v>41957.216666666667</v>
      </c>
      <c r="M361">
        <v>1414028490</v>
      </c>
      <c r="N361" s="9">
        <f t="shared" si="28"/>
        <v>41935.070486111108</v>
      </c>
      <c r="O361" t="b">
        <v>1</v>
      </c>
      <c r="P361">
        <v>302</v>
      </c>
      <c r="Q361" t="b">
        <v>1</v>
      </c>
      <c r="R361" t="s">
        <v>8267</v>
      </c>
      <c r="S361" s="12" t="s">
        <v>8311</v>
      </c>
      <c r="T361" t="s">
        <v>8316</v>
      </c>
      <c r="U361">
        <f t="shared" si="29"/>
        <v>2014</v>
      </c>
    </row>
    <row r="362" spans="1:21" ht="15" hidden="1" customHeight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>
        <f t="shared" si="25"/>
        <v>101</v>
      </c>
      <c r="H362">
        <f t="shared" si="26"/>
        <v>139.83000000000001</v>
      </c>
      <c r="I362" t="s">
        <v>8223</v>
      </c>
      <c r="J362" t="s">
        <v>8245</v>
      </c>
      <c r="K362">
        <v>1437621060</v>
      </c>
      <c r="L362" s="9">
        <f t="shared" si="27"/>
        <v>42208.132638888885</v>
      </c>
      <c r="M362">
        <v>1433799180</v>
      </c>
      <c r="N362" s="9">
        <f t="shared" si="28"/>
        <v>42163.897916666669</v>
      </c>
      <c r="O362" t="b">
        <v>0</v>
      </c>
      <c r="P362">
        <v>87</v>
      </c>
      <c r="Q362" t="b">
        <v>1</v>
      </c>
      <c r="R362" t="s">
        <v>8267</v>
      </c>
      <c r="S362" s="12" t="s">
        <v>8311</v>
      </c>
      <c r="T362" t="s">
        <v>8316</v>
      </c>
      <c r="U362">
        <f t="shared" si="29"/>
        <v>2015</v>
      </c>
    </row>
    <row r="363" spans="1:21" ht="15" hidden="1" customHeight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>
        <f t="shared" si="25"/>
        <v>111</v>
      </c>
      <c r="H363">
        <f t="shared" si="26"/>
        <v>109.82</v>
      </c>
      <c r="I363" t="s">
        <v>8223</v>
      </c>
      <c r="J363" t="s">
        <v>8245</v>
      </c>
      <c r="K363">
        <v>1416704506</v>
      </c>
      <c r="L363" s="9">
        <f t="shared" si="27"/>
        <v>41966.042893518519</v>
      </c>
      <c r="M363">
        <v>1414108906</v>
      </c>
      <c r="N363" s="9">
        <f t="shared" si="28"/>
        <v>41936.001226851848</v>
      </c>
      <c r="O363" t="b">
        <v>0</v>
      </c>
      <c r="P363">
        <v>354</v>
      </c>
      <c r="Q363" t="b">
        <v>1</v>
      </c>
      <c r="R363" t="s">
        <v>8267</v>
      </c>
      <c r="S363" s="12" t="s">
        <v>8311</v>
      </c>
      <c r="T363" t="s">
        <v>8316</v>
      </c>
      <c r="U363">
        <f t="shared" si="29"/>
        <v>2014</v>
      </c>
    </row>
    <row r="364" spans="1:21" ht="15" hidden="1" customHeight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>
        <f t="shared" si="25"/>
        <v>124</v>
      </c>
      <c r="H364">
        <f t="shared" si="26"/>
        <v>139.53</v>
      </c>
      <c r="I364" t="s">
        <v>8223</v>
      </c>
      <c r="J364" t="s">
        <v>8245</v>
      </c>
      <c r="K364">
        <v>1407456000</v>
      </c>
      <c r="L364" s="9">
        <f t="shared" si="27"/>
        <v>41859</v>
      </c>
      <c r="M364">
        <v>1405573391</v>
      </c>
      <c r="N364" s="9">
        <f t="shared" si="28"/>
        <v>41837.210543981484</v>
      </c>
      <c r="O364" t="b">
        <v>0</v>
      </c>
      <c r="P364">
        <v>86</v>
      </c>
      <c r="Q364" t="b">
        <v>1</v>
      </c>
      <c r="R364" t="s">
        <v>8267</v>
      </c>
      <c r="S364" s="12" t="s">
        <v>8311</v>
      </c>
      <c r="T364" t="s">
        <v>8316</v>
      </c>
      <c r="U364">
        <f t="shared" si="29"/>
        <v>2014</v>
      </c>
    </row>
    <row r="365" spans="1:21" ht="15" hidden="1" customHeight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>
        <f t="shared" si="25"/>
        <v>101</v>
      </c>
      <c r="H365">
        <f t="shared" si="26"/>
        <v>347.85</v>
      </c>
      <c r="I365" t="s">
        <v>8223</v>
      </c>
      <c r="J365" t="s">
        <v>8245</v>
      </c>
      <c r="K365">
        <v>1272828120</v>
      </c>
      <c r="L365" s="9">
        <f t="shared" si="27"/>
        <v>40300.806944444441</v>
      </c>
      <c r="M365">
        <v>1268934736</v>
      </c>
      <c r="N365" s="9">
        <f t="shared" si="28"/>
        <v>40255.744629629626</v>
      </c>
      <c r="O365" t="b">
        <v>0</v>
      </c>
      <c r="P365">
        <v>26</v>
      </c>
      <c r="Q365" t="b">
        <v>1</v>
      </c>
      <c r="R365" t="s">
        <v>8267</v>
      </c>
      <c r="S365" s="12" t="s">
        <v>8311</v>
      </c>
      <c r="T365" t="s">
        <v>8316</v>
      </c>
      <c r="U365">
        <f t="shared" si="29"/>
        <v>2010</v>
      </c>
    </row>
    <row r="366" spans="1:21" ht="15" hidden="1" customHeight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>
        <f t="shared" si="25"/>
        <v>110</v>
      </c>
      <c r="H366">
        <f t="shared" si="26"/>
        <v>68.239999999999995</v>
      </c>
      <c r="I366" t="s">
        <v>8223</v>
      </c>
      <c r="J366" t="s">
        <v>8245</v>
      </c>
      <c r="K366">
        <v>1403323140</v>
      </c>
      <c r="L366" s="9">
        <f t="shared" si="27"/>
        <v>41811.165972222225</v>
      </c>
      <c r="M366">
        <v>1400704672</v>
      </c>
      <c r="N366" s="9">
        <f t="shared" si="28"/>
        <v>41780.859629629631</v>
      </c>
      <c r="O366" t="b">
        <v>0</v>
      </c>
      <c r="P366">
        <v>113</v>
      </c>
      <c r="Q366" t="b">
        <v>1</v>
      </c>
      <c r="R366" t="s">
        <v>8267</v>
      </c>
      <c r="S366" s="12" t="s">
        <v>8311</v>
      </c>
      <c r="T366" t="s">
        <v>8316</v>
      </c>
      <c r="U366">
        <f t="shared" si="29"/>
        <v>2014</v>
      </c>
    </row>
    <row r="367" spans="1:21" ht="15" hidden="1" customHeight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>
        <f t="shared" si="25"/>
        <v>104</v>
      </c>
      <c r="H367">
        <f t="shared" si="26"/>
        <v>239.94</v>
      </c>
      <c r="I367" t="s">
        <v>8224</v>
      </c>
      <c r="J367" t="s">
        <v>8246</v>
      </c>
      <c r="K367">
        <v>1393597999</v>
      </c>
      <c r="L367" s="9">
        <f t="shared" si="27"/>
        <v>41698.606469907405</v>
      </c>
      <c r="M367">
        <v>1391005999</v>
      </c>
      <c r="N367" s="9">
        <f t="shared" si="28"/>
        <v>41668.606469907405</v>
      </c>
      <c r="O367" t="b">
        <v>0</v>
      </c>
      <c r="P367">
        <v>65</v>
      </c>
      <c r="Q367" t="b">
        <v>1</v>
      </c>
      <c r="R367" t="s">
        <v>8267</v>
      </c>
      <c r="S367" s="12" t="s">
        <v>8311</v>
      </c>
      <c r="T367" t="s">
        <v>8316</v>
      </c>
      <c r="U367">
        <f t="shared" si="29"/>
        <v>2014</v>
      </c>
    </row>
    <row r="368" spans="1:21" ht="15" hidden="1" customHeight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>
        <f t="shared" si="25"/>
        <v>101</v>
      </c>
      <c r="H368">
        <f t="shared" si="26"/>
        <v>287.31</v>
      </c>
      <c r="I368" t="s">
        <v>8223</v>
      </c>
      <c r="J368" t="s">
        <v>8245</v>
      </c>
      <c r="K368">
        <v>1337540518</v>
      </c>
      <c r="L368" s="9">
        <f t="shared" si="27"/>
        <v>41049.793032407404</v>
      </c>
      <c r="M368">
        <v>1334948518</v>
      </c>
      <c r="N368" s="9">
        <f t="shared" si="28"/>
        <v>41019.793032407411</v>
      </c>
      <c r="O368" t="b">
        <v>0</v>
      </c>
      <c r="P368">
        <v>134</v>
      </c>
      <c r="Q368" t="b">
        <v>1</v>
      </c>
      <c r="R368" t="s">
        <v>8267</v>
      </c>
      <c r="S368" s="12" t="s">
        <v>8311</v>
      </c>
      <c r="T368" t="s">
        <v>8316</v>
      </c>
      <c r="U368">
        <f t="shared" si="29"/>
        <v>2012</v>
      </c>
    </row>
    <row r="369" spans="1:21" ht="15" hidden="1" customHeight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>
        <f t="shared" si="25"/>
        <v>103</v>
      </c>
      <c r="H369">
        <f t="shared" si="26"/>
        <v>86.85</v>
      </c>
      <c r="I369" t="s">
        <v>8223</v>
      </c>
      <c r="J369" t="s">
        <v>8245</v>
      </c>
      <c r="K369">
        <v>1367384340</v>
      </c>
      <c r="L369" s="9">
        <f t="shared" si="27"/>
        <v>41395.207638888889</v>
      </c>
      <c r="M369">
        <v>1363960278</v>
      </c>
      <c r="N369" s="9">
        <f t="shared" si="28"/>
        <v>41355.577291666668</v>
      </c>
      <c r="O369" t="b">
        <v>0</v>
      </c>
      <c r="P369">
        <v>119</v>
      </c>
      <c r="Q369" t="b">
        <v>1</v>
      </c>
      <c r="R369" t="s">
        <v>8267</v>
      </c>
      <c r="S369" s="12" t="s">
        <v>8311</v>
      </c>
      <c r="T369" t="s">
        <v>8316</v>
      </c>
      <c r="U369">
        <f t="shared" si="29"/>
        <v>2013</v>
      </c>
    </row>
    <row r="370" spans="1:21" ht="15" hidden="1" customHeight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>
        <f t="shared" si="25"/>
        <v>104</v>
      </c>
      <c r="H370">
        <f t="shared" si="26"/>
        <v>81.849999999999994</v>
      </c>
      <c r="I370" t="s">
        <v>8223</v>
      </c>
      <c r="J370" t="s">
        <v>8245</v>
      </c>
      <c r="K370">
        <v>1426426322</v>
      </c>
      <c r="L370" s="9">
        <f t="shared" si="27"/>
        <v>42078.563912037032</v>
      </c>
      <c r="M370">
        <v>1423405922</v>
      </c>
      <c r="N370" s="9">
        <f t="shared" si="28"/>
        <v>42043.605578703704</v>
      </c>
      <c r="O370" t="b">
        <v>0</v>
      </c>
      <c r="P370">
        <v>159</v>
      </c>
      <c r="Q370" t="b">
        <v>1</v>
      </c>
      <c r="R370" t="s">
        <v>8267</v>
      </c>
      <c r="S370" s="12" t="s">
        <v>8311</v>
      </c>
      <c r="T370" t="s">
        <v>8316</v>
      </c>
      <c r="U370">
        <f t="shared" si="29"/>
        <v>2015</v>
      </c>
    </row>
    <row r="371" spans="1:21" ht="15" hidden="1" customHeight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>
        <f t="shared" si="25"/>
        <v>110</v>
      </c>
      <c r="H371">
        <f t="shared" si="26"/>
        <v>42.87</v>
      </c>
      <c r="I371" t="s">
        <v>8223</v>
      </c>
      <c r="J371" t="s">
        <v>8245</v>
      </c>
      <c r="K371">
        <v>1326633269</v>
      </c>
      <c r="L371" s="9">
        <f t="shared" si="27"/>
        <v>40923.551724537036</v>
      </c>
      <c r="M371">
        <v>1324041269</v>
      </c>
      <c r="N371" s="9">
        <f t="shared" si="28"/>
        <v>40893.551724537036</v>
      </c>
      <c r="O371" t="b">
        <v>0</v>
      </c>
      <c r="P371">
        <v>167</v>
      </c>
      <c r="Q371" t="b">
        <v>1</v>
      </c>
      <c r="R371" t="s">
        <v>8267</v>
      </c>
      <c r="S371" s="12" t="s">
        <v>8311</v>
      </c>
      <c r="T371" t="s">
        <v>8316</v>
      </c>
      <c r="U371">
        <f t="shared" si="29"/>
        <v>2011</v>
      </c>
    </row>
    <row r="372" spans="1:21" ht="15" hidden="1" customHeight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>
        <f t="shared" si="25"/>
        <v>122</v>
      </c>
      <c r="H372">
        <f t="shared" si="26"/>
        <v>709.42</v>
      </c>
      <c r="I372" t="s">
        <v>8223</v>
      </c>
      <c r="J372" t="s">
        <v>8245</v>
      </c>
      <c r="K372">
        <v>1483729500</v>
      </c>
      <c r="L372" s="9">
        <f t="shared" si="27"/>
        <v>42741.795138888891</v>
      </c>
      <c r="M372">
        <v>1481137500</v>
      </c>
      <c r="N372" s="9">
        <f t="shared" si="28"/>
        <v>42711.795138888891</v>
      </c>
      <c r="O372" t="b">
        <v>0</v>
      </c>
      <c r="P372">
        <v>43</v>
      </c>
      <c r="Q372" t="b">
        <v>1</v>
      </c>
      <c r="R372" t="s">
        <v>8267</v>
      </c>
      <c r="S372" s="12" t="s">
        <v>8311</v>
      </c>
      <c r="T372" t="s">
        <v>8316</v>
      </c>
      <c r="U372">
        <f t="shared" si="29"/>
        <v>2016</v>
      </c>
    </row>
    <row r="373" spans="1:21" ht="15" hidden="1" customHeight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>
        <f t="shared" si="25"/>
        <v>114</v>
      </c>
      <c r="H373">
        <f t="shared" si="26"/>
        <v>161.26</v>
      </c>
      <c r="I373" t="s">
        <v>8223</v>
      </c>
      <c r="J373" t="s">
        <v>8245</v>
      </c>
      <c r="K373">
        <v>1359743139</v>
      </c>
      <c r="L373" s="9">
        <f t="shared" si="27"/>
        <v>41306.767812500002</v>
      </c>
      <c r="M373">
        <v>1355855139</v>
      </c>
      <c r="N373" s="9">
        <f t="shared" si="28"/>
        <v>41261.767812500002</v>
      </c>
      <c r="O373" t="b">
        <v>0</v>
      </c>
      <c r="P373">
        <v>1062</v>
      </c>
      <c r="Q373" t="b">
        <v>1</v>
      </c>
      <c r="R373" t="s">
        <v>8267</v>
      </c>
      <c r="S373" s="12" t="s">
        <v>8311</v>
      </c>
      <c r="T373" t="s">
        <v>8316</v>
      </c>
      <c r="U373">
        <f t="shared" si="29"/>
        <v>2012</v>
      </c>
    </row>
    <row r="374" spans="1:21" ht="15" hidden="1" customHeight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>
        <f t="shared" si="25"/>
        <v>125</v>
      </c>
      <c r="H374">
        <f t="shared" si="26"/>
        <v>41.78</v>
      </c>
      <c r="I374" t="s">
        <v>8224</v>
      </c>
      <c r="J374" t="s">
        <v>8246</v>
      </c>
      <c r="K374">
        <v>1459872000</v>
      </c>
      <c r="L374" s="9">
        <f t="shared" si="27"/>
        <v>42465.666666666672</v>
      </c>
      <c r="M374">
        <v>1456408244</v>
      </c>
      <c r="N374" s="9">
        <f t="shared" si="28"/>
        <v>42425.576898148152</v>
      </c>
      <c r="O374" t="b">
        <v>0</v>
      </c>
      <c r="P374">
        <v>9</v>
      </c>
      <c r="Q374" t="b">
        <v>1</v>
      </c>
      <c r="R374" t="s">
        <v>8267</v>
      </c>
      <c r="S374" s="12" t="s">
        <v>8311</v>
      </c>
      <c r="T374" t="s">
        <v>8316</v>
      </c>
      <c r="U374">
        <f t="shared" si="29"/>
        <v>2016</v>
      </c>
    </row>
    <row r="375" spans="1:21" ht="15" hidden="1" customHeight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>
        <f t="shared" si="25"/>
        <v>107</v>
      </c>
      <c r="H375">
        <f t="shared" si="26"/>
        <v>89.89</v>
      </c>
      <c r="I375" t="s">
        <v>8223</v>
      </c>
      <c r="J375" t="s">
        <v>8245</v>
      </c>
      <c r="K375">
        <v>1342648398</v>
      </c>
      <c r="L375" s="9">
        <f t="shared" si="27"/>
        <v>41108.91201388889</v>
      </c>
      <c r="M375">
        <v>1340056398</v>
      </c>
      <c r="N375" s="9">
        <f t="shared" si="28"/>
        <v>41078.91201388889</v>
      </c>
      <c r="O375" t="b">
        <v>0</v>
      </c>
      <c r="P375">
        <v>89</v>
      </c>
      <c r="Q375" t="b">
        <v>1</v>
      </c>
      <c r="R375" t="s">
        <v>8267</v>
      </c>
      <c r="S375" s="12" t="s">
        <v>8311</v>
      </c>
      <c r="T375" t="s">
        <v>8316</v>
      </c>
      <c r="U375">
        <f t="shared" si="29"/>
        <v>2012</v>
      </c>
    </row>
    <row r="376" spans="1:21" ht="15" hidden="1" customHeight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>
        <f t="shared" si="25"/>
        <v>131</v>
      </c>
      <c r="H376">
        <f t="shared" si="26"/>
        <v>45.05</v>
      </c>
      <c r="I376" t="s">
        <v>8223</v>
      </c>
      <c r="J376" t="s">
        <v>8245</v>
      </c>
      <c r="K376">
        <v>1316208031</v>
      </c>
      <c r="L376" s="9">
        <f t="shared" si="27"/>
        <v>40802.889247685183</v>
      </c>
      <c r="M376">
        <v>1312320031</v>
      </c>
      <c r="N376" s="9">
        <f t="shared" si="28"/>
        <v>40757.889247685183</v>
      </c>
      <c r="O376" t="b">
        <v>0</v>
      </c>
      <c r="P376">
        <v>174</v>
      </c>
      <c r="Q376" t="b">
        <v>1</v>
      </c>
      <c r="R376" t="s">
        <v>8267</v>
      </c>
      <c r="S376" s="12" t="s">
        <v>8311</v>
      </c>
      <c r="T376" t="s">
        <v>8316</v>
      </c>
      <c r="U376">
        <f t="shared" si="29"/>
        <v>2011</v>
      </c>
    </row>
    <row r="377" spans="1:21" ht="15" hidden="1" customHeight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>
        <f t="shared" si="25"/>
        <v>120</v>
      </c>
      <c r="H377">
        <f t="shared" si="26"/>
        <v>42.86</v>
      </c>
      <c r="I377" t="s">
        <v>8223</v>
      </c>
      <c r="J377" t="s">
        <v>8245</v>
      </c>
      <c r="K377">
        <v>1393694280</v>
      </c>
      <c r="L377" s="9">
        <f t="shared" si="27"/>
        <v>41699.720833333333</v>
      </c>
      <c r="M377">
        <v>1390088311</v>
      </c>
      <c r="N377" s="9">
        <f t="shared" si="28"/>
        <v>41657.985081018516</v>
      </c>
      <c r="O377" t="b">
        <v>0</v>
      </c>
      <c r="P377">
        <v>14</v>
      </c>
      <c r="Q377" t="b">
        <v>1</v>
      </c>
      <c r="R377" t="s">
        <v>8267</v>
      </c>
      <c r="S377" s="12" t="s">
        <v>8311</v>
      </c>
      <c r="T377" t="s">
        <v>8316</v>
      </c>
      <c r="U377">
        <f t="shared" si="29"/>
        <v>2014</v>
      </c>
    </row>
    <row r="378" spans="1:21" ht="15" hidden="1" customHeight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>
        <f t="shared" si="25"/>
        <v>106</v>
      </c>
      <c r="H378">
        <f t="shared" si="26"/>
        <v>54.08</v>
      </c>
      <c r="I378" t="s">
        <v>8224</v>
      </c>
      <c r="J378" t="s">
        <v>8246</v>
      </c>
      <c r="K378">
        <v>1472122316</v>
      </c>
      <c r="L378" s="9">
        <f t="shared" si="27"/>
        <v>42607.452731481477</v>
      </c>
      <c r="M378">
        <v>1469443916</v>
      </c>
      <c r="N378" s="9">
        <f t="shared" si="28"/>
        <v>42576.452731481477</v>
      </c>
      <c r="O378" t="b">
        <v>0</v>
      </c>
      <c r="P378">
        <v>48</v>
      </c>
      <c r="Q378" t="b">
        <v>1</v>
      </c>
      <c r="R378" t="s">
        <v>8267</v>
      </c>
      <c r="S378" s="12" t="s">
        <v>8311</v>
      </c>
      <c r="T378" t="s">
        <v>8316</v>
      </c>
      <c r="U378">
        <f t="shared" si="29"/>
        <v>2016</v>
      </c>
    </row>
    <row r="379" spans="1:21" ht="15" hidden="1" customHeight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>
        <f t="shared" si="25"/>
        <v>114</v>
      </c>
      <c r="H379">
        <f t="shared" si="26"/>
        <v>103.22</v>
      </c>
      <c r="I379" t="s">
        <v>8223</v>
      </c>
      <c r="J379" t="s">
        <v>8245</v>
      </c>
      <c r="K379">
        <v>1447484460</v>
      </c>
      <c r="L379" s="9">
        <f t="shared" si="27"/>
        <v>42322.292361111111</v>
      </c>
      <c r="M379">
        <v>1444888868</v>
      </c>
      <c r="N379" s="9">
        <f t="shared" si="28"/>
        <v>42292.250787037039</v>
      </c>
      <c r="O379" t="b">
        <v>0</v>
      </c>
      <c r="P379">
        <v>133</v>
      </c>
      <c r="Q379" t="b">
        <v>1</v>
      </c>
      <c r="R379" t="s">
        <v>8267</v>
      </c>
      <c r="S379" s="12" t="s">
        <v>8311</v>
      </c>
      <c r="T379" t="s">
        <v>8316</v>
      </c>
      <c r="U379">
        <f t="shared" si="29"/>
        <v>2015</v>
      </c>
    </row>
    <row r="380" spans="1:21" ht="15" hidden="1" customHeight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>
        <f t="shared" si="25"/>
        <v>112</v>
      </c>
      <c r="H380">
        <f t="shared" si="26"/>
        <v>40.4</v>
      </c>
      <c r="I380" t="s">
        <v>8228</v>
      </c>
      <c r="J380" t="s">
        <v>8250</v>
      </c>
      <c r="K380">
        <v>1453765920</v>
      </c>
      <c r="L380" s="9">
        <f t="shared" si="27"/>
        <v>42394.994444444441</v>
      </c>
      <c r="M380">
        <v>1451655808</v>
      </c>
      <c r="N380" s="9">
        <f t="shared" si="28"/>
        <v>42370.571851851855</v>
      </c>
      <c r="O380" t="b">
        <v>0</v>
      </c>
      <c r="P380">
        <v>83</v>
      </c>
      <c r="Q380" t="b">
        <v>1</v>
      </c>
      <c r="R380" t="s">
        <v>8267</v>
      </c>
      <c r="S380" s="12" t="s">
        <v>8311</v>
      </c>
      <c r="T380" t="s">
        <v>8316</v>
      </c>
      <c r="U380">
        <f t="shared" si="29"/>
        <v>2016</v>
      </c>
    </row>
    <row r="381" spans="1:21" ht="15" hidden="1" customHeight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>
        <f t="shared" si="25"/>
        <v>116</v>
      </c>
      <c r="H381">
        <f t="shared" si="26"/>
        <v>116.86</v>
      </c>
      <c r="I381" t="s">
        <v>8223</v>
      </c>
      <c r="J381" t="s">
        <v>8245</v>
      </c>
      <c r="K381">
        <v>1336062672</v>
      </c>
      <c r="L381" s="9">
        <f t="shared" si="27"/>
        <v>41032.688333333332</v>
      </c>
      <c r="M381">
        <v>1332174672</v>
      </c>
      <c r="N381" s="9">
        <f t="shared" si="28"/>
        <v>40987.688333333332</v>
      </c>
      <c r="O381" t="b">
        <v>0</v>
      </c>
      <c r="P381">
        <v>149</v>
      </c>
      <c r="Q381" t="b">
        <v>1</v>
      </c>
      <c r="R381" t="s">
        <v>8267</v>
      </c>
      <c r="S381" s="12" t="s">
        <v>8311</v>
      </c>
      <c r="T381" t="s">
        <v>8316</v>
      </c>
      <c r="U381">
        <f t="shared" si="29"/>
        <v>2012</v>
      </c>
    </row>
    <row r="382" spans="1:21" ht="15" hidden="1" customHeight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>
        <f t="shared" si="25"/>
        <v>142</v>
      </c>
      <c r="H382">
        <f t="shared" si="26"/>
        <v>115.51</v>
      </c>
      <c r="I382" t="s">
        <v>8223</v>
      </c>
      <c r="J382" t="s">
        <v>8245</v>
      </c>
      <c r="K382">
        <v>1453569392</v>
      </c>
      <c r="L382" s="9">
        <f t="shared" si="27"/>
        <v>42392.719814814816</v>
      </c>
      <c r="M382">
        <v>1451409392</v>
      </c>
      <c r="N382" s="9">
        <f t="shared" si="28"/>
        <v>42367.719814814816</v>
      </c>
      <c r="O382" t="b">
        <v>0</v>
      </c>
      <c r="P382">
        <v>49</v>
      </c>
      <c r="Q382" t="b">
        <v>1</v>
      </c>
      <c r="R382" t="s">
        <v>8267</v>
      </c>
      <c r="S382" s="12" t="s">
        <v>8311</v>
      </c>
      <c r="T382" t="s">
        <v>8316</v>
      </c>
      <c r="U382">
        <f t="shared" si="29"/>
        <v>2015</v>
      </c>
    </row>
    <row r="383" spans="1:21" ht="15" hidden="1" customHeight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>
        <f t="shared" si="25"/>
        <v>105</v>
      </c>
      <c r="H383">
        <f t="shared" si="26"/>
        <v>104.31</v>
      </c>
      <c r="I383" t="s">
        <v>8223</v>
      </c>
      <c r="J383" t="s">
        <v>8245</v>
      </c>
      <c r="K383">
        <v>1343624400</v>
      </c>
      <c r="L383" s="9">
        <f t="shared" si="27"/>
        <v>41120.208333333336</v>
      </c>
      <c r="M383">
        <v>1340642717</v>
      </c>
      <c r="N383" s="9">
        <f t="shared" si="28"/>
        <v>41085.698113425926</v>
      </c>
      <c r="O383" t="b">
        <v>0</v>
      </c>
      <c r="P383">
        <v>251</v>
      </c>
      <c r="Q383" t="b">
        <v>1</v>
      </c>
      <c r="R383" t="s">
        <v>8267</v>
      </c>
      <c r="S383" s="12" t="s">
        <v>8311</v>
      </c>
      <c r="T383" t="s">
        <v>8316</v>
      </c>
      <c r="U383">
        <f t="shared" si="29"/>
        <v>2012</v>
      </c>
    </row>
    <row r="384" spans="1:21" ht="15" hidden="1" customHeight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>
        <f t="shared" si="25"/>
        <v>256</v>
      </c>
      <c r="H384">
        <f t="shared" si="26"/>
        <v>69.77</v>
      </c>
      <c r="I384" t="s">
        <v>8223</v>
      </c>
      <c r="J384" t="s">
        <v>8245</v>
      </c>
      <c r="K384">
        <v>1346950900</v>
      </c>
      <c r="L384" s="9">
        <f t="shared" si="27"/>
        <v>41158.709490740745</v>
      </c>
      <c r="M384">
        <v>1345741300</v>
      </c>
      <c r="N384" s="9">
        <f t="shared" si="28"/>
        <v>41144.709490740737</v>
      </c>
      <c r="O384" t="b">
        <v>0</v>
      </c>
      <c r="P384">
        <v>22</v>
      </c>
      <c r="Q384" t="b">
        <v>1</v>
      </c>
      <c r="R384" t="s">
        <v>8267</v>
      </c>
      <c r="S384" s="12" t="s">
        <v>8311</v>
      </c>
      <c r="T384" t="s">
        <v>8316</v>
      </c>
      <c r="U384">
        <f t="shared" si="29"/>
        <v>2012</v>
      </c>
    </row>
    <row r="385" spans="1:21" ht="15" hidden="1" customHeight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>
        <f t="shared" si="25"/>
        <v>207</v>
      </c>
      <c r="H385">
        <f t="shared" si="26"/>
        <v>43.02</v>
      </c>
      <c r="I385" t="s">
        <v>8223</v>
      </c>
      <c r="J385" t="s">
        <v>8245</v>
      </c>
      <c r="K385">
        <v>1400467759</v>
      </c>
      <c r="L385" s="9">
        <f t="shared" si="27"/>
        <v>41778.117581018516</v>
      </c>
      <c r="M385">
        <v>1398480559</v>
      </c>
      <c r="N385" s="9">
        <f t="shared" si="28"/>
        <v>41755.117581018516</v>
      </c>
      <c r="O385" t="b">
        <v>0</v>
      </c>
      <c r="P385">
        <v>48</v>
      </c>
      <c r="Q385" t="b">
        <v>1</v>
      </c>
      <c r="R385" t="s">
        <v>8267</v>
      </c>
      <c r="S385" s="12" t="s">
        <v>8311</v>
      </c>
      <c r="T385" t="s">
        <v>8316</v>
      </c>
      <c r="U385">
        <f t="shared" si="29"/>
        <v>2014</v>
      </c>
    </row>
    <row r="386" spans="1:21" ht="15" hidden="1" customHeight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>
        <f t="shared" si="25"/>
        <v>112</v>
      </c>
      <c r="H386">
        <f t="shared" si="26"/>
        <v>58.54</v>
      </c>
      <c r="I386" t="s">
        <v>8223</v>
      </c>
      <c r="J386" t="s">
        <v>8245</v>
      </c>
      <c r="K386">
        <v>1420569947</v>
      </c>
      <c r="L386" s="9">
        <f t="shared" si="27"/>
        <v>42010.781793981485</v>
      </c>
      <c r="M386">
        <v>1417977947</v>
      </c>
      <c r="N386" s="9">
        <f t="shared" si="28"/>
        <v>41980.781793981485</v>
      </c>
      <c r="O386" t="b">
        <v>0</v>
      </c>
      <c r="P386">
        <v>383</v>
      </c>
      <c r="Q386" t="b">
        <v>1</v>
      </c>
      <c r="R386" t="s">
        <v>8267</v>
      </c>
      <c r="S386" s="12" t="s">
        <v>8311</v>
      </c>
      <c r="T386" t="s">
        <v>8316</v>
      </c>
      <c r="U386">
        <f t="shared" si="29"/>
        <v>2014</v>
      </c>
    </row>
    <row r="387" spans="1:21" ht="15" hidden="1" customHeight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>
        <f t="shared" ref="G387:G450" si="30">ROUND(E387/D387*100,0)</f>
        <v>106</v>
      </c>
      <c r="H387">
        <f t="shared" ref="H387:H450" si="31">ROUND(E387/P387,2)</f>
        <v>111.8</v>
      </c>
      <c r="I387" t="s">
        <v>8223</v>
      </c>
      <c r="J387" t="s">
        <v>8245</v>
      </c>
      <c r="K387">
        <v>1416582101</v>
      </c>
      <c r="L387" s="9">
        <f t="shared" ref="L387:L450" si="32">K387/60/60/24+DATE(1970,1,1)</f>
        <v>41964.626168981486</v>
      </c>
      <c r="M387">
        <v>1413986501</v>
      </c>
      <c r="N387" s="9">
        <f t="shared" ref="N387:N450" si="33">M387/24/60/60+DATE(1970,1,1)</f>
        <v>41934.584502314814</v>
      </c>
      <c r="O387" t="b">
        <v>0</v>
      </c>
      <c r="P387">
        <v>237</v>
      </c>
      <c r="Q387" t="b">
        <v>1</v>
      </c>
      <c r="R387" t="s">
        <v>8267</v>
      </c>
      <c r="S387" s="12" t="s">
        <v>8311</v>
      </c>
      <c r="T387" t="s">
        <v>8316</v>
      </c>
      <c r="U387">
        <f t="shared" ref="U387:U450" si="34">YEAR(N387)</f>
        <v>2014</v>
      </c>
    </row>
    <row r="388" spans="1:21" ht="15" hidden="1" customHeight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>
        <f t="shared" si="30"/>
        <v>100</v>
      </c>
      <c r="H388">
        <f t="shared" si="31"/>
        <v>46.23</v>
      </c>
      <c r="I388" t="s">
        <v>8223</v>
      </c>
      <c r="J388" t="s">
        <v>8245</v>
      </c>
      <c r="K388">
        <v>1439246991</v>
      </c>
      <c r="L388" s="9">
        <f t="shared" si="32"/>
        <v>42226.951284722221</v>
      </c>
      <c r="M388">
        <v>1437950991</v>
      </c>
      <c r="N388" s="9">
        <f t="shared" si="33"/>
        <v>42211.951284722221</v>
      </c>
      <c r="O388" t="b">
        <v>0</v>
      </c>
      <c r="P388">
        <v>13</v>
      </c>
      <c r="Q388" t="b">
        <v>1</v>
      </c>
      <c r="R388" t="s">
        <v>8267</v>
      </c>
      <c r="S388" s="12" t="s">
        <v>8311</v>
      </c>
      <c r="T388" t="s">
        <v>8316</v>
      </c>
      <c r="U388">
        <f t="shared" si="34"/>
        <v>2015</v>
      </c>
    </row>
    <row r="389" spans="1:21" ht="15" hidden="1" customHeight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>
        <f t="shared" si="30"/>
        <v>214</v>
      </c>
      <c r="H389">
        <f t="shared" si="31"/>
        <v>144.69</v>
      </c>
      <c r="I389" t="s">
        <v>8223</v>
      </c>
      <c r="J389" t="s">
        <v>8245</v>
      </c>
      <c r="K389">
        <v>1439618400</v>
      </c>
      <c r="L389" s="9">
        <f t="shared" si="32"/>
        <v>42231.25</v>
      </c>
      <c r="M389">
        <v>1436976858</v>
      </c>
      <c r="N389" s="9">
        <f t="shared" si="33"/>
        <v>42200.67659722222</v>
      </c>
      <c r="O389" t="b">
        <v>0</v>
      </c>
      <c r="P389">
        <v>562</v>
      </c>
      <c r="Q389" t="b">
        <v>1</v>
      </c>
      <c r="R389" t="s">
        <v>8267</v>
      </c>
      <c r="S389" s="12" t="s">
        <v>8311</v>
      </c>
      <c r="T389" t="s">
        <v>8316</v>
      </c>
      <c r="U389">
        <f t="shared" si="34"/>
        <v>2015</v>
      </c>
    </row>
    <row r="390" spans="1:21" ht="15" hidden="1" customHeight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>
        <f t="shared" si="30"/>
        <v>126</v>
      </c>
      <c r="H390">
        <f t="shared" si="31"/>
        <v>88.85</v>
      </c>
      <c r="I390" t="s">
        <v>8223</v>
      </c>
      <c r="J390" t="s">
        <v>8245</v>
      </c>
      <c r="K390">
        <v>1469670580</v>
      </c>
      <c r="L390" s="9">
        <f t="shared" si="32"/>
        <v>42579.076157407413</v>
      </c>
      <c r="M390">
        <v>1467078580</v>
      </c>
      <c r="N390" s="9">
        <f t="shared" si="33"/>
        <v>42549.076157407406</v>
      </c>
      <c r="O390" t="b">
        <v>0</v>
      </c>
      <c r="P390">
        <v>71</v>
      </c>
      <c r="Q390" t="b">
        <v>1</v>
      </c>
      <c r="R390" t="s">
        <v>8267</v>
      </c>
      <c r="S390" s="12" t="s">
        <v>8311</v>
      </c>
      <c r="T390" t="s">
        <v>8316</v>
      </c>
      <c r="U390">
        <f t="shared" si="34"/>
        <v>2016</v>
      </c>
    </row>
    <row r="391" spans="1:21" ht="15" hidden="1" customHeight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>
        <f t="shared" si="30"/>
        <v>182</v>
      </c>
      <c r="H391">
        <f t="shared" si="31"/>
        <v>81.75</v>
      </c>
      <c r="I391" t="s">
        <v>8223</v>
      </c>
      <c r="J391" t="s">
        <v>8245</v>
      </c>
      <c r="K391">
        <v>1394233140</v>
      </c>
      <c r="L391" s="9">
        <f t="shared" si="32"/>
        <v>41705.957638888889</v>
      </c>
      <c r="M391">
        <v>1391477450</v>
      </c>
      <c r="N391" s="9">
        <f t="shared" si="33"/>
        <v>41674.063078703708</v>
      </c>
      <c r="O391" t="b">
        <v>0</v>
      </c>
      <c r="P391">
        <v>1510</v>
      </c>
      <c r="Q391" t="b">
        <v>1</v>
      </c>
      <c r="R391" t="s">
        <v>8267</v>
      </c>
      <c r="S391" s="12" t="s">
        <v>8311</v>
      </c>
      <c r="T391" t="s">
        <v>8316</v>
      </c>
      <c r="U391">
        <f t="shared" si="34"/>
        <v>2014</v>
      </c>
    </row>
    <row r="392" spans="1:21" ht="15" hidden="1" customHeight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>
        <f t="shared" si="30"/>
        <v>100</v>
      </c>
      <c r="H392">
        <f t="shared" si="31"/>
        <v>71.430000000000007</v>
      </c>
      <c r="I392" t="s">
        <v>8223</v>
      </c>
      <c r="J392" t="s">
        <v>8245</v>
      </c>
      <c r="K392">
        <v>1431046372</v>
      </c>
      <c r="L392" s="9">
        <f t="shared" si="32"/>
        <v>42132.036712962959</v>
      </c>
      <c r="M392">
        <v>1429318372</v>
      </c>
      <c r="N392" s="9">
        <f t="shared" si="33"/>
        <v>42112.036712962959</v>
      </c>
      <c r="O392" t="b">
        <v>0</v>
      </c>
      <c r="P392">
        <v>14</v>
      </c>
      <c r="Q392" t="b">
        <v>1</v>
      </c>
      <c r="R392" t="s">
        <v>8267</v>
      </c>
      <c r="S392" s="12" t="s">
        <v>8311</v>
      </c>
      <c r="T392" t="s">
        <v>8316</v>
      </c>
      <c r="U392">
        <f t="shared" si="34"/>
        <v>2015</v>
      </c>
    </row>
    <row r="393" spans="1:21" ht="15" hidden="1" customHeight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>
        <f t="shared" si="30"/>
        <v>101</v>
      </c>
      <c r="H393">
        <f t="shared" si="31"/>
        <v>104.26</v>
      </c>
      <c r="I393" t="s">
        <v>8223</v>
      </c>
      <c r="J393" t="s">
        <v>8245</v>
      </c>
      <c r="K393">
        <v>1324169940</v>
      </c>
      <c r="L393" s="9">
        <f t="shared" si="32"/>
        <v>40895.040972222225</v>
      </c>
      <c r="M393">
        <v>1321578051</v>
      </c>
      <c r="N393" s="9">
        <f t="shared" si="33"/>
        <v>40865.042256944442</v>
      </c>
      <c r="O393" t="b">
        <v>0</v>
      </c>
      <c r="P393">
        <v>193</v>
      </c>
      <c r="Q393" t="b">
        <v>1</v>
      </c>
      <c r="R393" t="s">
        <v>8267</v>
      </c>
      <c r="S393" s="12" t="s">
        <v>8311</v>
      </c>
      <c r="T393" t="s">
        <v>8316</v>
      </c>
      <c r="U393">
        <f t="shared" si="34"/>
        <v>2011</v>
      </c>
    </row>
    <row r="394" spans="1:21" ht="15" hidden="1" customHeight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>
        <f t="shared" si="30"/>
        <v>101</v>
      </c>
      <c r="H394">
        <f t="shared" si="31"/>
        <v>90.62</v>
      </c>
      <c r="I394" t="s">
        <v>8223</v>
      </c>
      <c r="J394" t="s">
        <v>8245</v>
      </c>
      <c r="K394">
        <v>1315450800</v>
      </c>
      <c r="L394" s="9">
        <f t="shared" si="32"/>
        <v>40794.125</v>
      </c>
      <c r="M394">
        <v>1312823571</v>
      </c>
      <c r="N394" s="9">
        <f t="shared" si="33"/>
        <v>40763.717256944445</v>
      </c>
      <c r="O394" t="b">
        <v>0</v>
      </c>
      <c r="P394">
        <v>206</v>
      </c>
      <c r="Q394" t="b">
        <v>1</v>
      </c>
      <c r="R394" t="s">
        <v>8267</v>
      </c>
      <c r="S394" s="12" t="s">
        <v>8311</v>
      </c>
      <c r="T394" t="s">
        <v>8316</v>
      </c>
      <c r="U394">
        <f t="shared" si="34"/>
        <v>2011</v>
      </c>
    </row>
    <row r="395" spans="1:21" ht="15" hidden="1" customHeight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>
        <f t="shared" si="30"/>
        <v>110</v>
      </c>
      <c r="H395">
        <f t="shared" si="31"/>
        <v>157.33000000000001</v>
      </c>
      <c r="I395" t="s">
        <v>8223</v>
      </c>
      <c r="J395" t="s">
        <v>8245</v>
      </c>
      <c r="K395">
        <v>1381424452</v>
      </c>
      <c r="L395" s="9">
        <f t="shared" si="32"/>
        <v>41557.708935185183</v>
      </c>
      <c r="M395">
        <v>1378746052</v>
      </c>
      <c r="N395" s="9">
        <f t="shared" si="33"/>
        <v>41526.708935185183</v>
      </c>
      <c r="O395" t="b">
        <v>0</v>
      </c>
      <c r="P395">
        <v>351</v>
      </c>
      <c r="Q395" t="b">
        <v>1</v>
      </c>
      <c r="R395" t="s">
        <v>8267</v>
      </c>
      <c r="S395" s="12" t="s">
        <v>8311</v>
      </c>
      <c r="T395" t="s">
        <v>8316</v>
      </c>
      <c r="U395">
        <f t="shared" si="34"/>
        <v>2013</v>
      </c>
    </row>
    <row r="396" spans="1:21" ht="15" hidden="1" customHeight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>
        <f t="shared" si="30"/>
        <v>112</v>
      </c>
      <c r="H396">
        <f t="shared" si="31"/>
        <v>105.18</v>
      </c>
      <c r="I396" t="s">
        <v>8226</v>
      </c>
      <c r="J396" t="s">
        <v>8248</v>
      </c>
      <c r="K396">
        <v>1460918282</v>
      </c>
      <c r="L396" s="9">
        <f t="shared" si="32"/>
        <v>42477.776412037041</v>
      </c>
      <c r="M396">
        <v>1455737882</v>
      </c>
      <c r="N396" s="9">
        <f t="shared" si="33"/>
        <v>42417.818078703705</v>
      </c>
      <c r="O396" t="b">
        <v>0</v>
      </c>
      <c r="P396">
        <v>50</v>
      </c>
      <c r="Q396" t="b">
        <v>1</v>
      </c>
      <c r="R396" t="s">
        <v>8267</v>
      </c>
      <c r="S396" s="12" t="s">
        <v>8311</v>
      </c>
      <c r="T396" t="s">
        <v>8316</v>
      </c>
      <c r="U396">
        <f t="shared" si="34"/>
        <v>2016</v>
      </c>
    </row>
    <row r="397" spans="1:21" ht="15" hidden="1" customHeight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>
        <f t="shared" si="30"/>
        <v>108</v>
      </c>
      <c r="H397">
        <f t="shared" si="31"/>
        <v>58.72</v>
      </c>
      <c r="I397" t="s">
        <v>8223</v>
      </c>
      <c r="J397" t="s">
        <v>8245</v>
      </c>
      <c r="K397">
        <v>1335562320</v>
      </c>
      <c r="L397" s="9">
        <f t="shared" si="32"/>
        <v>41026.897222222222</v>
      </c>
      <c r="M397">
        <v>1332452960</v>
      </c>
      <c r="N397" s="9">
        <f t="shared" si="33"/>
        <v>40990.909259259264</v>
      </c>
      <c r="O397" t="b">
        <v>0</v>
      </c>
      <c r="P397">
        <v>184</v>
      </c>
      <c r="Q397" t="b">
        <v>1</v>
      </c>
      <c r="R397" t="s">
        <v>8267</v>
      </c>
      <c r="S397" s="12" t="s">
        <v>8311</v>
      </c>
      <c r="T397" t="s">
        <v>8316</v>
      </c>
      <c r="U397">
        <f t="shared" si="34"/>
        <v>2012</v>
      </c>
    </row>
    <row r="398" spans="1:21" ht="15" hidden="1" customHeight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>
        <f t="shared" si="30"/>
        <v>107</v>
      </c>
      <c r="H398">
        <f t="shared" si="31"/>
        <v>81.63</v>
      </c>
      <c r="I398" t="s">
        <v>8223</v>
      </c>
      <c r="J398" t="s">
        <v>8245</v>
      </c>
      <c r="K398">
        <v>1341668006</v>
      </c>
      <c r="L398" s="9">
        <f t="shared" si="32"/>
        <v>41097.564884259256</v>
      </c>
      <c r="M398">
        <v>1340372006</v>
      </c>
      <c r="N398" s="9">
        <f t="shared" si="33"/>
        <v>41082.564884259264</v>
      </c>
      <c r="O398" t="b">
        <v>0</v>
      </c>
      <c r="P398">
        <v>196</v>
      </c>
      <c r="Q398" t="b">
        <v>1</v>
      </c>
      <c r="R398" t="s">
        <v>8267</v>
      </c>
      <c r="S398" s="12" t="s">
        <v>8311</v>
      </c>
      <c r="T398" t="s">
        <v>8316</v>
      </c>
      <c r="U398">
        <f t="shared" si="34"/>
        <v>2012</v>
      </c>
    </row>
    <row r="399" spans="1:21" ht="15" hidden="1" customHeight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>
        <f t="shared" si="30"/>
        <v>104</v>
      </c>
      <c r="H399">
        <f t="shared" si="31"/>
        <v>56.46</v>
      </c>
      <c r="I399" t="s">
        <v>8223</v>
      </c>
      <c r="J399" t="s">
        <v>8245</v>
      </c>
      <c r="K399">
        <v>1283312640</v>
      </c>
      <c r="L399" s="9">
        <f t="shared" si="32"/>
        <v>40422.155555555553</v>
      </c>
      <c r="M399">
        <v>1279651084</v>
      </c>
      <c r="N399" s="9">
        <f t="shared" si="33"/>
        <v>40379.776435185187</v>
      </c>
      <c r="O399" t="b">
        <v>0</v>
      </c>
      <c r="P399">
        <v>229</v>
      </c>
      <c r="Q399" t="b">
        <v>1</v>
      </c>
      <c r="R399" t="s">
        <v>8267</v>
      </c>
      <c r="S399" s="12" t="s">
        <v>8311</v>
      </c>
      <c r="T399" t="s">
        <v>8316</v>
      </c>
      <c r="U399">
        <f t="shared" si="34"/>
        <v>2010</v>
      </c>
    </row>
    <row r="400" spans="1:21" ht="15" hidden="1" customHeight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>
        <f t="shared" si="30"/>
        <v>125</v>
      </c>
      <c r="H400">
        <f t="shared" si="31"/>
        <v>140.1</v>
      </c>
      <c r="I400" t="s">
        <v>8223</v>
      </c>
      <c r="J400" t="s">
        <v>8245</v>
      </c>
      <c r="K400">
        <v>1430334126</v>
      </c>
      <c r="L400" s="9">
        <f t="shared" si="32"/>
        <v>42123.793124999997</v>
      </c>
      <c r="M400">
        <v>1426446126</v>
      </c>
      <c r="N400" s="9">
        <f t="shared" si="33"/>
        <v>42078.793124999997</v>
      </c>
      <c r="O400" t="b">
        <v>0</v>
      </c>
      <c r="P400">
        <v>67</v>
      </c>
      <c r="Q400" t="b">
        <v>1</v>
      </c>
      <c r="R400" t="s">
        <v>8267</v>
      </c>
      <c r="S400" s="12" t="s">
        <v>8311</v>
      </c>
      <c r="T400" t="s">
        <v>8316</v>
      </c>
      <c r="U400">
        <f t="shared" si="34"/>
        <v>2015</v>
      </c>
    </row>
    <row r="401" spans="1:21" ht="15" hidden="1" customHeight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>
        <f t="shared" si="30"/>
        <v>107</v>
      </c>
      <c r="H401">
        <f t="shared" si="31"/>
        <v>224.85</v>
      </c>
      <c r="I401" t="s">
        <v>8224</v>
      </c>
      <c r="J401" t="s">
        <v>8246</v>
      </c>
      <c r="K401">
        <v>1481716800</v>
      </c>
      <c r="L401" s="9">
        <f t="shared" si="32"/>
        <v>42718.5</v>
      </c>
      <c r="M401">
        <v>1479070867</v>
      </c>
      <c r="N401" s="9">
        <f t="shared" si="33"/>
        <v>42687.875775462962</v>
      </c>
      <c r="O401" t="b">
        <v>0</v>
      </c>
      <c r="P401">
        <v>95</v>
      </c>
      <c r="Q401" t="b">
        <v>1</v>
      </c>
      <c r="R401" t="s">
        <v>8267</v>
      </c>
      <c r="S401" s="12" t="s">
        <v>8311</v>
      </c>
      <c r="T401" t="s">
        <v>8316</v>
      </c>
      <c r="U401">
        <f t="shared" si="34"/>
        <v>2016</v>
      </c>
    </row>
    <row r="402" spans="1:21" ht="15" hidden="1" customHeight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>
        <f t="shared" si="30"/>
        <v>112</v>
      </c>
      <c r="H402">
        <f t="shared" si="31"/>
        <v>181.13</v>
      </c>
      <c r="I402" t="s">
        <v>8223</v>
      </c>
      <c r="J402" t="s">
        <v>8245</v>
      </c>
      <c r="K402">
        <v>1400297400</v>
      </c>
      <c r="L402" s="9">
        <f t="shared" si="32"/>
        <v>41776.145833333336</v>
      </c>
      <c r="M402">
        <v>1397661347</v>
      </c>
      <c r="N402" s="9">
        <f t="shared" si="33"/>
        <v>41745.635960648149</v>
      </c>
      <c r="O402" t="b">
        <v>0</v>
      </c>
      <c r="P402">
        <v>62</v>
      </c>
      <c r="Q402" t="b">
        <v>1</v>
      </c>
      <c r="R402" t="s">
        <v>8267</v>
      </c>
      <c r="S402" s="12" t="s">
        <v>8311</v>
      </c>
      <c r="T402" t="s">
        <v>8316</v>
      </c>
      <c r="U402">
        <f t="shared" si="34"/>
        <v>2014</v>
      </c>
    </row>
    <row r="403" spans="1:21" ht="15" hidden="1" customHeight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>
        <f t="shared" si="30"/>
        <v>104</v>
      </c>
      <c r="H403">
        <f t="shared" si="31"/>
        <v>711.04</v>
      </c>
      <c r="I403" t="s">
        <v>8223</v>
      </c>
      <c r="J403" t="s">
        <v>8245</v>
      </c>
      <c r="K403">
        <v>1312747970</v>
      </c>
      <c r="L403" s="9">
        <f t="shared" si="32"/>
        <v>40762.842245370368</v>
      </c>
      <c r="M403">
        <v>1310155970</v>
      </c>
      <c r="N403" s="9">
        <f t="shared" si="33"/>
        <v>40732.842245370368</v>
      </c>
      <c r="O403" t="b">
        <v>0</v>
      </c>
      <c r="P403">
        <v>73</v>
      </c>
      <c r="Q403" t="b">
        <v>1</v>
      </c>
      <c r="R403" t="s">
        <v>8267</v>
      </c>
      <c r="S403" s="12" t="s">
        <v>8311</v>
      </c>
      <c r="T403" t="s">
        <v>8316</v>
      </c>
      <c r="U403">
        <f t="shared" si="34"/>
        <v>2011</v>
      </c>
    </row>
    <row r="404" spans="1:21" ht="15" hidden="1" customHeight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>
        <f t="shared" si="30"/>
        <v>142</v>
      </c>
      <c r="H404">
        <f t="shared" si="31"/>
        <v>65.88</v>
      </c>
      <c r="I404" t="s">
        <v>8223</v>
      </c>
      <c r="J404" t="s">
        <v>8245</v>
      </c>
      <c r="K404">
        <v>1446731817</v>
      </c>
      <c r="L404" s="9">
        <f t="shared" si="32"/>
        <v>42313.58121527778</v>
      </c>
      <c r="M404">
        <v>1444913817</v>
      </c>
      <c r="N404" s="9">
        <f t="shared" si="33"/>
        <v>42292.539548611108</v>
      </c>
      <c r="O404" t="b">
        <v>0</v>
      </c>
      <c r="P404">
        <v>43</v>
      </c>
      <c r="Q404" t="b">
        <v>1</v>
      </c>
      <c r="R404" t="s">
        <v>8267</v>
      </c>
      <c r="S404" s="12" t="s">
        <v>8311</v>
      </c>
      <c r="T404" t="s">
        <v>8316</v>
      </c>
      <c r="U404">
        <f t="shared" si="34"/>
        <v>2015</v>
      </c>
    </row>
    <row r="405" spans="1:21" ht="15" hidden="1" customHeight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>
        <f t="shared" si="30"/>
        <v>105</v>
      </c>
      <c r="H405">
        <f t="shared" si="31"/>
        <v>75.19</v>
      </c>
      <c r="I405" t="s">
        <v>8223</v>
      </c>
      <c r="J405" t="s">
        <v>8245</v>
      </c>
      <c r="K405">
        <v>1312960080</v>
      </c>
      <c r="L405" s="9">
        <f t="shared" si="32"/>
        <v>40765.297222222223</v>
      </c>
      <c r="M405">
        <v>1308900441</v>
      </c>
      <c r="N405" s="9">
        <f t="shared" si="33"/>
        <v>40718.310659722221</v>
      </c>
      <c r="O405" t="b">
        <v>0</v>
      </c>
      <c r="P405">
        <v>70</v>
      </c>
      <c r="Q405" t="b">
        <v>1</v>
      </c>
      <c r="R405" t="s">
        <v>8267</v>
      </c>
      <c r="S405" s="12" t="s">
        <v>8311</v>
      </c>
      <c r="T405" t="s">
        <v>8316</v>
      </c>
      <c r="U405">
        <f t="shared" si="34"/>
        <v>2011</v>
      </c>
    </row>
    <row r="406" spans="1:21" ht="15" hidden="1" customHeight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>
        <f t="shared" si="30"/>
        <v>103</v>
      </c>
      <c r="H406">
        <f t="shared" si="31"/>
        <v>133.13999999999999</v>
      </c>
      <c r="I406" t="s">
        <v>8223</v>
      </c>
      <c r="J406" t="s">
        <v>8245</v>
      </c>
      <c r="K406">
        <v>1391641440</v>
      </c>
      <c r="L406" s="9">
        <f t="shared" si="32"/>
        <v>41675.961111111108</v>
      </c>
      <c r="M406">
        <v>1389107062</v>
      </c>
      <c r="N406" s="9">
        <f t="shared" si="33"/>
        <v>41646.628032407403</v>
      </c>
      <c r="O406" t="b">
        <v>0</v>
      </c>
      <c r="P406">
        <v>271</v>
      </c>
      <c r="Q406" t="b">
        <v>1</v>
      </c>
      <c r="R406" t="s">
        <v>8267</v>
      </c>
      <c r="S406" s="12" t="s">
        <v>8311</v>
      </c>
      <c r="T406" t="s">
        <v>8316</v>
      </c>
      <c r="U406">
        <f t="shared" si="34"/>
        <v>2014</v>
      </c>
    </row>
    <row r="407" spans="1:21" ht="15" hidden="1" customHeight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>
        <f t="shared" si="30"/>
        <v>108</v>
      </c>
      <c r="H407">
        <f t="shared" si="31"/>
        <v>55.2</v>
      </c>
      <c r="I407" t="s">
        <v>8223</v>
      </c>
      <c r="J407" t="s">
        <v>8245</v>
      </c>
      <c r="K407">
        <v>1394071339</v>
      </c>
      <c r="L407" s="9">
        <f t="shared" si="32"/>
        <v>41704.08494212963</v>
      </c>
      <c r="M407">
        <v>1391479339</v>
      </c>
      <c r="N407" s="9">
        <f t="shared" si="33"/>
        <v>41674.08494212963</v>
      </c>
      <c r="O407" t="b">
        <v>0</v>
      </c>
      <c r="P407">
        <v>55</v>
      </c>
      <c r="Q407" t="b">
        <v>1</v>
      </c>
      <c r="R407" t="s">
        <v>8267</v>
      </c>
      <c r="S407" s="12" t="s">
        <v>8311</v>
      </c>
      <c r="T407" t="s">
        <v>8316</v>
      </c>
      <c r="U407">
        <f t="shared" si="34"/>
        <v>2014</v>
      </c>
    </row>
    <row r="408" spans="1:21" ht="15" hidden="1" customHeight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>
        <f t="shared" si="30"/>
        <v>108</v>
      </c>
      <c r="H408">
        <f t="shared" si="31"/>
        <v>86.16</v>
      </c>
      <c r="I408" t="s">
        <v>8223</v>
      </c>
      <c r="J408" t="s">
        <v>8245</v>
      </c>
      <c r="K408">
        <v>1304920740</v>
      </c>
      <c r="L408" s="9">
        <f t="shared" si="32"/>
        <v>40672.249305555553</v>
      </c>
      <c r="M408">
        <v>1301975637</v>
      </c>
      <c r="N408" s="9">
        <f t="shared" si="33"/>
        <v>40638.162465277775</v>
      </c>
      <c r="O408" t="b">
        <v>0</v>
      </c>
      <c r="P408">
        <v>35</v>
      </c>
      <c r="Q408" t="b">
        <v>1</v>
      </c>
      <c r="R408" t="s">
        <v>8267</v>
      </c>
      <c r="S408" s="12" t="s">
        <v>8311</v>
      </c>
      <c r="T408" t="s">
        <v>8316</v>
      </c>
      <c r="U408">
        <f t="shared" si="34"/>
        <v>2011</v>
      </c>
    </row>
    <row r="409" spans="1:21" ht="15" hidden="1" customHeight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>
        <f t="shared" si="30"/>
        <v>102</v>
      </c>
      <c r="H409">
        <f t="shared" si="31"/>
        <v>92.32</v>
      </c>
      <c r="I409" t="s">
        <v>8223</v>
      </c>
      <c r="J409" t="s">
        <v>8245</v>
      </c>
      <c r="K409">
        <v>1321739650</v>
      </c>
      <c r="L409" s="9">
        <f t="shared" si="32"/>
        <v>40866.912615740745</v>
      </c>
      <c r="M409">
        <v>1316552050</v>
      </c>
      <c r="N409" s="9">
        <f t="shared" si="33"/>
        <v>40806.870949074073</v>
      </c>
      <c r="O409" t="b">
        <v>0</v>
      </c>
      <c r="P409">
        <v>22</v>
      </c>
      <c r="Q409" t="b">
        <v>1</v>
      </c>
      <c r="R409" t="s">
        <v>8267</v>
      </c>
      <c r="S409" s="12" t="s">
        <v>8311</v>
      </c>
      <c r="T409" t="s">
        <v>8316</v>
      </c>
      <c r="U409">
        <f t="shared" si="34"/>
        <v>2011</v>
      </c>
    </row>
    <row r="410" spans="1:21" ht="15" hidden="1" customHeight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>
        <f t="shared" si="30"/>
        <v>101</v>
      </c>
      <c r="H410">
        <f t="shared" si="31"/>
        <v>160.16</v>
      </c>
      <c r="I410" t="s">
        <v>8223</v>
      </c>
      <c r="J410" t="s">
        <v>8245</v>
      </c>
      <c r="K410">
        <v>1383676790</v>
      </c>
      <c r="L410" s="9">
        <f t="shared" si="32"/>
        <v>41583.777662037035</v>
      </c>
      <c r="M410">
        <v>1380217190</v>
      </c>
      <c r="N410" s="9">
        <f t="shared" si="33"/>
        <v>41543.735995370371</v>
      </c>
      <c r="O410" t="b">
        <v>0</v>
      </c>
      <c r="P410">
        <v>38</v>
      </c>
      <c r="Q410" t="b">
        <v>1</v>
      </c>
      <c r="R410" t="s">
        <v>8267</v>
      </c>
      <c r="S410" s="12" t="s">
        <v>8311</v>
      </c>
      <c r="T410" t="s">
        <v>8316</v>
      </c>
      <c r="U410">
        <f t="shared" si="34"/>
        <v>2013</v>
      </c>
    </row>
    <row r="411" spans="1:21" ht="15" hidden="1" customHeight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>
        <f t="shared" si="30"/>
        <v>137</v>
      </c>
      <c r="H411">
        <f t="shared" si="31"/>
        <v>45.6</v>
      </c>
      <c r="I411" t="s">
        <v>8224</v>
      </c>
      <c r="J411" t="s">
        <v>8246</v>
      </c>
      <c r="K411">
        <v>1469220144</v>
      </c>
      <c r="L411" s="9">
        <f t="shared" si="32"/>
        <v>42573.862777777773</v>
      </c>
      <c r="M411">
        <v>1466628144</v>
      </c>
      <c r="N411" s="9">
        <f t="shared" si="33"/>
        <v>42543.86277777778</v>
      </c>
      <c r="O411" t="b">
        <v>0</v>
      </c>
      <c r="P411">
        <v>15</v>
      </c>
      <c r="Q411" t="b">
        <v>1</v>
      </c>
      <c r="R411" t="s">
        <v>8267</v>
      </c>
      <c r="S411" s="12" t="s">
        <v>8311</v>
      </c>
      <c r="T411" t="s">
        <v>8316</v>
      </c>
      <c r="U411">
        <f t="shared" si="34"/>
        <v>2016</v>
      </c>
    </row>
    <row r="412" spans="1:21" ht="15" hidden="1" customHeight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>
        <f t="shared" si="30"/>
        <v>128</v>
      </c>
      <c r="H412">
        <f t="shared" si="31"/>
        <v>183.29</v>
      </c>
      <c r="I412" t="s">
        <v>8228</v>
      </c>
      <c r="J412" t="s">
        <v>8250</v>
      </c>
      <c r="K412">
        <v>1434670397</v>
      </c>
      <c r="L412" s="9">
        <f t="shared" si="32"/>
        <v>42173.981446759266</v>
      </c>
      <c r="M412">
        <v>1429486397</v>
      </c>
      <c r="N412" s="9">
        <f t="shared" si="33"/>
        <v>42113.981446759259</v>
      </c>
      <c r="O412" t="b">
        <v>0</v>
      </c>
      <c r="P412">
        <v>7</v>
      </c>
      <c r="Q412" t="b">
        <v>1</v>
      </c>
      <c r="R412" t="s">
        <v>8267</v>
      </c>
      <c r="S412" s="12" t="s">
        <v>8311</v>
      </c>
      <c r="T412" t="s">
        <v>8316</v>
      </c>
      <c r="U412">
        <f t="shared" si="34"/>
        <v>2015</v>
      </c>
    </row>
    <row r="413" spans="1:21" ht="15" hidden="1" customHeight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>
        <f t="shared" si="30"/>
        <v>101</v>
      </c>
      <c r="H413">
        <f t="shared" si="31"/>
        <v>125.79</v>
      </c>
      <c r="I413" t="s">
        <v>8223</v>
      </c>
      <c r="J413" t="s">
        <v>8245</v>
      </c>
      <c r="K413">
        <v>1387688400</v>
      </c>
      <c r="L413" s="9">
        <f t="shared" si="32"/>
        <v>41630.208333333336</v>
      </c>
      <c r="M413">
        <v>1384920804</v>
      </c>
      <c r="N413" s="9">
        <f t="shared" si="33"/>
        <v>41598.17597222222</v>
      </c>
      <c r="O413" t="b">
        <v>0</v>
      </c>
      <c r="P413">
        <v>241</v>
      </c>
      <c r="Q413" t="b">
        <v>1</v>
      </c>
      <c r="R413" t="s">
        <v>8267</v>
      </c>
      <c r="S413" s="12" t="s">
        <v>8311</v>
      </c>
      <c r="T413" t="s">
        <v>8316</v>
      </c>
      <c r="U413">
        <f t="shared" si="34"/>
        <v>2013</v>
      </c>
    </row>
    <row r="414" spans="1:21" ht="15" hidden="1" customHeight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>
        <f t="shared" si="30"/>
        <v>127</v>
      </c>
      <c r="H414">
        <f t="shared" si="31"/>
        <v>57.65</v>
      </c>
      <c r="I414" t="s">
        <v>8223</v>
      </c>
      <c r="J414" t="s">
        <v>8245</v>
      </c>
      <c r="K414">
        <v>1343238578</v>
      </c>
      <c r="L414" s="9">
        <f t="shared" si="32"/>
        <v>41115.742800925924</v>
      </c>
      <c r="M414">
        <v>1341856178</v>
      </c>
      <c r="N414" s="9">
        <f t="shared" si="33"/>
        <v>41099.742800925924</v>
      </c>
      <c r="O414" t="b">
        <v>0</v>
      </c>
      <c r="P414">
        <v>55</v>
      </c>
      <c r="Q414" t="b">
        <v>1</v>
      </c>
      <c r="R414" t="s">
        <v>8267</v>
      </c>
      <c r="S414" s="12" t="s">
        <v>8311</v>
      </c>
      <c r="T414" t="s">
        <v>8316</v>
      </c>
      <c r="U414">
        <f t="shared" si="34"/>
        <v>2012</v>
      </c>
    </row>
    <row r="415" spans="1:21" ht="15" hidden="1" customHeight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>
        <f t="shared" si="30"/>
        <v>105</v>
      </c>
      <c r="H415">
        <f t="shared" si="31"/>
        <v>78.66</v>
      </c>
      <c r="I415" t="s">
        <v>8223</v>
      </c>
      <c r="J415" t="s">
        <v>8245</v>
      </c>
      <c r="K415">
        <v>1342731811</v>
      </c>
      <c r="L415" s="9">
        <f t="shared" si="32"/>
        <v>41109.877442129626</v>
      </c>
      <c r="M415">
        <v>1340139811</v>
      </c>
      <c r="N415" s="9">
        <f t="shared" si="33"/>
        <v>41079.877442129626</v>
      </c>
      <c r="O415" t="b">
        <v>0</v>
      </c>
      <c r="P415">
        <v>171</v>
      </c>
      <c r="Q415" t="b">
        <v>1</v>
      </c>
      <c r="R415" t="s">
        <v>8267</v>
      </c>
      <c r="S415" s="12" t="s">
        <v>8311</v>
      </c>
      <c r="T415" t="s">
        <v>8316</v>
      </c>
      <c r="U415">
        <f t="shared" si="34"/>
        <v>2012</v>
      </c>
    </row>
    <row r="416" spans="1:21" ht="15" hidden="1" customHeight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>
        <f t="shared" si="30"/>
        <v>103</v>
      </c>
      <c r="H416">
        <f t="shared" si="31"/>
        <v>91.48</v>
      </c>
      <c r="I416" t="s">
        <v>8223</v>
      </c>
      <c r="J416" t="s">
        <v>8245</v>
      </c>
      <c r="K416">
        <v>1381541465</v>
      </c>
      <c r="L416" s="9">
        <f t="shared" si="32"/>
        <v>41559.063252314816</v>
      </c>
      <c r="M416">
        <v>1378949465</v>
      </c>
      <c r="N416" s="9">
        <f t="shared" si="33"/>
        <v>41529.063252314816</v>
      </c>
      <c r="O416" t="b">
        <v>0</v>
      </c>
      <c r="P416">
        <v>208</v>
      </c>
      <c r="Q416" t="b">
        <v>1</v>
      </c>
      <c r="R416" t="s">
        <v>8267</v>
      </c>
      <c r="S416" s="12" t="s">
        <v>8311</v>
      </c>
      <c r="T416" t="s">
        <v>8316</v>
      </c>
      <c r="U416">
        <f t="shared" si="34"/>
        <v>2013</v>
      </c>
    </row>
    <row r="417" spans="1:21" ht="15" hidden="1" customHeight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>
        <f t="shared" si="30"/>
        <v>102</v>
      </c>
      <c r="H417">
        <f t="shared" si="31"/>
        <v>68.099999999999994</v>
      </c>
      <c r="I417" t="s">
        <v>8228</v>
      </c>
      <c r="J417" t="s">
        <v>8250</v>
      </c>
      <c r="K417">
        <v>1413547200</v>
      </c>
      <c r="L417" s="9">
        <f t="shared" si="32"/>
        <v>41929.5</v>
      </c>
      <c r="M417">
        <v>1411417602</v>
      </c>
      <c r="N417" s="9">
        <f t="shared" si="33"/>
        <v>41904.851875</v>
      </c>
      <c r="O417" t="b">
        <v>0</v>
      </c>
      <c r="P417">
        <v>21</v>
      </c>
      <c r="Q417" t="b">
        <v>1</v>
      </c>
      <c r="R417" t="s">
        <v>8267</v>
      </c>
      <c r="S417" s="12" t="s">
        <v>8311</v>
      </c>
      <c r="T417" t="s">
        <v>8316</v>
      </c>
      <c r="U417">
        <f t="shared" si="34"/>
        <v>2014</v>
      </c>
    </row>
    <row r="418" spans="1:21" ht="15" hidden="1" customHeight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>
        <f t="shared" si="30"/>
        <v>120</v>
      </c>
      <c r="H418">
        <f t="shared" si="31"/>
        <v>48.09</v>
      </c>
      <c r="I418" t="s">
        <v>8223</v>
      </c>
      <c r="J418" t="s">
        <v>8245</v>
      </c>
      <c r="K418">
        <v>1391851831</v>
      </c>
      <c r="L418" s="9">
        <f t="shared" si="32"/>
        <v>41678.396192129629</v>
      </c>
      <c r="M418">
        <v>1389259831</v>
      </c>
      <c r="N418" s="9">
        <f t="shared" si="33"/>
        <v>41648.396192129629</v>
      </c>
      <c r="O418" t="b">
        <v>0</v>
      </c>
      <c r="P418">
        <v>25</v>
      </c>
      <c r="Q418" t="b">
        <v>1</v>
      </c>
      <c r="R418" t="s">
        <v>8267</v>
      </c>
      <c r="S418" s="12" t="s">
        <v>8311</v>
      </c>
      <c r="T418" t="s">
        <v>8316</v>
      </c>
      <c r="U418">
        <f t="shared" si="34"/>
        <v>2014</v>
      </c>
    </row>
    <row r="419" spans="1:21" ht="15" hidden="1" customHeight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>
        <f t="shared" si="30"/>
        <v>100</v>
      </c>
      <c r="H419">
        <f t="shared" si="31"/>
        <v>202.42</v>
      </c>
      <c r="I419" t="s">
        <v>8223</v>
      </c>
      <c r="J419" t="s">
        <v>8245</v>
      </c>
      <c r="K419">
        <v>1365395580</v>
      </c>
      <c r="L419" s="9">
        <f t="shared" si="32"/>
        <v>41372.189583333333</v>
      </c>
      <c r="M419">
        <v>1364426260</v>
      </c>
      <c r="N419" s="9">
        <f t="shared" si="33"/>
        <v>41360.970601851848</v>
      </c>
      <c r="O419" t="b">
        <v>0</v>
      </c>
      <c r="P419">
        <v>52</v>
      </c>
      <c r="Q419" t="b">
        <v>1</v>
      </c>
      <c r="R419" t="s">
        <v>8267</v>
      </c>
      <c r="S419" s="12" t="s">
        <v>8311</v>
      </c>
      <c r="T419" t="s">
        <v>8316</v>
      </c>
      <c r="U419">
        <f t="shared" si="34"/>
        <v>2013</v>
      </c>
    </row>
    <row r="420" spans="1:21" ht="15" hidden="1" customHeight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>
        <f t="shared" si="30"/>
        <v>101</v>
      </c>
      <c r="H420">
        <f t="shared" si="31"/>
        <v>216.75</v>
      </c>
      <c r="I420" t="s">
        <v>8223</v>
      </c>
      <c r="J420" t="s">
        <v>8245</v>
      </c>
      <c r="K420">
        <v>1437633997</v>
      </c>
      <c r="L420" s="9">
        <f t="shared" si="32"/>
        <v>42208.282372685186</v>
      </c>
      <c r="M420">
        <v>1435041997</v>
      </c>
      <c r="N420" s="9">
        <f t="shared" si="33"/>
        <v>42178.282372685186</v>
      </c>
      <c r="O420" t="b">
        <v>0</v>
      </c>
      <c r="P420">
        <v>104</v>
      </c>
      <c r="Q420" t="b">
        <v>1</v>
      </c>
      <c r="R420" t="s">
        <v>8267</v>
      </c>
      <c r="S420" s="12" t="s">
        <v>8311</v>
      </c>
      <c r="T420" t="s">
        <v>8316</v>
      </c>
      <c r="U420">
        <f t="shared" si="34"/>
        <v>2015</v>
      </c>
    </row>
    <row r="421" spans="1:21" ht="15" hidden="1" customHeight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>
        <f t="shared" si="30"/>
        <v>100</v>
      </c>
      <c r="H421">
        <f t="shared" si="31"/>
        <v>110.07</v>
      </c>
      <c r="I421" t="s">
        <v>8223</v>
      </c>
      <c r="J421" t="s">
        <v>8245</v>
      </c>
      <c r="K421">
        <v>1372536787</v>
      </c>
      <c r="L421" s="9">
        <f t="shared" si="32"/>
        <v>41454.842442129629</v>
      </c>
      <c r="M421">
        <v>1367352787</v>
      </c>
      <c r="N421" s="9">
        <f t="shared" si="33"/>
        <v>41394.842442129629</v>
      </c>
      <c r="O421" t="b">
        <v>0</v>
      </c>
      <c r="P421">
        <v>73</v>
      </c>
      <c r="Q421" t="b">
        <v>1</v>
      </c>
      <c r="R421" t="s">
        <v>8267</v>
      </c>
      <c r="S421" s="12" t="s">
        <v>8311</v>
      </c>
      <c r="T421" t="s">
        <v>8316</v>
      </c>
      <c r="U421">
        <f t="shared" si="34"/>
        <v>2013</v>
      </c>
    </row>
    <row r="422" spans="1:21" ht="15" hidden="1" customHeight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>
        <f t="shared" si="30"/>
        <v>0</v>
      </c>
      <c r="H422">
        <f t="shared" si="31"/>
        <v>4.83</v>
      </c>
      <c r="I422" t="s">
        <v>8223</v>
      </c>
      <c r="J422" t="s">
        <v>8245</v>
      </c>
      <c r="K422">
        <v>1394772031</v>
      </c>
      <c r="L422" s="9">
        <f t="shared" si="32"/>
        <v>41712.194803240738</v>
      </c>
      <c r="M422">
        <v>1392183631</v>
      </c>
      <c r="N422" s="9">
        <f t="shared" si="33"/>
        <v>41682.23646990741</v>
      </c>
      <c r="O422" t="b">
        <v>0</v>
      </c>
      <c r="P422">
        <v>3</v>
      </c>
      <c r="Q422" t="b">
        <v>0</v>
      </c>
      <c r="R422" t="s">
        <v>8268</v>
      </c>
      <c r="S422" s="12" t="s">
        <v>8311</v>
      </c>
      <c r="T422" t="s">
        <v>8317</v>
      </c>
      <c r="U422">
        <f t="shared" si="34"/>
        <v>2014</v>
      </c>
    </row>
    <row r="423" spans="1:21" ht="15" hidden="1" customHeight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>
        <f t="shared" si="30"/>
        <v>2</v>
      </c>
      <c r="H423">
        <f t="shared" si="31"/>
        <v>50.17</v>
      </c>
      <c r="I423" t="s">
        <v>8223</v>
      </c>
      <c r="J423" t="s">
        <v>8245</v>
      </c>
      <c r="K423">
        <v>1440157656</v>
      </c>
      <c r="L423" s="9">
        <f t="shared" si="32"/>
        <v>42237.491388888884</v>
      </c>
      <c r="M423">
        <v>1434973656</v>
      </c>
      <c r="N423" s="9">
        <f t="shared" si="33"/>
        <v>42177.491388888884</v>
      </c>
      <c r="O423" t="b">
        <v>0</v>
      </c>
      <c r="P423">
        <v>6</v>
      </c>
      <c r="Q423" t="b">
        <v>0</v>
      </c>
      <c r="R423" t="s">
        <v>8268</v>
      </c>
      <c r="S423" s="12" t="s">
        <v>8311</v>
      </c>
      <c r="T423" t="s">
        <v>8317</v>
      </c>
      <c r="U423">
        <f t="shared" si="34"/>
        <v>2015</v>
      </c>
    </row>
    <row r="424" spans="1:21" ht="15" hidden="1" customHeight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>
        <f t="shared" si="30"/>
        <v>1</v>
      </c>
      <c r="H424">
        <f t="shared" si="31"/>
        <v>35.83</v>
      </c>
      <c r="I424" t="s">
        <v>8223</v>
      </c>
      <c r="J424" t="s">
        <v>8245</v>
      </c>
      <c r="K424">
        <v>1410416097</v>
      </c>
      <c r="L424" s="9">
        <f t="shared" si="32"/>
        <v>41893.260381944441</v>
      </c>
      <c r="M424">
        <v>1407824097</v>
      </c>
      <c r="N424" s="9">
        <f t="shared" si="33"/>
        <v>41863.260381944448</v>
      </c>
      <c r="O424" t="b">
        <v>0</v>
      </c>
      <c r="P424">
        <v>12</v>
      </c>
      <c r="Q424" t="b">
        <v>0</v>
      </c>
      <c r="R424" t="s">
        <v>8268</v>
      </c>
      <c r="S424" s="12" t="s">
        <v>8311</v>
      </c>
      <c r="T424" t="s">
        <v>8317</v>
      </c>
      <c r="U424">
        <f t="shared" si="34"/>
        <v>2014</v>
      </c>
    </row>
    <row r="425" spans="1:21" ht="15" hidden="1" customHeight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>
        <f t="shared" si="30"/>
        <v>1</v>
      </c>
      <c r="H425">
        <f t="shared" si="31"/>
        <v>11.77</v>
      </c>
      <c r="I425" t="s">
        <v>8223</v>
      </c>
      <c r="J425" t="s">
        <v>8245</v>
      </c>
      <c r="K425">
        <v>1370470430</v>
      </c>
      <c r="L425" s="9">
        <f t="shared" si="32"/>
        <v>41430.92627314815</v>
      </c>
      <c r="M425">
        <v>1367878430</v>
      </c>
      <c r="N425" s="9">
        <f t="shared" si="33"/>
        <v>41400.92627314815</v>
      </c>
      <c r="O425" t="b">
        <v>0</v>
      </c>
      <c r="P425">
        <v>13</v>
      </c>
      <c r="Q425" t="b">
        <v>0</v>
      </c>
      <c r="R425" t="s">
        <v>8268</v>
      </c>
      <c r="S425" s="12" t="s">
        <v>8311</v>
      </c>
      <c r="T425" t="s">
        <v>8317</v>
      </c>
      <c r="U425">
        <f t="shared" si="34"/>
        <v>2013</v>
      </c>
    </row>
    <row r="426" spans="1:21" ht="15" hidden="1" customHeight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>
        <f t="shared" si="30"/>
        <v>7</v>
      </c>
      <c r="H426">
        <f t="shared" si="31"/>
        <v>40.78</v>
      </c>
      <c r="I426" t="s">
        <v>8223</v>
      </c>
      <c r="J426" t="s">
        <v>8245</v>
      </c>
      <c r="K426">
        <v>1332748899</v>
      </c>
      <c r="L426" s="9">
        <f t="shared" si="32"/>
        <v>40994.334479166668</v>
      </c>
      <c r="M426">
        <v>1327568499</v>
      </c>
      <c r="N426" s="9">
        <f t="shared" si="33"/>
        <v>40934.376145833332</v>
      </c>
      <c r="O426" t="b">
        <v>0</v>
      </c>
      <c r="P426">
        <v>5</v>
      </c>
      <c r="Q426" t="b">
        <v>0</v>
      </c>
      <c r="R426" t="s">
        <v>8268</v>
      </c>
      <c r="S426" s="12" t="s">
        <v>8311</v>
      </c>
      <c r="T426" t="s">
        <v>8317</v>
      </c>
      <c r="U426">
        <f t="shared" si="34"/>
        <v>2012</v>
      </c>
    </row>
    <row r="427" spans="1:21" ht="15" hidden="1" customHeight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>
        <f t="shared" si="30"/>
        <v>0</v>
      </c>
      <c r="H427">
        <f t="shared" si="31"/>
        <v>3</v>
      </c>
      <c r="I427" t="s">
        <v>8223</v>
      </c>
      <c r="J427" t="s">
        <v>8245</v>
      </c>
      <c r="K427">
        <v>1448660404</v>
      </c>
      <c r="L427" s="9">
        <f t="shared" si="32"/>
        <v>42335.902824074074</v>
      </c>
      <c r="M427">
        <v>1443472804</v>
      </c>
      <c r="N427" s="9">
        <f t="shared" si="33"/>
        <v>42275.861157407402</v>
      </c>
      <c r="O427" t="b">
        <v>0</v>
      </c>
      <c r="P427">
        <v>2</v>
      </c>
      <c r="Q427" t="b">
        <v>0</v>
      </c>
      <c r="R427" t="s">
        <v>8268</v>
      </c>
      <c r="S427" s="12" t="s">
        <v>8311</v>
      </c>
      <c r="T427" t="s">
        <v>8317</v>
      </c>
      <c r="U427">
        <f t="shared" si="34"/>
        <v>2015</v>
      </c>
    </row>
    <row r="428" spans="1:21" ht="15" hidden="1" customHeight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>
        <f t="shared" si="30"/>
        <v>1</v>
      </c>
      <c r="H428">
        <f t="shared" si="31"/>
        <v>16.63</v>
      </c>
      <c r="I428" t="s">
        <v>8223</v>
      </c>
      <c r="J428" t="s">
        <v>8245</v>
      </c>
      <c r="K428">
        <v>1456851914</v>
      </c>
      <c r="L428" s="9">
        <f t="shared" si="32"/>
        <v>42430.711967592593</v>
      </c>
      <c r="M428">
        <v>1454259914</v>
      </c>
      <c r="N428" s="9">
        <f t="shared" si="33"/>
        <v>42400.711967592593</v>
      </c>
      <c r="O428" t="b">
        <v>0</v>
      </c>
      <c r="P428">
        <v>8</v>
      </c>
      <c r="Q428" t="b">
        <v>0</v>
      </c>
      <c r="R428" t="s">
        <v>8268</v>
      </c>
      <c r="S428" s="12" t="s">
        <v>8311</v>
      </c>
      <c r="T428" t="s">
        <v>8317</v>
      </c>
      <c r="U428">
        <f t="shared" si="34"/>
        <v>2016</v>
      </c>
    </row>
    <row r="429" spans="1:21" ht="15" hidden="1" customHeight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>
        <f t="shared" si="30"/>
        <v>0</v>
      </c>
      <c r="H429" t="e">
        <f t="shared" si="31"/>
        <v>#DIV/0!</v>
      </c>
      <c r="I429" t="s">
        <v>8223</v>
      </c>
      <c r="J429" t="s">
        <v>8245</v>
      </c>
      <c r="K429">
        <v>1445540340</v>
      </c>
      <c r="L429" s="9">
        <f t="shared" si="32"/>
        <v>42299.790972222225</v>
      </c>
      <c r="M429">
        <v>1444340940</v>
      </c>
      <c r="N429" s="9">
        <f t="shared" si="33"/>
        <v>42285.909027777772</v>
      </c>
      <c r="O429" t="b">
        <v>0</v>
      </c>
      <c r="P429">
        <v>0</v>
      </c>
      <c r="Q429" t="b">
        <v>0</v>
      </c>
      <c r="R429" t="s">
        <v>8268</v>
      </c>
      <c r="S429" s="12" t="s">
        <v>8311</v>
      </c>
      <c r="T429" t="s">
        <v>8317</v>
      </c>
      <c r="U429">
        <f t="shared" si="34"/>
        <v>2015</v>
      </c>
    </row>
    <row r="430" spans="1:21" ht="15" hidden="1" customHeight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>
        <f t="shared" si="30"/>
        <v>6</v>
      </c>
      <c r="H430">
        <f t="shared" si="31"/>
        <v>52</v>
      </c>
      <c r="I430" t="s">
        <v>8223</v>
      </c>
      <c r="J430" t="s">
        <v>8245</v>
      </c>
      <c r="K430">
        <v>1402956000</v>
      </c>
      <c r="L430" s="9">
        <f t="shared" si="32"/>
        <v>41806.916666666664</v>
      </c>
      <c r="M430">
        <v>1400523845</v>
      </c>
      <c r="N430" s="9">
        <f t="shared" si="33"/>
        <v>41778.766724537039</v>
      </c>
      <c r="O430" t="b">
        <v>0</v>
      </c>
      <c r="P430">
        <v>13</v>
      </c>
      <c r="Q430" t="b">
        <v>0</v>
      </c>
      <c r="R430" t="s">
        <v>8268</v>
      </c>
      <c r="S430" s="12" t="s">
        <v>8311</v>
      </c>
      <c r="T430" t="s">
        <v>8317</v>
      </c>
      <c r="U430">
        <f t="shared" si="34"/>
        <v>2014</v>
      </c>
    </row>
    <row r="431" spans="1:21" ht="15" hidden="1" customHeight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>
        <f t="shared" si="30"/>
        <v>0</v>
      </c>
      <c r="H431" t="e">
        <f t="shared" si="31"/>
        <v>#DIV/0!</v>
      </c>
      <c r="I431" t="s">
        <v>8223</v>
      </c>
      <c r="J431" t="s">
        <v>8245</v>
      </c>
      <c r="K431">
        <v>1259297940</v>
      </c>
      <c r="L431" s="9">
        <f t="shared" si="32"/>
        <v>40144.207638888889</v>
      </c>
      <c r="M431">
        <v>1252964282</v>
      </c>
      <c r="N431" s="9">
        <f t="shared" si="33"/>
        <v>40070.901412037041</v>
      </c>
      <c r="O431" t="b">
        <v>0</v>
      </c>
      <c r="P431">
        <v>0</v>
      </c>
      <c r="Q431" t="b">
        <v>0</v>
      </c>
      <c r="R431" t="s">
        <v>8268</v>
      </c>
      <c r="S431" s="12" t="s">
        <v>8311</v>
      </c>
      <c r="T431" t="s">
        <v>8317</v>
      </c>
      <c r="U431">
        <f t="shared" si="34"/>
        <v>2009</v>
      </c>
    </row>
    <row r="432" spans="1:21" ht="15" hidden="1" customHeight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>
        <f t="shared" si="30"/>
        <v>2</v>
      </c>
      <c r="H432">
        <f t="shared" si="31"/>
        <v>4.8</v>
      </c>
      <c r="I432" t="s">
        <v>8223</v>
      </c>
      <c r="J432" t="s">
        <v>8245</v>
      </c>
      <c r="K432">
        <v>1378866867</v>
      </c>
      <c r="L432" s="9">
        <f t="shared" si="32"/>
        <v>41528.107256944444</v>
      </c>
      <c r="M432">
        <v>1377570867</v>
      </c>
      <c r="N432" s="9">
        <f t="shared" si="33"/>
        <v>41513.107256944444</v>
      </c>
      <c r="O432" t="b">
        <v>0</v>
      </c>
      <c r="P432">
        <v>5</v>
      </c>
      <c r="Q432" t="b">
        <v>0</v>
      </c>
      <c r="R432" t="s">
        <v>8268</v>
      </c>
      <c r="S432" s="12" t="s">
        <v>8311</v>
      </c>
      <c r="T432" t="s">
        <v>8317</v>
      </c>
      <c r="U432">
        <f t="shared" si="34"/>
        <v>2013</v>
      </c>
    </row>
    <row r="433" spans="1:21" ht="15" hidden="1" customHeight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>
        <f t="shared" si="30"/>
        <v>14</v>
      </c>
      <c r="H433">
        <f t="shared" si="31"/>
        <v>51.88</v>
      </c>
      <c r="I433" t="s">
        <v>8224</v>
      </c>
      <c r="J433" t="s">
        <v>8246</v>
      </c>
      <c r="K433">
        <v>1467752083</v>
      </c>
      <c r="L433" s="9">
        <f t="shared" si="32"/>
        <v>42556.871331018512</v>
      </c>
      <c r="M433">
        <v>1465160083</v>
      </c>
      <c r="N433" s="9">
        <f t="shared" si="33"/>
        <v>42526.871331018519</v>
      </c>
      <c r="O433" t="b">
        <v>0</v>
      </c>
      <c r="P433">
        <v>8</v>
      </c>
      <c r="Q433" t="b">
        <v>0</v>
      </c>
      <c r="R433" t="s">
        <v>8268</v>
      </c>
      <c r="S433" s="12" t="s">
        <v>8311</v>
      </c>
      <c r="T433" t="s">
        <v>8317</v>
      </c>
      <c r="U433">
        <f t="shared" si="34"/>
        <v>2016</v>
      </c>
    </row>
    <row r="434" spans="1:21" ht="15" hidden="1" customHeight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>
        <f t="shared" si="30"/>
        <v>10</v>
      </c>
      <c r="H434">
        <f t="shared" si="31"/>
        <v>71.25</v>
      </c>
      <c r="I434" t="s">
        <v>8223</v>
      </c>
      <c r="J434" t="s">
        <v>8245</v>
      </c>
      <c r="K434">
        <v>1445448381</v>
      </c>
      <c r="L434" s="9">
        <f t="shared" si="32"/>
        <v>42298.726631944446</v>
      </c>
      <c r="M434">
        <v>1440264381</v>
      </c>
      <c r="N434" s="9">
        <f t="shared" si="33"/>
        <v>42238.726631944446</v>
      </c>
      <c r="O434" t="b">
        <v>0</v>
      </c>
      <c r="P434">
        <v>8</v>
      </c>
      <c r="Q434" t="b">
        <v>0</v>
      </c>
      <c r="R434" t="s">
        <v>8268</v>
      </c>
      <c r="S434" s="12" t="s">
        <v>8311</v>
      </c>
      <c r="T434" t="s">
        <v>8317</v>
      </c>
      <c r="U434">
        <f t="shared" si="34"/>
        <v>2015</v>
      </c>
    </row>
    <row r="435" spans="1:21" ht="15" hidden="1" customHeight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>
        <f t="shared" si="30"/>
        <v>0</v>
      </c>
      <c r="H435" t="e">
        <f t="shared" si="31"/>
        <v>#DIV/0!</v>
      </c>
      <c r="I435" t="s">
        <v>8223</v>
      </c>
      <c r="J435" t="s">
        <v>8245</v>
      </c>
      <c r="K435">
        <v>1444576022</v>
      </c>
      <c r="L435" s="9">
        <f t="shared" si="32"/>
        <v>42288.629884259266</v>
      </c>
      <c r="M435">
        <v>1439392022</v>
      </c>
      <c r="N435" s="9">
        <f t="shared" si="33"/>
        <v>42228.629884259259</v>
      </c>
      <c r="O435" t="b">
        <v>0</v>
      </c>
      <c r="P435">
        <v>0</v>
      </c>
      <c r="Q435" t="b">
        <v>0</v>
      </c>
      <c r="R435" t="s">
        <v>8268</v>
      </c>
      <c r="S435" s="12" t="s">
        <v>8311</v>
      </c>
      <c r="T435" t="s">
        <v>8317</v>
      </c>
      <c r="U435">
        <f t="shared" si="34"/>
        <v>2015</v>
      </c>
    </row>
    <row r="436" spans="1:21" ht="15" hidden="1" customHeight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>
        <f t="shared" si="30"/>
        <v>5</v>
      </c>
      <c r="H436">
        <f t="shared" si="31"/>
        <v>62.5</v>
      </c>
      <c r="I436" t="s">
        <v>8223</v>
      </c>
      <c r="J436" t="s">
        <v>8245</v>
      </c>
      <c r="K436">
        <v>1385931702</v>
      </c>
      <c r="L436" s="9">
        <f t="shared" si="32"/>
        <v>41609.876180555555</v>
      </c>
      <c r="M436">
        <v>1383076902</v>
      </c>
      <c r="N436" s="9">
        <f t="shared" si="33"/>
        <v>41576.834513888891</v>
      </c>
      <c r="O436" t="b">
        <v>0</v>
      </c>
      <c r="P436">
        <v>2</v>
      </c>
      <c r="Q436" t="b">
        <v>0</v>
      </c>
      <c r="R436" t="s">
        <v>8268</v>
      </c>
      <c r="S436" s="12" t="s">
        <v>8311</v>
      </c>
      <c r="T436" t="s">
        <v>8317</v>
      </c>
      <c r="U436">
        <f t="shared" si="34"/>
        <v>2013</v>
      </c>
    </row>
    <row r="437" spans="1:21" ht="15" hidden="1" customHeight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>
        <f t="shared" si="30"/>
        <v>0</v>
      </c>
      <c r="H437">
        <f t="shared" si="31"/>
        <v>1</v>
      </c>
      <c r="I437" t="s">
        <v>8223</v>
      </c>
      <c r="J437" t="s">
        <v>8245</v>
      </c>
      <c r="K437">
        <v>1379094980</v>
      </c>
      <c r="L437" s="9">
        <f t="shared" si="32"/>
        <v>41530.747453703705</v>
      </c>
      <c r="M437">
        <v>1376502980</v>
      </c>
      <c r="N437" s="9">
        <f t="shared" si="33"/>
        <v>41500.747453703705</v>
      </c>
      <c r="O437" t="b">
        <v>0</v>
      </c>
      <c r="P437">
        <v>3</v>
      </c>
      <c r="Q437" t="b">
        <v>0</v>
      </c>
      <c r="R437" t="s">
        <v>8268</v>
      </c>
      <c r="S437" s="12" t="s">
        <v>8311</v>
      </c>
      <c r="T437" t="s">
        <v>8317</v>
      </c>
      <c r="U437">
        <f t="shared" si="34"/>
        <v>2013</v>
      </c>
    </row>
    <row r="438" spans="1:21" ht="15" hidden="1" customHeight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>
        <f t="shared" si="30"/>
        <v>0</v>
      </c>
      <c r="H438" t="e">
        <f t="shared" si="31"/>
        <v>#DIV/0!</v>
      </c>
      <c r="I438" t="s">
        <v>8223</v>
      </c>
      <c r="J438" t="s">
        <v>8245</v>
      </c>
      <c r="K438">
        <v>1375260113</v>
      </c>
      <c r="L438" s="9">
        <f t="shared" si="32"/>
        <v>41486.36241898148</v>
      </c>
      <c r="M438">
        <v>1372668113</v>
      </c>
      <c r="N438" s="9">
        <f t="shared" si="33"/>
        <v>41456.36241898148</v>
      </c>
      <c r="O438" t="b">
        <v>0</v>
      </c>
      <c r="P438">
        <v>0</v>
      </c>
      <c r="Q438" t="b">
        <v>0</v>
      </c>
      <c r="R438" t="s">
        <v>8268</v>
      </c>
      <c r="S438" s="12" t="s">
        <v>8311</v>
      </c>
      <c r="T438" t="s">
        <v>8317</v>
      </c>
      <c r="U438">
        <f t="shared" si="34"/>
        <v>2013</v>
      </c>
    </row>
    <row r="439" spans="1:21" ht="15" hidden="1" customHeight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>
        <f t="shared" si="30"/>
        <v>0</v>
      </c>
      <c r="H439" t="e">
        <f t="shared" si="31"/>
        <v>#DIV/0!</v>
      </c>
      <c r="I439" t="s">
        <v>8228</v>
      </c>
      <c r="J439" t="s">
        <v>8250</v>
      </c>
      <c r="K439">
        <v>1475912326</v>
      </c>
      <c r="L439" s="9">
        <f t="shared" si="32"/>
        <v>42651.31858796296</v>
      </c>
      <c r="M439">
        <v>1470728326</v>
      </c>
      <c r="N439" s="9">
        <f t="shared" si="33"/>
        <v>42591.31858796296</v>
      </c>
      <c r="O439" t="b">
        <v>0</v>
      </c>
      <c r="P439">
        <v>0</v>
      </c>
      <c r="Q439" t="b">
        <v>0</v>
      </c>
      <c r="R439" t="s">
        <v>8268</v>
      </c>
      <c r="S439" s="12" t="s">
        <v>8311</v>
      </c>
      <c r="T439" t="s">
        <v>8317</v>
      </c>
      <c r="U439">
        <f t="shared" si="34"/>
        <v>2016</v>
      </c>
    </row>
    <row r="440" spans="1:21" ht="15" hidden="1" customHeight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>
        <f t="shared" si="30"/>
        <v>9</v>
      </c>
      <c r="H440">
        <f t="shared" si="31"/>
        <v>170.55</v>
      </c>
      <c r="I440" t="s">
        <v>8223</v>
      </c>
      <c r="J440" t="s">
        <v>8245</v>
      </c>
      <c r="K440">
        <v>1447830958</v>
      </c>
      <c r="L440" s="9">
        <f t="shared" si="32"/>
        <v>42326.302754629629</v>
      </c>
      <c r="M440">
        <v>1445235358</v>
      </c>
      <c r="N440" s="9">
        <f t="shared" si="33"/>
        <v>42296.261087962965</v>
      </c>
      <c r="O440" t="b">
        <v>0</v>
      </c>
      <c r="P440">
        <v>11</v>
      </c>
      <c r="Q440" t="b">
        <v>0</v>
      </c>
      <c r="R440" t="s">
        <v>8268</v>
      </c>
      <c r="S440" s="12" t="s">
        <v>8311</v>
      </c>
      <c r="T440" t="s">
        <v>8317</v>
      </c>
      <c r="U440">
        <f t="shared" si="34"/>
        <v>2015</v>
      </c>
    </row>
    <row r="441" spans="1:21" ht="15" hidden="1" customHeight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>
        <f t="shared" si="30"/>
        <v>0</v>
      </c>
      <c r="H441" t="e">
        <f t="shared" si="31"/>
        <v>#DIV/0!</v>
      </c>
      <c r="I441" t="s">
        <v>8223</v>
      </c>
      <c r="J441" t="s">
        <v>8245</v>
      </c>
      <c r="K441">
        <v>1413569818</v>
      </c>
      <c r="L441" s="9">
        <f t="shared" si="32"/>
        <v>41929.761782407404</v>
      </c>
      <c r="M441">
        <v>1412705818</v>
      </c>
      <c r="N441" s="9">
        <f t="shared" si="33"/>
        <v>41919.761782407411</v>
      </c>
      <c r="O441" t="b">
        <v>0</v>
      </c>
      <c r="P441">
        <v>0</v>
      </c>
      <c r="Q441" t="b">
        <v>0</v>
      </c>
      <c r="R441" t="s">
        <v>8268</v>
      </c>
      <c r="S441" s="12" t="s">
        <v>8311</v>
      </c>
      <c r="T441" t="s">
        <v>8317</v>
      </c>
      <c r="U441">
        <f t="shared" si="34"/>
        <v>2014</v>
      </c>
    </row>
    <row r="442" spans="1:21" ht="15" hidden="1" customHeight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>
        <f t="shared" si="30"/>
        <v>0</v>
      </c>
      <c r="H442">
        <f t="shared" si="31"/>
        <v>5</v>
      </c>
      <c r="I442" t="s">
        <v>8223</v>
      </c>
      <c r="J442" t="s">
        <v>8245</v>
      </c>
      <c r="K442">
        <v>1458859153</v>
      </c>
      <c r="L442" s="9">
        <f t="shared" si="32"/>
        <v>42453.943900462968</v>
      </c>
      <c r="M442">
        <v>1456270753</v>
      </c>
      <c r="N442" s="9">
        <f t="shared" si="33"/>
        <v>42423.985567129625</v>
      </c>
      <c r="O442" t="b">
        <v>0</v>
      </c>
      <c r="P442">
        <v>1</v>
      </c>
      <c r="Q442" t="b">
        <v>0</v>
      </c>
      <c r="R442" t="s">
        <v>8268</v>
      </c>
      <c r="S442" s="12" t="s">
        <v>8311</v>
      </c>
      <c r="T442" t="s">
        <v>8317</v>
      </c>
      <c r="U442">
        <f t="shared" si="34"/>
        <v>2016</v>
      </c>
    </row>
    <row r="443" spans="1:21" ht="15" hidden="1" customHeight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>
        <f t="shared" si="30"/>
        <v>0</v>
      </c>
      <c r="H443" t="e">
        <f t="shared" si="31"/>
        <v>#DIV/0!</v>
      </c>
      <c r="I443" t="s">
        <v>8224</v>
      </c>
      <c r="J443" t="s">
        <v>8246</v>
      </c>
      <c r="K443">
        <v>1383418996</v>
      </c>
      <c r="L443" s="9">
        <f t="shared" si="32"/>
        <v>41580.793935185182</v>
      </c>
      <c r="M443">
        <v>1380826996</v>
      </c>
      <c r="N443" s="9">
        <f t="shared" si="33"/>
        <v>41550.793935185182</v>
      </c>
      <c r="O443" t="b">
        <v>0</v>
      </c>
      <c r="P443">
        <v>0</v>
      </c>
      <c r="Q443" t="b">
        <v>0</v>
      </c>
      <c r="R443" t="s">
        <v>8268</v>
      </c>
      <c r="S443" s="12" t="s">
        <v>8311</v>
      </c>
      <c r="T443" t="s">
        <v>8317</v>
      </c>
      <c r="U443">
        <f t="shared" si="34"/>
        <v>2013</v>
      </c>
    </row>
    <row r="444" spans="1:21" ht="15" hidden="1" customHeight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>
        <f t="shared" si="30"/>
        <v>39</v>
      </c>
      <c r="H444">
        <f t="shared" si="31"/>
        <v>393.59</v>
      </c>
      <c r="I444" t="s">
        <v>8223</v>
      </c>
      <c r="J444" t="s">
        <v>8245</v>
      </c>
      <c r="K444">
        <v>1424380783</v>
      </c>
      <c r="L444" s="9">
        <f t="shared" si="32"/>
        <v>42054.888692129629</v>
      </c>
      <c r="M444">
        <v>1421788783</v>
      </c>
      <c r="N444" s="9">
        <f t="shared" si="33"/>
        <v>42024.888692129629</v>
      </c>
      <c r="O444" t="b">
        <v>0</v>
      </c>
      <c r="P444">
        <v>17</v>
      </c>
      <c r="Q444" t="b">
        <v>0</v>
      </c>
      <c r="R444" t="s">
        <v>8268</v>
      </c>
      <c r="S444" s="12" t="s">
        <v>8311</v>
      </c>
      <c r="T444" t="s">
        <v>8317</v>
      </c>
      <c r="U444">
        <f t="shared" si="34"/>
        <v>2015</v>
      </c>
    </row>
    <row r="445" spans="1:21" ht="15" hidden="1" customHeight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>
        <f t="shared" si="30"/>
        <v>0</v>
      </c>
      <c r="H445">
        <f t="shared" si="31"/>
        <v>5</v>
      </c>
      <c r="I445" t="s">
        <v>8228</v>
      </c>
      <c r="J445" t="s">
        <v>8250</v>
      </c>
      <c r="K445">
        <v>1391991701</v>
      </c>
      <c r="L445" s="9">
        <f t="shared" si="32"/>
        <v>41680.015057870369</v>
      </c>
      <c r="M445">
        <v>1389399701</v>
      </c>
      <c r="N445" s="9">
        <f t="shared" si="33"/>
        <v>41650.015057870369</v>
      </c>
      <c r="O445" t="b">
        <v>0</v>
      </c>
      <c r="P445">
        <v>2</v>
      </c>
      <c r="Q445" t="b">
        <v>0</v>
      </c>
      <c r="R445" t="s">
        <v>8268</v>
      </c>
      <c r="S445" s="12" t="s">
        <v>8311</v>
      </c>
      <c r="T445" t="s">
        <v>8317</v>
      </c>
      <c r="U445">
        <f t="shared" si="34"/>
        <v>2014</v>
      </c>
    </row>
    <row r="446" spans="1:21" ht="15" hidden="1" customHeight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>
        <f t="shared" si="30"/>
        <v>5</v>
      </c>
      <c r="H446">
        <f t="shared" si="31"/>
        <v>50</v>
      </c>
      <c r="I446" t="s">
        <v>8223</v>
      </c>
      <c r="J446" t="s">
        <v>8245</v>
      </c>
      <c r="K446">
        <v>1329342361</v>
      </c>
      <c r="L446" s="9">
        <f t="shared" si="32"/>
        <v>40954.906956018516</v>
      </c>
      <c r="M446">
        <v>1324158361</v>
      </c>
      <c r="N446" s="9">
        <f t="shared" si="33"/>
        <v>40894.906956018516</v>
      </c>
      <c r="O446" t="b">
        <v>0</v>
      </c>
      <c r="P446">
        <v>1</v>
      </c>
      <c r="Q446" t="b">
        <v>0</v>
      </c>
      <c r="R446" t="s">
        <v>8268</v>
      </c>
      <c r="S446" s="12" t="s">
        <v>8311</v>
      </c>
      <c r="T446" t="s">
        <v>8317</v>
      </c>
      <c r="U446">
        <f t="shared" si="34"/>
        <v>2011</v>
      </c>
    </row>
    <row r="447" spans="1:21" ht="15" hidden="1" customHeight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>
        <f t="shared" si="30"/>
        <v>0</v>
      </c>
      <c r="H447">
        <f t="shared" si="31"/>
        <v>1</v>
      </c>
      <c r="I447" t="s">
        <v>8223</v>
      </c>
      <c r="J447" t="s">
        <v>8245</v>
      </c>
      <c r="K447">
        <v>1432195375</v>
      </c>
      <c r="L447" s="9">
        <f t="shared" si="32"/>
        <v>42145.335358796292</v>
      </c>
      <c r="M447">
        <v>1430899375</v>
      </c>
      <c r="N447" s="9">
        <f t="shared" si="33"/>
        <v>42130.335358796292</v>
      </c>
      <c r="O447" t="b">
        <v>0</v>
      </c>
      <c r="P447">
        <v>2</v>
      </c>
      <c r="Q447" t="b">
        <v>0</v>
      </c>
      <c r="R447" t="s">
        <v>8268</v>
      </c>
      <c r="S447" s="12" t="s">
        <v>8311</v>
      </c>
      <c r="T447" t="s">
        <v>8317</v>
      </c>
      <c r="U447">
        <f t="shared" si="34"/>
        <v>2015</v>
      </c>
    </row>
    <row r="448" spans="1:21" ht="15" hidden="1" customHeight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>
        <f t="shared" si="30"/>
        <v>7</v>
      </c>
      <c r="H448">
        <f t="shared" si="31"/>
        <v>47.88</v>
      </c>
      <c r="I448" t="s">
        <v>8223</v>
      </c>
      <c r="J448" t="s">
        <v>8245</v>
      </c>
      <c r="K448">
        <v>1425434420</v>
      </c>
      <c r="L448" s="9">
        <f t="shared" si="32"/>
        <v>42067.083564814813</v>
      </c>
      <c r="M448">
        <v>1422842420</v>
      </c>
      <c r="N448" s="9">
        <f t="shared" si="33"/>
        <v>42037.083564814813</v>
      </c>
      <c r="O448" t="b">
        <v>0</v>
      </c>
      <c r="P448">
        <v>16</v>
      </c>
      <c r="Q448" t="b">
        <v>0</v>
      </c>
      <c r="R448" t="s">
        <v>8268</v>
      </c>
      <c r="S448" s="12" t="s">
        <v>8311</v>
      </c>
      <c r="T448" t="s">
        <v>8317</v>
      </c>
      <c r="U448">
        <f t="shared" si="34"/>
        <v>2015</v>
      </c>
    </row>
    <row r="449" spans="1:21" ht="15" hidden="1" customHeight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>
        <f t="shared" si="30"/>
        <v>0</v>
      </c>
      <c r="H449">
        <f t="shared" si="31"/>
        <v>5</v>
      </c>
      <c r="I449" t="s">
        <v>8224</v>
      </c>
      <c r="J449" t="s">
        <v>8246</v>
      </c>
      <c r="K449">
        <v>1364041163</v>
      </c>
      <c r="L449" s="9">
        <f t="shared" si="32"/>
        <v>41356.513460648144</v>
      </c>
      <c r="M449">
        <v>1361884763</v>
      </c>
      <c r="N449" s="9">
        <f t="shared" si="33"/>
        <v>41331.555127314816</v>
      </c>
      <c r="O449" t="b">
        <v>0</v>
      </c>
      <c r="P449">
        <v>1</v>
      </c>
      <c r="Q449" t="b">
        <v>0</v>
      </c>
      <c r="R449" t="s">
        <v>8268</v>
      </c>
      <c r="S449" s="12" t="s">
        <v>8311</v>
      </c>
      <c r="T449" t="s">
        <v>8317</v>
      </c>
      <c r="U449">
        <f t="shared" si="34"/>
        <v>2013</v>
      </c>
    </row>
    <row r="450" spans="1:21" ht="15" hidden="1" customHeight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>
        <f t="shared" si="30"/>
        <v>3</v>
      </c>
      <c r="H450">
        <f t="shared" si="31"/>
        <v>20.5</v>
      </c>
      <c r="I450" t="s">
        <v>8223</v>
      </c>
      <c r="J450" t="s">
        <v>8245</v>
      </c>
      <c r="K450">
        <v>1400091095</v>
      </c>
      <c r="L450" s="9">
        <f t="shared" si="32"/>
        <v>41773.758043981477</v>
      </c>
      <c r="M450">
        <v>1398363095</v>
      </c>
      <c r="N450" s="9">
        <f t="shared" si="33"/>
        <v>41753.758043981477</v>
      </c>
      <c r="O450" t="b">
        <v>0</v>
      </c>
      <c r="P450">
        <v>4</v>
      </c>
      <c r="Q450" t="b">
        <v>0</v>
      </c>
      <c r="R450" t="s">
        <v>8268</v>
      </c>
      <c r="S450" s="12" t="s">
        <v>8311</v>
      </c>
      <c r="T450" t="s">
        <v>8317</v>
      </c>
      <c r="U450">
        <f t="shared" si="34"/>
        <v>2014</v>
      </c>
    </row>
    <row r="451" spans="1:21" ht="15" hidden="1" customHeight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>
        <f t="shared" ref="G451:G514" si="35">ROUND(E451/D451*100,0)</f>
        <v>2</v>
      </c>
      <c r="H451">
        <f t="shared" ref="H451:H514" si="36">ROUND(E451/P451,2)</f>
        <v>9</v>
      </c>
      <c r="I451" t="s">
        <v>8224</v>
      </c>
      <c r="J451" t="s">
        <v>8246</v>
      </c>
      <c r="K451">
        <v>1382017085</v>
      </c>
      <c r="L451" s="9">
        <f t="shared" ref="L451:L514" si="37">K451/60/60/24+DATE(1970,1,1)</f>
        <v>41564.568113425928</v>
      </c>
      <c r="M451">
        <v>1379425085</v>
      </c>
      <c r="N451" s="9">
        <f t="shared" ref="N451:N514" si="38">M451/24/60/60+DATE(1970,1,1)</f>
        <v>41534.568113425928</v>
      </c>
      <c r="O451" t="b">
        <v>0</v>
      </c>
      <c r="P451">
        <v>5</v>
      </c>
      <c r="Q451" t="b">
        <v>0</v>
      </c>
      <c r="R451" t="s">
        <v>8268</v>
      </c>
      <c r="S451" s="12" t="s">
        <v>8311</v>
      </c>
      <c r="T451" t="s">
        <v>8317</v>
      </c>
      <c r="U451">
        <f t="shared" ref="U451:U514" si="39">YEAR(N451)</f>
        <v>2013</v>
      </c>
    </row>
    <row r="452" spans="1:21" ht="15" hidden="1" customHeight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>
        <f t="shared" si="35"/>
        <v>1</v>
      </c>
      <c r="H452">
        <f t="shared" si="36"/>
        <v>56.57</v>
      </c>
      <c r="I452" t="s">
        <v>8223</v>
      </c>
      <c r="J452" t="s">
        <v>8245</v>
      </c>
      <c r="K452">
        <v>1392417800</v>
      </c>
      <c r="L452" s="9">
        <f t="shared" si="37"/>
        <v>41684.946759259255</v>
      </c>
      <c r="M452">
        <v>1389825800</v>
      </c>
      <c r="N452" s="9">
        <f t="shared" si="38"/>
        <v>41654.946759259263</v>
      </c>
      <c r="O452" t="b">
        <v>0</v>
      </c>
      <c r="P452">
        <v>7</v>
      </c>
      <c r="Q452" t="b">
        <v>0</v>
      </c>
      <c r="R452" t="s">
        <v>8268</v>
      </c>
      <c r="S452" s="12" t="s">
        <v>8311</v>
      </c>
      <c r="T452" t="s">
        <v>8317</v>
      </c>
      <c r="U452">
        <f t="shared" si="39"/>
        <v>2014</v>
      </c>
    </row>
    <row r="453" spans="1:21" ht="15" hidden="1" customHeight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>
        <f t="shared" si="35"/>
        <v>0</v>
      </c>
      <c r="H453" t="e">
        <f t="shared" si="36"/>
        <v>#DIV/0!</v>
      </c>
      <c r="I453" t="s">
        <v>8223</v>
      </c>
      <c r="J453" t="s">
        <v>8245</v>
      </c>
      <c r="K453">
        <v>1390669791</v>
      </c>
      <c r="L453" s="9">
        <f t="shared" si="37"/>
        <v>41664.715173611112</v>
      </c>
      <c r="M453">
        <v>1388077791</v>
      </c>
      <c r="N453" s="9">
        <f t="shared" si="38"/>
        <v>41634.715173611112</v>
      </c>
      <c r="O453" t="b">
        <v>0</v>
      </c>
      <c r="P453">
        <v>0</v>
      </c>
      <c r="Q453" t="b">
        <v>0</v>
      </c>
      <c r="R453" t="s">
        <v>8268</v>
      </c>
      <c r="S453" s="12" t="s">
        <v>8311</v>
      </c>
      <c r="T453" t="s">
        <v>8317</v>
      </c>
      <c r="U453">
        <f t="shared" si="39"/>
        <v>2013</v>
      </c>
    </row>
    <row r="454" spans="1:21" ht="15" hidden="1" customHeight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>
        <f t="shared" si="35"/>
        <v>64</v>
      </c>
      <c r="H454">
        <f t="shared" si="36"/>
        <v>40</v>
      </c>
      <c r="I454" t="s">
        <v>8223</v>
      </c>
      <c r="J454" t="s">
        <v>8245</v>
      </c>
      <c r="K454">
        <v>1431536015</v>
      </c>
      <c r="L454" s="9">
        <f t="shared" si="37"/>
        <v>42137.703877314809</v>
      </c>
      <c r="M454">
        <v>1428944015</v>
      </c>
      <c r="N454" s="9">
        <f t="shared" si="38"/>
        <v>42107.703877314816</v>
      </c>
      <c r="O454" t="b">
        <v>0</v>
      </c>
      <c r="P454">
        <v>12</v>
      </c>
      <c r="Q454" t="b">
        <v>0</v>
      </c>
      <c r="R454" t="s">
        <v>8268</v>
      </c>
      <c r="S454" s="12" t="s">
        <v>8311</v>
      </c>
      <c r="T454" t="s">
        <v>8317</v>
      </c>
      <c r="U454">
        <f t="shared" si="39"/>
        <v>2015</v>
      </c>
    </row>
    <row r="455" spans="1:21" ht="15" hidden="1" customHeight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>
        <f t="shared" si="35"/>
        <v>0</v>
      </c>
      <c r="H455">
        <f t="shared" si="36"/>
        <v>13</v>
      </c>
      <c r="I455" t="s">
        <v>8223</v>
      </c>
      <c r="J455" t="s">
        <v>8245</v>
      </c>
      <c r="K455">
        <v>1424375279</v>
      </c>
      <c r="L455" s="9">
        <f t="shared" si="37"/>
        <v>42054.824988425928</v>
      </c>
      <c r="M455">
        <v>1422992879</v>
      </c>
      <c r="N455" s="9">
        <f t="shared" si="38"/>
        <v>42038.824988425928</v>
      </c>
      <c r="O455" t="b">
        <v>0</v>
      </c>
      <c r="P455">
        <v>2</v>
      </c>
      <c r="Q455" t="b">
        <v>0</v>
      </c>
      <c r="R455" t="s">
        <v>8268</v>
      </c>
      <c r="S455" s="12" t="s">
        <v>8311</v>
      </c>
      <c r="T455" t="s">
        <v>8317</v>
      </c>
      <c r="U455">
        <f t="shared" si="39"/>
        <v>2015</v>
      </c>
    </row>
    <row r="456" spans="1:21" ht="15" hidden="1" customHeight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>
        <f t="shared" si="35"/>
        <v>1</v>
      </c>
      <c r="H456">
        <f t="shared" si="36"/>
        <v>16.399999999999999</v>
      </c>
      <c r="I456" t="s">
        <v>8223</v>
      </c>
      <c r="J456" t="s">
        <v>8245</v>
      </c>
      <c r="K456">
        <v>1417007640</v>
      </c>
      <c r="L456" s="9">
        <f t="shared" si="37"/>
        <v>41969.551388888889</v>
      </c>
      <c r="M456">
        <v>1414343571</v>
      </c>
      <c r="N456" s="9">
        <f t="shared" si="38"/>
        <v>41938.717256944445</v>
      </c>
      <c r="O456" t="b">
        <v>0</v>
      </c>
      <c r="P456">
        <v>5</v>
      </c>
      <c r="Q456" t="b">
        <v>0</v>
      </c>
      <c r="R456" t="s">
        <v>8268</v>
      </c>
      <c r="S456" s="12" t="s">
        <v>8311</v>
      </c>
      <c r="T456" t="s">
        <v>8317</v>
      </c>
      <c r="U456">
        <f t="shared" si="39"/>
        <v>2014</v>
      </c>
    </row>
    <row r="457" spans="1:21" ht="15" hidden="1" customHeight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>
        <f t="shared" si="35"/>
        <v>0</v>
      </c>
      <c r="H457">
        <f t="shared" si="36"/>
        <v>22.5</v>
      </c>
      <c r="I457" t="s">
        <v>8223</v>
      </c>
      <c r="J457" t="s">
        <v>8245</v>
      </c>
      <c r="K457">
        <v>1334622660</v>
      </c>
      <c r="L457" s="9">
        <f t="shared" si="37"/>
        <v>41016.021527777775</v>
      </c>
      <c r="M457">
        <v>1330733022</v>
      </c>
      <c r="N457" s="9">
        <f t="shared" si="38"/>
        <v>40971.002569444448</v>
      </c>
      <c r="O457" t="b">
        <v>0</v>
      </c>
      <c r="P457">
        <v>2</v>
      </c>
      <c r="Q457" t="b">
        <v>0</v>
      </c>
      <c r="R457" t="s">
        <v>8268</v>
      </c>
      <c r="S457" s="12" t="s">
        <v>8311</v>
      </c>
      <c r="T457" t="s">
        <v>8317</v>
      </c>
      <c r="U457">
        <f t="shared" si="39"/>
        <v>2012</v>
      </c>
    </row>
    <row r="458" spans="1:21" ht="15" hidden="1" customHeight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>
        <f t="shared" si="35"/>
        <v>1</v>
      </c>
      <c r="H458">
        <f t="shared" si="36"/>
        <v>20.329999999999998</v>
      </c>
      <c r="I458" t="s">
        <v>8223</v>
      </c>
      <c r="J458" t="s">
        <v>8245</v>
      </c>
      <c r="K458">
        <v>1382414340</v>
      </c>
      <c r="L458" s="9">
        <f t="shared" si="37"/>
        <v>41569.165972222225</v>
      </c>
      <c r="M458">
        <v>1380559201</v>
      </c>
      <c r="N458" s="9">
        <f t="shared" si="38"/>
        <v>41547.694456018515</v>
      </c>
      <c r="O458" t="b">
        <v>0</v>
      </c>
      <c r="P458">
        <v>3</v>
      </c>
      <c r="Q458" t="b">
        <v>0</v>
      </c>
      <c r="R458" t="s">
        <v>8268</v>
      </c>
      <c r="S458" s="12" t="s">
        <v>8311</v>
      </c>
      <c r="T458" t="s">
        <v>8317</v>
      </c>
      <c r="U458">
        <f t="shared" si="39"/>
        <v>2013</v>
      </c>
    </row>
    <row r="459" spans="1:21" ht="15" hidden="1" customHeight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>
        <f t="shared" si="35"/>
        <v>0</v>
      </c>
      <c r="H459" t="e">
        <f t="shared" si="36"/>
        <v>#DIV/0!</v>
      </c>
      <c r="I459" t="s">
        <v>8228</v>
      </c>
      <c r="J459" t="s">
        <v>8250</v>
      </c>
      <c r="K459">
        <v>1408213512</v>
      </c>
      <c r="L459" s="9">
        <f t="shared" si="37"/>
        <v>41867.767500000002</v>
      </c>
      <c r="M459">
        <v>1405621512</v>
      </c>
      <c r="N459" s="9">
        <f t="shared" si="38"/>
        <v>41837.767500000002</v>
      </c>
      <c r="O459" t="b">
        <v>0</v>
      </c>
      <c r="P459">
        <v>0</v>
      </c>
      <c r="Q459" t="b">
        <v>0</v>
      </c>
      <c r="R459" t="s">
        <v>8268</v>
      </c>
      <c r="S459" s="12" t="s">
        <v>8311</v>
      </c>
      <c r="T459" t="s">
        <v>8317</v>
      </c>
      <c r="U459">
        <f t="shared" si="39"/>
        <v>2014</v>
      </c>
    </row>
    <row r="460" spans="1:21" ht="15" hidden="1" customHeight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>
        <f t="shared" si="35"/>
        <v>8</v>
      </c>
      <c r="H460">
        <f t="shared" si="36"/>
        <v>16.760000000000002</v>
      </c>
      <c r="I460" t="s">
        <v>8224</v>
      </c>
      <c r="J460" t="s">
        <v>8246</v>
      </c>
      <c r="K460">
        <v>1368550060</v>
      </c>
      <c r="L460" s="9">
        <f t="shared" si="37"/>
        <v>41408.69976851852</v>
      </c>
      <c r="M460">
        <v>1365958060</v>
      </c>
      <c r="N460" s="9">
        <f t="shared" si="38"/>
        <v>41378.69976851852</v>
      </c>
      <c r="O460" t="b">
        <v>0</v>
      </c>
      <c r="P460">
        <v>49</v>
      </c>
      <c r="Q460" t="b">
        <v>0</v>
      </c>
      <c r="R460" t="s">
        <v>8268</v>
      </c>
      <c r="S460" s="12" t="s">
        <v>8311</v>
      </c>
      <c r="T460" t="s">
        <v>8317</v>
      </c>
      <c r="U460">
        <f t="shared" si="39"/>
        <v>2013</v>
      </c>
    </row>
    <row r="461" spans="1:21" ht="15" hidden="1" customHeight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>
        <f t="shared" si="35"/>
        <v>0</v>
      </c>
      <c r="H461">
        <f t="shared" si="36"/>
        <v>25</v>
      </c>
      <c r="I461" t="s">
        <v>8223</v>
      </c>
      <c r="J461" t="s">
        <v>8245</v>
      </c>
      <c r="K461">
        <v>1321201327</v>
      </c>
      <c r="L461" s="9">
        <f t="shared" si="37"/>
        <v>40860.682025462964</v>
      </c>
      <c r="M461">
        <v>1316013727</v>
      </c>
      <c r="N461" s="9">
        <f t="shared" si="38"/>
        <v>40800.640358796292</v>
      </c>
      <c r="O461" t="b">
        <v>0</v>
      </c>
      <c r="P461">
        <v>1</v>
      </c>
      <c r="Q461" t="b">
        <v>0</v>
      </c>
      <c r="R461" t="s">
        <v>8268</v>
      </c>
      <c r="S461" s="12" t="s">
        <v>8311</v>
      </c>
      <c r="T461" t="s">
        <v>8317</v>
      </c>
      <c r="U461">
        <f t="shared" si="39"/>
        <v>2011</v>
      </c>
    </row>
    <row r="462" spans="1:21" ht="15" hidden="1" customHeight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>
        <f t="shared" si="35"/>
        <v>0</v>
      </c>
      <c r="H462">
        <f t="shared" si="36"/>
        <v>12.5</v>
      </c>
      <c r="I462" t="s">
        <v>8223</v>
      </c>
      <c r="J462" t="s">
        <v>8245</v>
      </c>
      <c r="K462">
        <v>1401595200</v>
      </c>
      <c r="L462" s="9">
        <f t="shared" si="37"/>
        <v>41791.166666666664</v>
      </c>
      <c r="M462">
        <v>1398862875</v>
      </c>
      <c r="N462" s="9">
        <f t="shared" si="38"/>
        <v>41759.542534722219</v>
      </c>
      <c r="O462" t="b">
        <v>0</v>
      </c>
      <c r="P462">
        <v>2</v>
      </c>
      <c r="Q462" t="b">
        <v>0</v>
      </c>
      <c r="R462" t="s">
        <v>8268</v>
      </c>
      <c r="S462" s="12" t="s">
        <v>8311</v>
      </c>
      <c r="T462" t="s">
        <v>8317</v>
      </c>
      <c r="U462">
        <f t="shared" si="39"/>
        <v>2014</v>
      </c>
    </row>
    <row r="463" spans="1:21" ht="15" hidden="1" customHeight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>
        <f t="shared" si="35"/>
        <v>0</v>
      </c>
      <c r="H463" t="e">
        <f t="shared" si="36"/>
        <v>#DIV/0!</v>
      </c>
      <c r="I463" t="s">
        <v>8224</v>
      </c>
      <c r="J463" t="s">
        <v>8246</v>
      </c>
      <c r="K463">
        <v>1370204367</v>
      </c>
      <c r="L463" s="9">
        <f t="shared" si="37"/>
        <v>41427.84684027778</v>
      </c>
      <c r="M463">
        <v>1368476367</v>
      </c>
      <c r="N463" s="9">
        <f t="shared" si="38"/>
        <v>41407.84684027778</v>
      </c>
      <c r="O463" t="b">
        <v>0</v>
      </c>
      <c r="P463">
        <v>0</v>
      </c>
      <c r="Q463" t="b">
        <v>0</v>
      </c>
      <c r="R463" t="s">
        <v>8268</v>
      </c>
      <c r="S463" s="12" t="s">
        <v>8311</v>
      </c>
      <c r="T463" t="s">
        <v>8317</v>
      </c>
      <c r="U463">
        <f t="shared" si="39"/>
        <v>2013</v>
      </c>
    </row>
    <row r="464" spans="1:21" ht="15" hidden="1" customHeight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>
        <f t="shared" si="35"/>
        <v>0</v>
      </c>
      <c r="H464" t="e">
        <f t="shared" si="36"/>
        <v>#DIV/0!</v>
      </c>
      <c r="I464" t="s">
        <v>8223</v>
      </c>
      <c r="J464" t="s">
        <v>8245</v>
      </c>
      <c r="K464">
        <v>1312945341</v>
      </c>
      <c r="L464" s="9">
        <f t="shared" si="37"/>
        <v>40765.126631944448</v>
      </c>
      <c r="M464">
        <v>1307761341</v>
      </c>
      <c r="N464" s="9">
        <f t="shared" si="38"/>
        <v>40705.12663194444</v>
      </c>
      <c r="O464" t="b">
        <v>0</v>
      </c>
      <c r="P464">
        <v>0</v>
      </c>
      <c r="Q464" t="b">
        <v>0</v>
      </c>
      <c r="R464" t="s">
        <v>8268</v>
      </c>
      <c r="S464" s="12" t="s">
        <v>8311</v>
      </c>
      <c r="T464" t="s">
        <v>8317</v>
      </c>
      <c r="U464">
        <f t="shared" si="39"/>
        <v>2011</v>
      </c>
    </row>
    <row r="465" spans="1:21" ht="15" hidden="1" customHeight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>
        <f t="shared" si="35"/>
        <v>2</v>
      </c>
      <c r="H465">
        <f t="shared" si="36"/>
        <v>113.64</v>
      </c>
      <c r="I465" t="s">
        <v>8223</v>
      </c>
      <c r="J465" t="s">
        <v>8245</v>
      </c>
      <c r="K465">
        <v>1316883753</v>
      </c>
      <c r="L465" s="9">
        <f t="shared" si="37"/>
        <v>40810.710104166668</v>
      </c>
      <c r="M465">
        <v>1311699753</v>
      </c>
      <c r="N465" s="9">
        <f t="shared" si="38"/>
        <v>40750.710104166668</v>
      </c>
      <c r="O465" t="b">
        <v>0</v>
      </c>
      <c r="P465">
        <v>11</v>
      </c>
      <c r="Q465" t="b">
        <v>0</v>
      </c>
      <c r="R465" t="s">
        <v>8268</v>
      </c>
      <c r="S465" s="12" t="s">
        <v>8311</v>
      </c>
      <c r="T465" t="s">
        <v>8317</v>
      </c>
      <c r="U465">
        <f t="shared" si="39"/>
        <v>2011</v>
      </c>
    </row>
    <row r="466" spans="1:21" ht="15" hidden="1" customHeight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>
        <f t="shared" si="35"/>
        <v>0</v>
      </c>
      <c r="H466">
        <f t="shared" si="36"/>
        <v>1</v>
      </c>
      <c r="I466" t="s">
        <v>8235</v>
      </c>
      <c r="J466" t="s">
        <v>8248</v>
      </c>
      <c r="K466">
        <v>1463602935</v>
      </c>
      <c r="L466" s="9">
        <f t="shared" si="37"/>
        <v>42508.848784722228</v>
      </c>
      <c r="M466">
        <v>1461874935</v>
      </c>
      <c r="N466" s="9">
        <f t="shared" si="38"/>
        <v>42488.848784722228</v>
      </c>
      <c r="O466" t="b">
        <v>0</v>
      </c>
      <c r="P466">
        <v>1</v>
      </c>
      <c r="Q466" t="b">
        <v>0</v>
      </c>
      <c r="R466" t="s">
        <v>8268</v>
      </c>
      <c r="S466" s="12" t="s">
        <v>8311</v>
      </c>
      <c r="T466" t="s">
        <v>8317</v>
      </c>
      <c r="U466">
        <f t="shared" si="39"/>
        <v>2016</v>
      </c>
    </row>
    <row r="467" spans="1:21" ht="15" hidden="1" customHeight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>
        <f t="shared" si="35"/>
        <v>27</v>
      </c>
      <c r="H467">
        <f t="shared" si="36"/>
        <v>17.25</v>
      </c>
      <c r="I467" t="s">
        <v>8223</v>
      </c>
      <c r="J467" t="s">
        <v>8245</v>
      </c>
      <c r="K467">
        <v>1403837574</v>
      </c>
      <c r="L467" s="9">
        <f t="shared" si="37"/>
        <v>41817.120069444441</v>
      </c>
      <c r="M467">
        <v>1402455174</v>
      </c>
      <c r="N467" s="9">
        <f t="shared" si="38"/>
        <v>41801.120069444441</v>
      </c>
      <c r="O467" t="b">
        <v>0</v>
      </c>
      <c r="P467">
        <v>8</v>
      </c>
      <c r="Q467" t="b">
        <v>0</v>
      </c>
      <c r="R467" t="s">
        <v>8268</v>
      </c>
      <c r="S467" s="12" t="s">
        <v>8311</v>
      </c>
      <c r="T467" t="s">
        <v>8317</v>
      </c>
      <c r="U467">
        <f t="shared" si="39"/>
        <v>2014</v>
      </c>
    </row>
    <row r="468" spans="1:21" ht="15" hidden="1" customHeight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>
        <f t="shared" si="35"/>
        <v>1</v>
      </c>
      <c r="H468">
        <f t="shared" si="36"/>
        <v>15.2</v>
      </c>
      <c r="I468" t="s">
        <v>8223</v>
      </c>
      <c r="J468" t="s">
        <v>8245</v>
      </c>
      <c r="K468">
        <v>1347057464</v>
      </c>
      <c r="L468" s="9">
        <f t="shared" si="37"/>
        <v>41159.942870370374</v>
      </c>
      <c r="M468">
        <v>1344465464</v>
      </c>
      <c r="N468" s="9">
        <f t="shared" si="38"/>
        <v>41129.942870370374</v>
      </c>
      <c r="O468" t="b">
        <v>0</v>
      </c>
      <c r="P468">
        <v>5</v>
      </c>
      <c r="Q468" t="b">
        <v>0</v>
      </c>
      <c r="R468" t="s">
        <v>8268</v>
      </c>
      <c r="S468" s="12" t="s">
        <v>8311</v>
      </c>
      <c r="T468" t="s">
        <v>8317</v>
      </c>
      <c r="U468">
        <f t="shared" si="39"/>
        <v>2012</v>
      </c>
    </row>
    <row r="469" spans="1:21" ht="15" hidden="1" customHeight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>
        <f t="shared" si="35"/>
        <v>22</v>
      </c>
      <c r="H469">
        <f t="shared" si="36"/>
        <v>110.64</v>
      </c>
      <c r="I469" t="s">
        <v>8223</v>
      </c>
      <c r="J469" t="s">
        <v>8245</v>
      </c>
      <c r="K469">
        <v>1348849134</v>
      </c>
      <c r="L469" s="9">
        <f t="shared" si="37"/>
        <v>41180.679791666669</v>
      </c>
      <c r="M469">
        <v>1344961134</v>
      </c>
      <c r="N469" s="9">
        <f t="shared" si="38"/>
        <v>41135.679791666669</v>
      </c>
      <c r="O469" t="b">
        <v>0</v>
      </c>
      <c r="P469">
        <v>39</v>
      </c>
      <c r="Q469" t="b">
        <v>0</v>
      </c>
      <c r="R469" t="s">
        <v>8268</v>
      </c>
      <c r="S469" s="12" t="s">
        <v>8311</v>
      </c>
      <c r="T469" t="s">
        <v>8317</v>
      </c>
      <c r="U469">
        <f t="shared" si="39"/>
        <v>2012</v>
      </c>
    </row>
    <row r="470" spans="1:21" ht="15" hidden="1" customHeight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>
        <f t="shared" si="35"/>
        <v>0</v>
      </c>
      <c r="H470" t="e">
        <f t="shared" si="36"/>
        <v>#DIV/0!</v>
      </c>
      <c r="I470" t="s">
        <v>8223</v>
      </c>
      <c r="J470" t="s">
        <v>8245</v>
      </c>
      <c r="K470">
        <v>1341978665</v>
      </c>
      <c r="L470" s="9">
        <f t="shared" si="37"/>
        <v>41101.160474537035</v>
      </c>
      <c r="M470">
        <v>1336795283</v>
      </c>
      <c r="N470" s="9">
        <f t="shared" si="38"/>
        <v>41041.167627314819</v>
      </c>
      <c r="O470" t="b">
        <v>0</v>
      </c>
      <c r="P470">
        <v>0</v>
      </c>
      <c r="Q470" t="b">
        <v>0</v>
      </c>
      <c r="R470" t="s">
        <v>8268</v>
      </c>
      <c r="S470" s="12" t="s">
        <v>8311</v>
      </c>
      <c r="T470" t="s">
        <v>8317</v>
      </c>
      <c r="U470">
        <f t="shared" si="39"/>
        <v>2012</v>
      </c>
    </row>
    <row r="471" spans="1:21" ht="15" hidden="1" customHeight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>
        <f t="shared" si="35"/>
        <v>0</v>
      </c>
      <c r="H471" t="e">
        <f t="shared" si="36"/>
        <v>#DIV/0!</v>
      </c>
      <c r="I471" t="s">
        <v>8224</v>
      </c>
      <c r="J471" t="s">
        <v>8246</v>
      </c>
      <c r="K471">
        <v>1409960724</v>
      </c>
      <c r="L471" s="9">
        <f t="shared" si="37"/>
        <v>41887.989861111113</v>
      </c>
      <c r="M471">
        <v>1404776724</v>
      </c>
      <c r="N471" s="9">
        <f t="shared" si="38"/>
        <v>41827.989861111113</v>
      </c>
      <c r="O471" t="b">
        <v>0</v>
      </c>
      <c r="P471">
        <v>0</v>
      </c>
      <c r="Q471" t="b">
        <v>0</v>
      </c>
      <c r="R471" t="s">
        <v>8268</v>
      </c>
      <c r="S471" s="12" t="s">
        <v>8311</v>
      </c>
      <c r="T471" t="s">
        <v>8317</v>
      </c>
      <c r="U471">
        <f t="shared" si="39"/>
        <v>2014</v>
      </c>
    </row>
    <row r="472" spans="1:21" ht="15" hidden="1" customHeight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>
        <f t="shared" si="35"/>
        <v>1</v>
      </c>
      <c r="H472">
        <f t="shared" si="36"/>
        <v>25.5</v>
      </c>
      <c r="I472" t="s">
        <v>8223</v>
      </c>
      <c r="J472" t="s">
        <v>8245</v>
      </c>
      <c r="K472">
        <v>1389844800</v>
      </c>
      <c r="L472" s="9">
        <f t="shared" si="37"/>
        <v>41655.166666666664</v>
      </c>
      <c r="M472">
        <v>1385524889</v>
      </c>
      <c r="N472" s="9">
        <f t="shared" si="38"/>
        <v>41605.167696759258</v>
      </c>
      <c r="O472" t="b">
        <v>0</v>
      </c>
      <c r="P472">
        <v>2</v>
      </c>
      <c r="Q472" t="b">
        <v>0</v>
      </c>
      <c r="R472" t="s">
        <v>8268</v>
      </c>
      <c r="S472" s="12" t="s">
        <v>8311</v>
      </c>
      <c r="T472" t="s">
        <v>8317</v>
      </c>
      <c r="U472">
        <f t="shared" si="39"/>
        <v>2013</v>
      </c>
    </row>
    <row r="473" spans="1:21" ht="15" hidden="1" customHeight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>
        <f t="shared" si="35"/>
        <v>12</v>
      </c>
      <c r="H473">
        <f t="shared" si="36"/>
        <v>38.479999999999997</v>
      </c>
      <c r="I473" t="s">
        <v>8223</v>
      </c>
      <c r="J473" t="s">
        <v>8245</v>
      </c>
      <c r="K473">
        <v>1397924379</v>
      </c>
      <c r="L473" s="9">
        <f t="shared" si="37"/>
        <v>41748.680312500001</v>
      </c>
      <c r="M473">
        <v>1394039979</v>
      </c>
      <c r="N473" s="9">
        <f t="shared" si="38"/>
        <v>41703.721979166665</v>
      </c>
      <c r="O473" t="b">
        <v>0</v>
      </c>
      <c r="P473">
        <v>170</v>
      </c>
      <c r="Q473" t="b">
        <v>0</v>
      </c>
      <c r="R473" t="s">
        <v>8268</v>
      </c>
      <c r="S473" s="12" t="s">
        <v>8311</v>
      </c>
      <c r="T473" t="s">
        <v>8317</v>
      </c>
      <c r="U473">
        <f t="shared" si="39"/>
        <v>2014</v>
      </c>
    </row>
    <row r="474" spans="1:21" ht="15" hidden="1" customHeight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>
        <f t="shared" si="35"/>
        <v>18</v>
      </c>
      <c r="H474">
        <f t="shared" si="36"/>
        <v>28.2</v>
      </c>
      <c r="I474" t="s">
        <v>8223</v>
      </c>
      <c r="J474" t="s">
        <v>8245</v>
      </c>
      <c r="K474">
        <v>1408831718</v>
      </c>
      <c r="L474" s="9">
        <f t="shared" si="37"/>
        <v>41874.922662037039</v>
      </c>
      <c r="M474">
        <v>1406239718</v>
      </c>
      <c r="N474" s="9">
        <f t="shared" si="38"/>
        <v>41844.922662037039</v>
      </c>
      <c r="O474" t="b">
        <v>0</v>
      </c>
      <c r="P474">
        <v>5</v>
      </c>
      <c r="Q474" t="b">
        <v>0</v>
      </c>
      <c r="R474" t="s">
        <v>8268</v>
      </c>
      <c r="S474" s="12" t="s">
        <v>8311</v>
      </c>
      <c r="T474" t="s">
        <v>8317</v>
      </c>
      <c r="U474">
        <f t="shared" si="39"/>
        <v>2014</v>
      </c>
    </row>
    <row r="475" spans="1:21" ht="15" hidden="1" customHeight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>
        <f t="shared" si="35"/>
        <v>3</v>
      </c>
      <c r="H475">
        <f t="shared" si="36"/>
        <v>61.5</v>
      </c>
      <c r="I475" t="s">
        <v>8223</v>
      </c>
      <c r="J475" t="s">
        <v>8245</v>
      </c>
      <c r="K475">
        <v>1410972319</v>
      </c>
      <c r="L475" s="9">
        <f t="shared" si="37"/>
        <v>41899.698136574072</v>
      </c>
      <c r="M475">
        <v>1408380319</v>
      </c>
      <c r="N475" s="9">
        <f t="shared" si="38"/>
        <v>41869.698136574072</v>
      </c>
      <c r="O475" t="b">
        <v>0</v>
      </c>
      <c r="P475">
        <v>14</v>
      </c>
      <c r="Q475" t="b">
        <v>0</v>
      </c>
      <c r="R475" t="s">
        <v>8268</v>
      </c>
      <c r="S475" s="12" t="s">
        <v>8311</v>
      </c>
      <c r="T475" t="s">
        <v>8317</v>
      </c>
      <c r="U475">
        <f t="shared" si="39"/>
        <v>2014</v>
      </c>
    </row>
    <row r="476" spans="1:21" ht="15" hidden="1" customHeight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>
        <f t="shared" si="35"/>
        <v>0</v>
      </c>
      <c r="H476">
        <f t="shared" si="36"/>
        <v>1</v>
      </c>
      <c r="I476" t="s">
        <v>8223</v>
      </c>
      <c r="J476" t="s">
        <v>8245</v>
      </c>
      <c r="K476">
        <v>1487318029</v>
      </c>
      <c r="L476" s="9">
        <f t="shared" si="37"/>
        <v>42783.329039351855</v>
      </c>
      <c r="M476">
        <v>1484726029</v>
      </c>
      <c r="N476" s="9">
        <f t="shared" si="38"/>
        <v>42753.329039351855</v>
      </c>
      <c r="O476" t="b">
        <v>0</v>
      </c>
      <c r="P476">
        <v>1</v>
      </c>
      <c r="Q476" t="b">
        <v>0</v>
      </c>
      <c r="R476" t="s">
        <v>8268</v>
      </c>
      <c r="S476" s="12" t="s">
        <v>8311</v>
      </c>
      <c r="T476" t="s">
        <v>8317</v>
      </c>
      <c r="U476">
        <f t="shared" si="39"/>
        <v>2017</v>
      </c>
    </row>
    <row r="477" spans="1:21" ht="15" hidden="1" customHeight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>
        <f t="shared" si="35"/>
        <v>0</v>
      </c>
      <c r="H477" t="e">
        <f t="shared" si="36"/>
        <v>#DIV/0!</v>
      </c>
      <c r="I477" t="s">
        <v>8223</v>
      </c>
      <c r="J477" t="s">
        <v>8245</v>
      </c>
      <c r="K477">
        <v>1430877843</v>
      </c>
      <c r="L477" s="9">
        <f t="shared" si="37"/>
        <v>42130.086145833338</v>
      </c>
      <c r="M477">
        <v>1428285843</v>
      </c>
      <c r="N477" s="9">
        <f t="shared" si="38"/>
        <v>42100.086145833331</v>
      </c>
      <c r="O477" t="b">
        <v>0</v>
      </c>
      <c r="P477">
        <v>0</v>
      </c>
      <c r="Q477" t="b">
        <v>0</v>
      </c>
      <c r="R477" t="s">
        <v>8268</v>
      </c>
      <c r="S477" s="12" t="s">
        <v>8311</v>
      </c>
      <c r="T477" t="s">
        <v>8317</v>
      </c>
      <c r="U477">
        <f t="shared" si="39"/>
        <v>2015</v>
      </c>
    </row>
    <row r="478" spans="1:21" ht="15" hidden="1" customHeight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>
        <f t="shared" si="35"/>
        <v>2</v>
      </c>
      <c r="H478">
        <f t="shared" si="36"/>
        <v>39.57</v>
      </c>
      <c r="I478" t="s">
        <v>8223</v>
      </c>
      <c r="J478" t="s">
        <v>8245</v>
      </c>
      <c r="K478">
        <v>1401767940</v>
      </c>
      <c r="L478" s="9">
        <f t="shared" si="37"/>
        <v>41793.165972222225</v>
      </c>
      <c r="M478">
        <v>1398727441</v>
      </c>
      <c r="N478" s="9">
        <f t="shared" si="38"/>
        <v>41757.975011574075</v>
      </c>
      <c r="O478" t="b">
        <v>0</v>
      </c>
      <c r="P478">
        <v>124</v>
      </c>
      <c r="Q478" t="b">
        <v>0</v>
      </c>
      <c r="R478" t="s">
        <v>8268</v>
      </c>
      <c r="S478" s="12" t="s">
        <v>8311</v>
      </c>
      <c r="T478" t="s">
        <v>8317</v>
      </c>
      <c r="U478">
        <f t="shared" si="39"/>
        <v>2014</v>
      </c>
    </row>
    <row r="479" spans="1:21" ht="15" hidden="1" customHeight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>
        <f t="shared" si="35"/>
        <v>0</v>
      </c>
      <c r="H479" t="e">
        <f t="shared" si="36"/>
        <v>#DIV/0!</v>
      </c>
      <c r="I479" t="s">
        <v>8223</v>
      </c>
      <c r="J479" t="s">
        <v>8245</v>
      </c>
      <c r="K479">
        <v>1337371334</v>
      </c>
      <c r="L479" s="9">
        <f t="shared" si="37"/>
        <v>41047.83488425926</v>
      </c>
      <c r="M479">
        <v>1332187334</v>
      </c>
      <c r="N479" s="9">
        <f t="shared" si="38"/>
        <v>40987.83488425926</v>
      </c>
      <c r="O479" t="b">
        <v>0</v>
      </c>
      <c r="P479">
        <v>0</v>
      </c>
      <c r="Q479" t="b">
        <v>0</v>
      </c>
      <c r="R479" t="s">
        <v>8268</v>
      </c>
      <c r="S479" s="12" t="s">
        <v>8311</v>
      </c>
      <c r="T479" t="s">
        <v>8317</v>
      </c>
      <c r="U479">
        <f t="shared" si="39"/>
        <v>2012</v>
      </c>
    </row>
    <row r="480" spans="1:21" ht="15" hidden="1" customHeight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>
        <f t="shared" si="35"/>
        <v>0</v>
      </c>
      <c r="H480" t="e">
        <f t="shared" si="36"/>
        <v>#DIV/0!</v>
      </c>
      <c r="I480" t="s">
        <v>8223</v>
      </c>
      <c r="J480" t="s">
        <v>8245</v>
      </c>
      <c r="K480">
        <v>1427921509</v>
      </c>
      <c r="L480" s="9">
        <f t="shared" si="37"/>
        <v>42095.869317129633</v>
      </c>
      <c r="M480">
        <v>1425333109</v>
      </c>
      <c r="N480" s="9">
        <f t="shared" si="38"/>
        <v>42065.910983796297</v>
      </c>
      <c r="O480" t="b">
        <v>0</v>
      </c>
      <c r="P480">
        <v>0</v>
      </c>
      <c r="Q480" t="b">
        <v>0</v>
      </c>
      <c r="R480" t="s">
        <v>8268</v>
      </c>
      <c r="S480" s="12" t="s">
        <v>8311</v>
      </c>
      <c r="T480" t="s">
        <v>8317</v>
      </c>
      <c r="U480">
        <f t="shared" si="39"/>
        <v>2015</v>
      </c>
    </row>
    <row r="481" spans="1:21" ht="15" hidden="1" customHeight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>
        <f t="shared" si="35"/>
        <v>33</v>
      </c>
      <c r="H481">
        <f t="shared" si="36"/>
        <v>88.8</v>
      </c>
      <c r="I481" t="s">
        <v>8223</v>
      </c>
      <c r="J481" t="s">
        <v>8245</v>
      </c>
      <c r="K481">
        <v>1416566835</v>
      </c>
      <c r="L481" s="9">
        <f t="shared" si="37"/>
        <v>41964.449479166666</v>
      </c>
      <c r="M481">
        <v>1411379235</v>
      </c>
      <c r="N481" s="9">
        <f t="shared" si="38"/>
        <v>41904.407812500001</v>
      </c>
      <c r="O481" t="b">
        <v>0</v>
      </c>
      <c r="P481">
        <v>55</v>
      </c>
      <c r="Q481" t="b">
        <v>0</v>
      </c>
      <c r="R481" t="s">
        <v>8268</v>
      </c>
      <c r="S481" s="12" t="s">
        <v>8311</v>
      </c>
      <c r="T481" t="s">
        <v>8317</v>
      </c>
      <c r="U481">
        <f t="shared" si="39"/>
        <v>2014</v>
      </c>
    </row>
    <row r="482" spans="1:21" ht="15" hidden="1" customHeight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>
        <f t="shared" si="35"/>
        <v>19</v>
      </c>
      <c r="H482">
        <f t="shared" si="36"/>
        <v>55.46</v>
      </c>
      <c r="I482" t="s">
        <v>8223</v>
      </c>
      <c r="J482" t="s">
        <v>8245</v>
      </c>
      <c r="K482">
        <v>1376049615</v>
      </c>
      <c r="L482" s="9">
        <f t="shared" si="37"/>
        <v>41495.500173611108</v>
      </c>
      <c r="M482">
        <v>1373457615</v>
      </c>
      <c r="N482" s="9">
        <f t="shared" si="38"/>
        <v>41465.500173611108</v>
      </c>
      <c r="O482" t="b">
        <v>0</v>
      </c>
      <c r="P482">
        <v>140</v>
      </c>
      <c r="Q482" t="b">
        <v>0</v>
      </c>
      <c r="R482" t="s">
        <v>8268</v>
      </c>
      <c r="S482" s="12" t="s">
        <v>8311</v>
      </c>
      <c r="T482" t="s">
        <v>8317</v>
      </c>
      <c r="U482">
        <f t="shared" si="39"/>
        <v>2013</v>
      </c>
    </row>
    <row r="483" spans="1:21" ht="15" hidden="1" customHeight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>
        <f t="shared" si="35"/>
        <v>6</v>
      </c>
      <c r="H483">
        <f t="shared" si="36"/>
        <v>87.14</v>
      </c>
      <c r="I483" t="s">
        <v>8223</v>
      </c>
      <c r="J483" t="s">
        <v>8245</v>
      </c>
      <c r="K483">
        <v>1349885289</v>
      </c>
      <c r="L483" s="9">
        <f t="shared" si="37"/>
        <v>41192.672326388885</v>
      </c>
      <c r="M483">
        <v>1347293289</v>
      </c>
      <c r="N483" s="9">
        <f t="shared" si="38"/>
        <v>41162.672326388885</v>
      </c>
      <c r="O483" t="b">
        <v>0</v>
      </c>
      <c r="P483">
        <v>21</v>
      </c>
      <c r="Q483" t="b">
        <v>0</v>
      </c>
      <c r="R483" t="s">
        <v>8268</v>
      </c>
      <c r="S483" s="12" t="s">
        <v>8311</v>
      </c>
      <c r="T483" t="s">
        <v>8317</v>
      </c>
      <c r="U483">
        <f t="shared" si="39"/>
        <v>2012</v>
      </c>
    </row>
    <row r="484" spans="1:21" ht="15" hidden="1" customHeight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>
        <f t="shared" si="35"/>
        <v>0</v>
      </c>
      <c r="H484">
        <f t="shared" si="36"/>
        <v>10</v>
      </c>
      <c r="I484" t="s">
        <v>8223</v>
      </c>
      <c r="J484" t="s">
        <v>8245</v>
      </c>
      <c r="K484">
        <v>1460644440</v>
      </c>
      <c r="L484" s="9">
        <f t="shared" si="37"/>
        <v>42474.606944444444</v>
      </c>
      <c r="M484">
        <v>1458336690</v>
      </c>
      <c r="N484" s="9">
        <f t="shared" si="38"/>
        <v>42447.896874999999</v>
      </c>
      <c r="O484" t="b">
        <v>0</v>
      </c>
      <c r="P484">
        <v>1</v>
      </c>
      <c r="Q484" t="b">
        <v>0</v>
      </c>
      <c r="R484" t="s">
        <v>8268</v>
      </c>
      <c r="S484" s="12" t="s">
        <v>8311</v>
      </c>
      <c r="T484" t="s">
        <v>8317</v>
      </c>
      <c r="U484">
        <f t="shared" si="39"/>
        <v>2016</v>
      </c>
    </row>
    <row r="485" spans="1:21" ht="15" hidden="1" customHeight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>
        <f t="shared" si="35"/>
        <v>50</v>
      </c>
      <c r="H485">
        <f t="shared" si="36"/>
        <v>51.22</v>
      </c>
      <c r="I485" t="s">
        <v>8224</v>
      </c>
      <c r="J485" t="s">
        <v>8246</v>
      </c>
      <c r="K485">
        <v>1359434672</v>
      </c>
      <c r="L485" s="9">
        <f t="shared" si="37"/>
        <v>41303.197592592594</v>
      </c>
      <c r="M485">
        <v>1354250672</v>
      </c>
      <c r="N485" s="9">
        <f t="shared" si="38"/>
        <v>41243.197592592594</v>
      </c>
      <c r="O485" t="b">
        <v>0</v>
      </c>
      <c r="P485">
        <v>147</v>
      </c>
      <c r="Q485" t="b">
        <v>0</v>
      </c>
      <c r="R485" t="s">
        <v>8268</v>
      </c>
      <c r="S485" s="12" t="s">
        <v>8311</v>
      </c>
      <c r="T485" t="s">
        <v>8317</v>
      </c>
      <c r="U485">
        <f t="shared" si="39"/>
        <v>2012</v>
      </c>
    </row>
    <row r="486" spans="1:21" ht="15" hidden="1" customHeight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>
        <f t="shared" si="35"/>
        <v>0</v>
      </c>
      <c r="H486">
        <f t="shared" si="36"/>
        <v>13.55</v>
      </c>
      <c r="I486" t="s">
        <v>8224</v>
      </c>
      <c r="J486" t="s">
        <v>8246</v>
      </c>
      <c r="K486">
        <v>1446766372</v>
      </c>
      <c r="L486" s="9">
        <f t="shared" si="37"/>
        <v>42313.981157407412</v>
      </c>
      <c r="M486">
        <v>1443220372</v>
      </c>
      <c r="N486" s="9">
        <f t="shared" si="38"/>
        <v>42272.93949074074</v>
      </c>
      <c r="O486" t="b">
        <v>0</v>
      </c>
      <c r="P486">
        <v>11</v>
      </c>
      <c r="Q486" t="b">
        <v>0</v>
      </c>
      <c r="R486" t="s">
        <v>8268</v>
      </c>
      <c r="S486" s="12" t="s">
        <v>8311</v>
      </c>
      <c r="T486" t="s">
        <v>8317</v>
      </c>
      <c r="U486">
        <f t="shared" si="39"/>
        <v>2015</v>
      </c>
    </row>
    <row r="487" spans="1:21" ht="15" hidden="1" customHeight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>
        <f t="shared" si="35"/>
        <v>22</v>
      </c>
      <c r="H487">
        <f t="shared" si="36"/>
        <v>66.52</v>
      </c>
      <c r="I487" t="s">
        <v>8224</v>
      </c>
      <c r="J487" t="s">
        <v>8246</v>
      </c>
      <c r="K487">
        <v>1368792499</v>
      </c>
      <c r="L487" s="9">
        <f t="shared" si="37"/>
        <v>41411.50577546296</v>
      </c>
      <c r="M487">
        <v>1366200499</v>
      </c>
      <c r="N487" s="9">
        <f t="shared" si="38"/>
        <v>41381.50577546296</v>
      </c>
      <c r="O487" t="b">
        <v>0</v>
      </c>
      <c r="P487">
        <v>125</v>
      </c>
      <c r="Q487" t="b">
        <v>0</v>
      </c>
      <c r="R487" t="s">
        <v>8268</v>
      </c>
      <c r="S487" s="12" t="s">
        <v>8311</v>
      </c>
      <c r="T487" t="s">
        <v>8317</v>
      </c>
      <c r="U487">
        <f t="shared" si="39"/>
        <v>2013</v>
      </c>
    </row>
    <row r="488" spans="1:21" ht="15" hidden="1" customHeight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>
        <f t="shared" si="35"/>
        <v>0</v>
      </c>
      <c r="H488">
        <f t="shared" si="36"/>
        <v>50</v>
      </c>
      <c r="I488" t="s">
        <v>8225</v>
      </c>
      <c r="J488" t="s">
        <v>8247</v>
      </c>
      <c r="K488">
        <v>1401662239</v>
      </c>
      <c r="L488" s="9">
        <f t="shared" si="37"/>
        <v>41791.94258101852</v>
      </c>
      <c r="M488">
        <v>1399070239</v>
      </c>
      <c r="N488" s="9">
        <f t="shared" si="38"/>
        <v>41761.94258101852</v>
      </c>
      <c r="O488" t="b">
        <v>0</v>
      </c>
      <c r="P488">
        <v>1</v>
      </c>
      <c r="Q488" t="b">
        <v>0</v>
      </c>
      <c r="R488" t="s">
        <v>8268</v>
      </c>
      <c r="S488" s="12" t="s">
        <v>8311</v>
      </c>
      <c r="T488" t="s">
        <v>8317</v>
      </c>
      <c r="U488">
        <f t="shared" si="39"/>
        <v>2014</v>
      </c>
    </row>
    <row r="489" spans="1:21" ht="15" hidden="1" customHeight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>
        <f t="shared" si="35"/>
        <v>0</v>
      </c>
      <c r="H489" t="e">
        <f t="shared" si="36"/>
        <v>#DIV/0!</v>
      </c>
      <c r="I489" t="s">
        <v>8228</v>
      </c>
      <c r="J489" t="s">
        <v>8250</v>
      </c>
      <c r="K489">
        <v>1482678994</v>
      </c>
      <c r="L489" s="9">
        <f t="shared" si="37"/>
        <v>42729.636504629627</v>
      </c>
      <c r="M489">
        <v>1477491394</v>
      </c>
      <c r="N489" s="9">
        <f t="shared" si="38"/>
        <v>42669.594837962963</v>
      </c>
      <c r="O489" t="b">
        <v>0</v>
      </c>
      <c r="P489">
        <v>0</v>
      </c>
      <c r="Q489" t="b">
        <v>0</v>
      </c>
      <c r="R489" t="s">
        <v>8268</v>
      </c>
      <c r="S489" s="12" t="s">
        <v>8311</v>
      </c>
      <c r="T489" t="s">
        <v>8317</v>
      </c>
      <c r="U489">
        <f t="shared" si="39"/>
        <v>2016</v>
      </c>
    </row>
    <row r="490" spans="1:21" ht="15" hidden="1" customHeight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>
        <f t="shared" si="35"/>
        <v>0</v>
      </c>
      <c r="H490" t="e">
        <f t="shared" si="36"/>
        <v>#DIV/0!</v>
      </c>
      <c r="I490" t="s">
        <v>8223</v>
      </c>
      <c r="J490" t="s">
        <v>8245</v>
      </c>
      <c r="K490">
        <v>1483924700</v>
      </c>
      <c r="L490" s="9">
        <f t="shared" si="37"/>
        <v>42744.054398148146</v>
      </c>
      <c r="M490">
        <v>1481332700</v>
      </c>
      <c r="N490" s="9">
        <f t="shared" si="38"/>
        <v>42714.054398148146</v>
      </c>
      <c r="O490" t="b">
        <v>0</v>
      </c>
      <c r="P490">
        <v>0</v>
      </c>
      <c r="Q490" t="b">
        <v>0</v>
      </c>
      <c r="R490" t="s">
        <v>8268</v>
      </c>
      <c r="S490" s="12" t="s">
        <v>8311</v>
      </c>
      <c r="T490" t="s">
        <v>8317</v>
      </c>
      <c r="U490">
        <f t="shared" si="39"/>
        <v>2016</v>
      </c>
    </row>
    <row r="491" spans="1:21" ht="15" hidden="1" customHeight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>
        <f t="shared" si="35"/>
        <v>0</v>
      </c>
      <c r="H491">
        <f t="shared" si="36"/>
        <v>71.67</v>
      </c>
      <c r="I491" t="s">
        <v>8223</v>
      </c>
      <c r="J491" t="s">
        <v>8245</v>
      </c>
      <c r="K491">
        <v>1325763180</v>
      </c>
      <c r="L491" s="9">
        <f t="shared" si="37"/>
        <v>40913.481249999997</v>
      </c>
      <c r="M491">
        <v>1323084816</v>
      </c>
      <c r="N491" s="9">
        <f t="shared" si="38"/>
        <v>40882.481666666667</v>
      </c>
      <c r="O491" t="b">
        <v>0</v>
      </c>
      <c r="P491">
        <v>3</v>
      </c>
      <c r="Q491" t="b">
        <v>0</v>
      </c>
      <c r="R491" t="s">
        <v>8268</v>
      </c>
      <c r="S491" s="12" t="s">
        <v>8311</v>
      </c>
      <c r="T491" t="s">
        <v>8317</v>
      </c>
      <c r="U491">
        <f t="shared" si="39"/>
        <v>2011</v>
      </c>
    </row>
    <row r="492" spans="1:21" ht="15" hidden="1" customHeight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>
        <f t="shared" si="35"/>
        <v>0</v>
      </c>
      <c r="H492" t="e">
        <f t="shared" si="36"/>
        <v>#DIV/0!</v>
      </c>
      <c r="I492" t="s">
        <v>8223</v>
      </c>
      <c r="J492" t="s">
        <v>8245</v>
      </c>
      <c r="K492">
        <v>1345677285</v>
      </c>
      <c r="L492" s="9">
        <f t="shared" si="37"/>
        <v>41143.968576388892</v>
      </c>
      <c r="M492">
        <v>1343085285</v>
      </c>
      <c r="N492" s="9">
        <f t="shared" si="38"/>
        <v>41113.968576388892</v>
      </c>
      <c r="O492" t="b">
        <v>0</v>
      </c>
      <c r="P492">
        <v>0</v>
      </c>
      <c r="Q492" t="b">
        <v>0</v>
      </c>
      <c r="R492" t="s">
        <v>8268</v>
      </c>
      <c r="S492" s="12" t="s">
        <v>8311</v>
      </c>
      <c r="T492" t="s">
        <v>8317</v>
      </c>
      <c r="U492">
        <f t="shared" si="39"/>
        <v>2012</v>
      </c>
    </row>
    <row r="493" spans="1:21" ht="15" hidden="1" customHeight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>
        <f t="shared" si="35"/>
        <v>0</v>
      </c>
      <c r="H493" t="e">
        <f t="shared" si="36"/>
        <v>#DIV/0!</v>
      </c>
      <c r="I493" t="s">
        <v>8223</v>
      </c>
      <c r="J493" t="s">
        <v>8245</v>
      </c>
      <c r="K493">
        <v>1453937699</v>
      </c>
      <c r="L493" s="9">
        <f t="shared" si="37"/>
        <v>42396.982627314821</v>
      </c>
      <c r="M493">
        <v>1451345699</v>
      </c>
      <c r="N493" s="9">
        <f t="shared" si="38"/>
        <v>42366.982627314821</v>
      </c>
      <c r="O493" t="b">
        <v>0</v>
      </c>
      <c r="P493">
        <v>0</v>
      </c>
      <c r="Q493" t="b">
        <v>0</v>
      </c>
      <c r="R493" t="s">
        <v>8268</v>
      </c>
      <c r="S493" s="12" t="s">
        <v>8311</v>
      </c>
      <c r="T493" t="s">
        <v>8317</v>
      </c>
      <c r="U493">
        <f t="shared" si="39"/>
        <v>2015</v>
      </c>
    </row>
    <row r="494" spans="1:21" ht="15" hidden="1" customHeight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>
        <f t="shared" si="35"/>
        <v>0</v>
      </c>
      <c r="H494" t="e">
        <f t="shared" si="36"/>
        <v>#DIV/0!</v>
      </c>
      <c r="I494" t="s">
        <v>8234</v>
      </c>
      <c r="J494" t="s">
        <v>8254</v>
      </c>
      <c r="K494">
        <v>1476319830</v>
      </c>
      <c r="L494" s="9">
        <f t="shared" si="37"/>
        <v>42656.03506944445</v>
      </c>
      <c r="M494">
        <v>1471135830</v>
      </c>
      <c r="N494" s="9">
        <f t="shared" si="38"/>
        <v>42596.035069444442</v>
      </c>
      <c r="O494" t="b">
        <v>0</v>
      </c>
      <c r="P494">
        <v>0</v>
      </c>
      <c r="Q494" t="b">
        <v>0</v>
      </c>
      <c r="R494" t="s">
        <v>8268</v>
      </c>
      <c r="S494" s="12" t="s">
        <v>8311</v>
      </c>
      <c r="T494" t="s">
        <v>8317</v>
      </c>
      <c r="U494">
        <f t="shared" si="39"/>
        <v>2016</v>
      </c>
    </row>
    <row r="495" spans="1:21" ht="15" hidden="1" customHeight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>
        <f t="shared" si="35"/>
        <v>0</v>
      </c>
      <c r="H495" t="e">
        <f t="shared" si="36"/>
        <v>#DIV/0!</v>
      </c>
      <c r="I495" t="s">
        <v>8224</v>
      </c>
      <c r="J495" t="s">
        <v>8246</v>
      </c>
      <c r="K495">
        <v>1432142738</v>
      </c>
      <c r="L495" s="9">
        <f t="shared" si="37"/>
        <v>42144.726134259254</v>
      </c>
      <c r="M495">
        <v>1429550738</v>
      </c>
      <c r="N495" s="9">
        <f t="shared" si="38"/>
        <v>42114.726134259261</v>
      </c>
      <c r="O495" t="b">
        <v>0</v>
      </c>
      <c r="P495">
        <v>0</v>
      </c>
      <c r="Q495" t="b">
        <v>0</v>
      </c>
      <c r="R495" t="s">
        <v>8268</v>
      </c>
      <c r="S495" s="12" t="s">
        <v>8311</v>
      </c>
      <c r="T495" t="s">
        <v>8317</v>
      </c>
      <c r="U495">
        <f t="shared" si="39"/>
        <v>2015</v>
      </c>
    </row>
    <row r="496" spans="1:21" ht="15" hidden="1" customHeight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>
        <f t="shared" si="35"/>
        <v>0</v>
      </c>
      <c r="H496">
        <f t="shared" si="36"/>
        <v>10.33</v>
      </c>
      <c r="I496" t="s">
        <v>8223</v>
      </c>
      <c r="J496" t="s">
        <v>8245</v>
      </c>
      <c r="K496">
        <v>1404356400</v>
      </c>
      <c r="L496" s="9">
        <f t="shared" si="37"/>
        <v>41823.125</v>
      </c>
      <c r="M496">
        <v>1402343765</v>
      </c>
      <c r="N496" s="9">
        <f t="shared" si="38"/>
        <v>41799.830613425926</v>
      </c>
      <c r="O496" t="b">
        <v>0</v>
      </c>
      <c r="P496">
        <v>3</v>
      </c>
      <c r="Q496" t="b">
        <v>0</v>
      </c>
      <c r="R496" t="s">
        <v>8268</v>
      </c>
      <c r="S496" s="12" t="s">
        <v>8311</v>
      </c>
      <c r="T496" t="s">
        <v>8317</v>
      </c>
      <c r="U496">
        <f t="shared" si="39"/>
        <v>2014</v>
      </c>
    </row>
    <row r="497" spans="1:21" ht="15" hidden="1" customHeight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>
        <f t="shared" si="35"/>
        <v>0</v>
      </c>
      <c r="H497" t="e">
        <f t="shared" si="36"/>
        <v>#DIV/0!</v>
      </c>
      <c r="I497" t="s">
        <v>8223</v>
      </c>
      <c r="J497" t="s">
        <v>8245</v>
      </c>
      <c r="K497">
        <v>1437076305</v>
      </c>
      <c r="L497" s="9">
        <f t="shared" si="37"/>
        <v>42201.827604166669</v>
      </c>
      <c r="M497">
        <v>1434484305</v>
      </c>
      <c r="N497" s="9">
        <f t="shared" si="38"/>
        <v>42171.827604166669</v>
      </c>
      <c r="O497" t="b">
        <v>0</v>
      </c>
      <c r="P497">
        <v>0</v>
      </c>
      <c r="Q497" t="b">
        <v>0</v>
      </c>
      <c r="R497" t="s">
        <v>8268</v>
      </c>
      <c r="S497" s="12" t="s">
        <v>8311</v>
      </c>
      <c r="T497" t="s">
        <v>8317</v>
      </c>
      <c r="U497">
        <f t="shared" si="39"/>
        <v>2015</v>
      </c>
    </row>
    <row r="498" spans="1:21" ht="15" hidden="1" customHeight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>
        <f t="shared" si="35"/>
        <v>0</v>
      </c>
      <c r="H498">
        <f t="shared" si="36"/>
        <v>1</v>
      </c>
      <c r="I498" t="s">
        <v>8223</v>
      </c>
      <c r="J498" t="s">
        <v>8245</v>
      </c>
      <c r="K498">
        <v>1392070874</v>
      </c>
      <c r="L498" s="9">
        <f t="shared" si="37"/>
        <v>41680.93141203704</v>
      </c>
      <c r="M498">
        <v>1386886874</v>
      </c>
      <c r="N498" s="9">
        <f t="shared" si="38"/>
        <v>41620.93141203704</v>
      </c>
      <c r="O498" t="b">
        <v>0</v>
      </c>
      <c r="P498">
        <v>1</v>
      </c>
      <c r="Q498" t="b">
        <v>0</v>
      </c>
      <c r="R498" t="s">
        <v>8268</v>
      </c>
      <c r="S498" s="12" t="s">
        <v>8311</v>
      </c>
      <c r="T498" t="s">
        <v>8317</v>
      </c>
      <c r="U498">
        <f t="shared" si="39"/>
        <v>2013</v>
      </c>
    </row>
    <row r="499" spans="1:21" ht="15" hidden="1" customHeight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>
        <f t="shared" si="35"/>
        <v>1</v>
      </c>
      <c r="H499">
        <f t="shared" si="36"/>
        <v>10</v>
      </c>
      <c r="I499" t="s">
        <v>8223</v>
      </c>
      <c r="J499" t="s">
        <v>8245</v>
      </c>
      <c r="K499">
        <v>1419483600</v>
      </c>
      <c r="L499" s="9">
        <f t="shared" si="37"/>
        <v>41998.208333333328</v>
      </c>
      <c r="M499">
        <v>1414889665</v>
      </c>
      <c r="N499" s="9">
        <f t="shared" si="38"/>
        <v>41945.037789351853</v>
      </c>
      <c r="O499" t="b">
        <v>0</v>
      </c>
      <c r="P499">
        <v>3</v>
      </c>
      <c r="Q499" t="b">
        <v>0</v>
      </c>
      <c r="R499" t="s">
        <v>8268</v>
      </c>
      <c r="S499" s="12" t="s">
        <v>8311</v>
      </c>
      <c r="T499" t="s">
        <v>8317</v>
      </c>
      <c r="U499">
        <f t="shared" si="39"/>
        <v>2014</v>
      </c>
    </row>
    <row r="500" spans="1:21" ht="15" hidden="1" customHeight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>
        <f t="shared" si="35"/>
        <v>5</v>
      </c>
      <c r="H500">
        <f t="shared" si="36"/>
        <v>136.09</v>
      </c>
      <c r="I500" t="s">
        <v>8223</v>
      </c>
      <c r="J500" t="s">
        <v>8245</v>
      </c>
      <c r="K500">
        <v>1324664249</v>
      </c>
      <c r="L500" s="9">
        <f t="shared" si="37"/>
        <v>40900.762141203704</v>
      </c>
      <c r="M500">
        <v>1321035449</v>
      </c>
      <c r="N500" s="9">
        <f t="shared" si="38"/>
        <v>40858.762141203704</v>
      </c>
      <c r="O500" t="b">
        <v>0</v>
      </c>
      <c r="P500">
        <v>22</v>
      </c>
      <c r="Q500" t="b">
        <v>0</v>
      </c>
      <c r="R500" t="s">
        <v>8268</v>
      </c>
      <c r="S500" s="12" t="s">
        <v>8311</v>
      </c>
      <c r="T500" t="s">
        <v>8317</v>
      </c>
      <c r="U500">
        <f t="shared" si="39"/>
        <v>2011</v>
      </c>
    </row>
    <row r="501" spans="1:21" ht="15" hidden="1" customHeight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>
        <f t="shared" si="35"/>
        <v>10</v>
      </c>
      <c r="H501">
        <f t="shared" si="36"/>
        <v>73.459999999999994</v>
      </c>
      <c r="I501" t="s">
        <v>8223</v>
      </c>
      <c r="J501" t="s">
        <v>8245</v>
      </c>
      <c r="K501">
        <v>1255381140</v>
      </c>
      <c r="L501" s="9">
        <f t="shared" si="37"/>
        <v>40098.874305555553</v>
      </c>
      <c r="M501">
        <v>1250630968</v>
      </c>
      <c r="N501" s="9">
        <f t="shared" si="38"/>
        <v>40043.895462962959</v>
      </c>
      <c r="O501" t="b">
        <v>0</v>
      </c>
      <c r="P501">
        <v>26</v>
      </c>
      <c r="Q501" t="b">
        <v>0</v>
      </c>
      <c r="R501" t="s">
        <v>8268</v>
      </c>
      <c r="S501" s="12" t="s">
        <v>8311</v>
      </c>
      <c r="T501" t="s">
        <v>8317</v>
      </c>
      <c r="U501">
        <f t="shared" si="39"/>
        <v>2009</v>
      </c>
    </row>
    <row r="502" spans="1:21" ht="15" hidden="1" customHeight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>
        <f t="shared" si="35"/>
        <v>3</v>
      </c>
      <c r="H502">
        <f t="shared" si="36"/>
        <v>53.75</v>
      </c>
      <c r="I502" t="s">
        <v>8223</v>
      </c>
      <c r="J502" t="s">
        <v>8245</v>
      </c>
      <c r="K502">
        <v>1273356960</v>
      </c>
      <c r="L502" s="9">
        <f t="shared" si="37"/>
        <v>40306.927777777775</v>
      </c>
      <c r="M502">
        <v>1268255751</v>
      </c>
      <c r="N502" s="9">
        <f t="shared" si="38"/>
        <v>40247.886006944442</v>
      </c>
      <c r="O502" t="b">
        <v>0</v>
      </c>
      <c r="P502">
        <v>4</v>
      </c>
      <c r="Q502" t="b">
        <v>0</v>
      </c>
      <c r="R502" t="s">
        <v>8268</v>
      </c>
      <c r="S502" s="12" t="s">
        <v>8311</v>
      </c>
      <c r="T502" t="s">
        <v>8317</v>
      </c>
      <c r="U502">
        <f t="shared" si="39"/>
        <v>2010</v>
      </c>
    </row>
    <row r="503" spans="1:21" ht="15" hidden="1" customHeight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>
        <f t="shared" si="35"/>
        <v>0</v>
      </c>
      <c r="H503" t="e">
        <f t="shared" si="36"/>
        <v>#DIV/0!</v>
      </c>
      <c r="I503" t="s">
        <v>8223</v>
      </c>
      <c r="J503" t="s">
        <v>8245</v>
      </c>
      <c r="K503">
        <v>1310189851</v>
      </c>
      <c r="L503" s="9">
        <f t="shared" si="37"/>
        <v>40733.234386574077</v>
      </c>
      <c r="M503">
        <v>1307597851</v>
      </c>
      <c r="N503" s="9">
        <f t="shared" si="38"/>
        <v>40703.23438657407</v>
      </c>
      <c r="O503" t="b">
        <v>0</v>
      </c>
      <c r="P503">
        <v>0</v>
      </c>
      <c r="Q503" t="b">
        <v>0</v>
      </c>
      <c r="R503" t="s">
        <v>8268</v>
      </c>
      <c r="S503" s="12" t="s">
        <v>8311</v>
      </c>
      <c r="T503" t="s">
        <v>8317</v>
      </c>
      <c r="U503">
        <f t="shared" si="39"/>
        <v>2011</v>
      </c>
    </row>
    <row r="504" spans="1:21" ht="15" hidden="1" customHeight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>
        <f t="shared" si="35"/>
        <v>1</v>
      </c>
      <c r="H504">
        <f t="shared" si="36"/>
        <v>57.5</v>
      </c>
      <c r="I504" t="s">
        <v>8223</v>
      </c>
      <c r="J504" t="s">
        <v>8245</v>
      </c>
      <c r="K504">
        <v>1332073025</v>
      </c>
      <c r="L504" s="9">
        <f t="shared" si="37"/>
        <v>40986.511863425927</v>
      </c>
      <c r="M504">
        <v>1329484625</v>
      </c>
      <c r="N504" s="9">
        <f t="shared" si="38"/>
        <v>40956.553530092591</v>
      </c>
      <c r="O504" t="b">
        <v>0</v>
      </c>
      <c r="P504">
        <v>4</v>
      </c>
      <c r="Q504" t="b">
        <v>0</v>
      </c>
      <c r="R504" t="s">
        <v>8268</v>
      </c>
      <c r="S504" s="12" t="s">
        <v>8311</v>
      </c>
      <c r="T504" t="s">
        <v>8317</v>
      </c>
      <c r="U504">
        <f t="shared" si="39"/>
        <v>2012</v>
      </c>
    </row>
    <row r="505" spans="1:21" ht="15" hidden="1" customHeight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>
        <f t="shared" si="35"/>
        <v>2</v>
      </c>
      <c r="H505">
        <f t="shared" si="36"/>
        <v>12.67</v>
      </c>
      <c r="I505" t="s">
        <v>8224</v>
      </c>
      <c r="J505" t="s">
        <v>8246</v>
      </c>
      <c r="K505">
        <v>1421498303</v>
      </c>
      <c r="L505" s="9">
        <f t="shared" si="37"/>
        <v>42021.526655092588</v>
      </c>
      <c r="M505">
        <v>1418906303</v>
      </c>
      <c r="N505" s="9">
        <f t="shared" si="38"/>
        <v>41991.526655092588</v>
      </c>
      <c r="O505" t="b">
        <v>0</v>
      </c>
      <c r="P505">
        <v>9</v>
      </c>
      <c r="Q505" t="b">
        <v>0</v>
      </c>
      <c r="R505" t="s">
        <v>8268</v>
      </c>
      <c r="S505" s="12" t="s">
        <v>8311</v>
      </c>
      <c r="T505" t="s">
        <v>8317</v>
      </c>
      <c r="U505">
        <f t="shared" si="39"/>
        <v>2014</v>
      </c>
    </row>
    <row r="506" spans="1:21" ht="15" hidden="1" customHeight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>
        <f t="shared" si="35"/>
        <v>1</v>
      </c>
      <c r="H506">
        <f t="shared" si="36"/>
        <v>67</v>
      </c>
      <c r="I506" t="s">
        <v>8223</v>
      </c>
      <c r="J506" t="s">
        <v>8245</v>
      </c>
      <c r="K506">
        <v>1334097387</v>
      </c>
      <c r="L506" s="9">
        <f t="shared" si="37"/>
        <v>41009.941979166666</v>
      </c>
      <c r="M506">
        <v>1328916987</v>
      </c>
      <c r="N506" s="9">
        <f t="shared" si="38"/>
        <v>40949.98364583333</v>
      </c>
      <c r="O506" t="b">
        <v>0</v>
      </c>
      <c r="P506">
        <v>5</v>
      </c>
      <c r="Q506" t="b">
        <v>0</v>
      </c>
      <c r="R506" t="s">
        <v>8268</v>
      </c>
      <c r="S506" s="12" t="s">
        <v>8311</v>
      </c>
      <c r="T506" t="s">
        <v>8317</v>
      </c>
      <c r="U506">
        <f t="shared" si="39"/>
        <v>2012</v>
      </c>
    </row>
    <row r="507" spans="1:21" ht="15" hidden="1" customHeight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>
        <f t="shared" si="35"/>
        <v>0</v>
      </c>
      <c r="H507">
        <f t="shared" si="36"/>
        <v>3.71</v>
      </c>
      <c r="I507" t="s">
        <v>8223</v>
      </c>
      <c r="J507" t="s">
        <v>8245</v>
      </c>
      <c r="K507">
        <v>1451010086</v>
      </c>
      <c r="L507" s="9">
        <f t="shared" si="37"/>
        <v>42363.098217592589</v>
      </c>
      <c r="M507">
        <v>1447122086</v>
      </c>
      <c r="N507" s="9">
        <f t="shared" si="38"/>
        <v>42318.098217592589</v>
      </c>
      <c r="O507" t="b">
        <v>0</v>
      </c>
      <c r="P507">
        <v>14</v>
      </c>
      <c r="Q507" t="b">
        <v>0</v>
      </c>
      <c r="R507" t="s">
        <v>8268</v>
      </c>
      <c r="S507" s="12" t="s">
        <v>8311</v>
      </c>
      <c r="T507" t="s">
        <v>8317</v>
      </c>
      <c r="U507">
        <f t="shared" si="39"/>
        <v>2015</v>
      </c>
    </row>
    <row r="508" spans="1:21" ht="15" hidden="1" customHeight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>
        <f t="shared" si="35"/>
        <v>0</v>
      </c>
      <c r="H508">
        <f t="shared" si="36"/>
        <v>250</v>
      </c>
      <c r="I508" t="s">
        <v>8223</v>
      </c>
      <c r="J508" t="s">
        <v>8245</v>
      </c>
      <c r="K508">
        <v>1376140520</v>
      </c>
      <c r="L508" s="9">
        <f t="shared" si="37"/>
        <v>41496.552314814813</v>
      </c>
      <c r="M508">
        <v>1373548520</v>
      </c>
      <c r="N508" s="9">
        <f t="shared" si="38"/>
        <v>41466.552314814813</v>
      </c>
      <c r="O508" t="b">
        <v>0</v>
      </c>
      <c r="P508">
        <v>1</v>
      </c>
      <c r="Q508" t="b">
        <v>0</v>
      </c>
      <c r="R508" t="s">
        <v>8268</v>
      </c>
      <c r="S508" s="12" t="s">
        <v>8311</v>
      </c>
      <c r="T508" t="s">
        <v>8317</v>
      </c>
      <c r="U508">
        <f t="shared" si="39"/>
        <v>2013</v>
      </c>
    </row>
    <row r="509" spans="1:21" ht="15" hidden="1" customHeight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>
        <f t="shared" si="35"/>
        <v>3</v>
      </c>
      <c r="H509">
        <f t="shared" si="36"/>
        <v>64</v>
      </c>
      <c r="I509" t="s">
        <v>8223</v>
      </c>
      <c r="J509" t="s">
        <v>8245</v>
      </c>
      <c r="K509">
        <v>1350687657</v>
      </c>
      <c r="L509" s="9">
        <f t="shared" si="37"/>
        <v>41201.958993055552</v>
      </c>
      <c r="M509">
        <v>1346799657</v>
      </c>
      <c r="N509" s="9">
        <f t="shared" si="38"/>
        <v>41156.958993055552</v>
      </c>
      <c r="O509" t="b">
        <v>0</v>
      </c>
      <c r="P509">
        <v>10</v>
      </c>
      <c r="Q509" t="b">
        <v>0</v>
      </c>
      <c r="R509" t="s">
        <v>8268</v>
      </c>
      <c r="S509" s="12" t="s">
        <v>8311</v>
      </c>
      <c r="T509" t="s">
        <v>8317</v>
      </c>
      <c r="U509">
        <f t="shared" si="39"/>
        <v>2012</v>
      </c>
    </row>
    <row r="510" spans="1:21" ht="15" hidden="1" customHeight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>
        <f t="shared" si="35"/>
        <v>1</v>
      </c>
      <c r="H510">
        <f t="shared" si="36"/>
        <v>133.33000000000001</v>
      </c>
      <c r="I510" t="s">
        <v>8223</v>
      </c>
      <c r="J510" t="s">
        <v>8245</v>
      </c>
      <c r="K510">
        <v>1337955240</v>
      </c>
      <c r="L510" s="9">
        <f t="shared" si="37"/>
        <v>41054.593055555553</v>
      </c>
      <c r="M510">
        <v>1332808501</v>
      </c>
      <c r="N510" s="9">
        <f t="shared" si="38"/>
        <v>40995.024317129632</v>
      </c>
      <c r="O510" t="b">
        <v>0</v>
      </c>
      <c r="P510">
        <v>3</v>
      </c>
      <c r="Q510" t="b">
        <v>0</v>
      </c>
      <c r="R510" t="s">
        <v>8268</v>
      </c>
      <c r="S510" s="12" t="s">
        <v>8311</v>
      </c>
      <c r="T510" t="s">
        <v>8317</v>
      </c>
      <c r="U510">
        <f t="shared" si="39"/>
        <v>2012</v>
      </c>
    </row>
    <row r="511" spans="1:21" ht="15" hidden="1" customHeight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>
        <f t="shared" si="35"/>
        <v>0</v>
      </c>
      <c r="H511">
        <f t="shared" si="36"/>
        <v>10</v>
      </c>
      <c r="I511" t="s">
        <v>8224</v>
      </c>
      <c r="J511" t="s">
        <v>8246</v>
      </c>
      <c r="K511">
        <v>1435504170</v>
      </c>
      <c r="L511" s="9">
        <f t="shared" si="37"/>
        <v>42183.631597222222</v>
      </c>
      <c r="M511">
        <v>1432912170</v>
      </c>
      <c r="N511" s="9">
        <f t="shared" si="38"/>
        <v>42153.631597222222</v>
      </c>
      <c r="O511" t="b">
        <v>0</v>
      </c>
      <c r="P511">
        <v>1</v>
      </c>
      <c r="Q511" t="b">
        <v>0</v>
      </c>
      <c r="R511" t="s">
        <v>8268</v>
      </c>
      <c r="S511" s="12" t="s">
        <v>8311</v>
      </c>
      <c r="T511" t="s">
        <v>8317</v>
      </c>
      <c r="U511">
        <f t="shared" si="39"/>
        <v>2015</v>
      </c>
    </row>
    <row r="512" spans="1:21" ht="15" hidden="1" customHeight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>
        <f t="shared" si="35"/>
        <v>0</v>
      </c>
      <c r="H512" t="e">
        <f t="shared" si="36"/>
        <v>#DIV/0!</v>
      </c>
      <c r="I512" t="s">
        <v>8223</v>
      </c>
      <c r="J512" t="s">
        <v>8245</v>
      </c>
      <c r="K512">
        <v>1456805639</v>
      </c>
      <c r="L512" s="9">
        <f t="shared" si="37"/>
        <v>42430.176377314812</v>
      </c>
      <c r="M512">
        <v>1454213639</v>
      </c>
      <c r="N512" s="9">
        <f t="shared" si="38"/>
        <v>42400.176377314812</v>
      </c>
      <c r="O512" t="b">
        <v>0</v>
      </c>
      <c r="P512">
        <v>0</v>
      </c>
      <c r="Q512" t="b">
        <v>0</v>
      </c>
      <c r="R512" t="s">
        <v>8268</v>
      </c>
      <c r="S512" s="12" t="s">
        <v>8311</v>
      </c>
      <c r="T512" t="s">
        <v>8317</v>
      </c>
      <c r="U512">
        <f t="shared" si="39"/>
        <v>2016</v>
      </c>
    </row>
    <row r="513" spans="1:21" ht="15" hidden="1" customHeight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>
        <f t="shared" si="35"/>
        <v>3</v>
      </c>
      <c r="H513">
        <f t="shared" si="36"/>
        <v>30</v>
      </c>
      <c r="I513" t="s">
        <v>8223</v>
      </c>
      <c r="J513" t="s">
        <v>8245</v>
      </c>
      <c r="K513">
        <v>1365228982</v>
      </c>
      <c r="L513" s="9">
        <f t="shared" si="37"/>
        <v>41370.261365740742</v>
      </c>
      <c r="M513">
        <v>1362640582</v>
      </c>
      <c r="N513" s="9">
        <f t="shared" si="38"/>
        <v>41340.303032407406</v>
      </c>
      <c r="O513" t="b">
        <v>0</v>
      </c>
      <c r="P513">
        <v>5</v>
      </c>
      <c r="Q513" t="b">
        <v>0</v>
      </c>
      <c r="R513" t="s">
        <v>8268</v>
      </c>
      <c r="S513" s="12" t="s">
        <v>8311</v>
      </c>
      <c r="T513" t="s">
        <v>8317</v>
      </c>
      <c r="U513">
        <f t="shared" si="39"/>
        <v>2013</v>
      </c>
    </row>
    <row r="514" spans="1:21" ht="15" hidden="1" customHeight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>
        <f t="shared" si="35"/>
        <v>0</v>
      </c>
      <c r="H514">
        <f t="shared" si="36"/>
        <v>5.5</v>
      </c>
      <c r="I514" t="s">
        <v>8223</v>
      </c>
      <c r="J514" t="s">
        <v>8245</v>
      </c>
      <c r="K514">
        <v>1479667727</v>
      </c>
      <c r="L514" s="9">
        <f t="shared" si="37"/>
        <v>42694.783877314811</v>
      </c>
      <c r="M514">
        <v>1475776127</v>
      </c>
      <c r="N514" s="9">
        <f t="shared" si="38"/>
        <v>42649.742210648154</v>
      </c>
      <c r="O514" t="b">
        <v>0</v>
      </c>
      <c r="P514">
        <v>2</v>
      </c>
      <c r="Q514" t="b">
        <v>0</v>
      </c>
      <c r="R514" t="s">
        <v>8268</v>
      </c>
      <c r="S514" s="12" t="s">
        <v>8311</v>
      </c>
      <c r="T514" t="s">
        <v>8317</v>
      </c>
      <c r="U514">
        <f t="shared" si="39"/>
        <v>2016</v>
      </c>
    </row>
    <row r="515" spans="1:21" ht="15" hidden="1" customHeight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>
        <f t="shared" ref="G515:G578" si="40">ROUND(E515/D515*100,0)</f>
        <v>14</v>
      </c>
      <c r="H515">
        <f t="shared" ref="H515:H578" si="41">ROUND(E515/P515,2)</f>
        <v>102.38</v>
      </c>
      <c r="I515" t="s">
        <v>8223</v>
      </c>
      <c r="J515" t="s">
        <v>8245</v>
      </c>
      <c r="K515">
        <v>1471244400</v>
      </c>
      <c r="L515" s="9">
        <f t="shared" ref="L515:L578" si="42">K515/60/60/24+DATE(1970,1,1)</f>
        <v>42597.291666666672</v>
      </c>
      <c r="M515">
        <v>1467387705</v>
      </c>
      <c r="N515" s="9">
        <f t="shared" ref="N515:N578" si="43">M515/24/60/60+DATE(1970,1,1)</f>
        <v>42552.653993055559</v>
      </c>
      <c r="O515" t="b">
        <v>0</v>
      </c>
      <c r="P515">
        <v>68</v>
      </c>
      <c r="Q515" t="b">
        <v>0</v>
      </c>
      <c r="R515" t="s">
        <v>8268</v>
      </c>
      <c r="S515" s="12" t="s">
        <v>8311</v>
      </c>
      <c r="T515" t="s">
        <v>8317</v>
      </c>
      <c r="U515">
        <f t="shared" ref="U515:U578" si="44">YEAR(N515)</f>
        <v>2016</v>
      </c>
    </row>
    <row r="516" spans="1:21" ht="15" hidden="1" customHeight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>
        <f t="shared" si="40"/>
        <v>3</v>
      </c>
      <c r="H516">
        <f t="shared" si="41"/>
        <v>16.670000000000002</v>
      </c>
      <c r="I516" t="s">
        <v>8228</v>
      </c>
      <c r="J516" t="s">
        <v>8250</v>
      </c>
      <c r="K516">
        <v>1407595447</v>
      </c>
      <c r="L516" s="9">
        <f t="shared" si="42"/>
        <v>41860.613969907405</v>
      </c>
      <c r="M516">
        <v>1405003447</v>
      </c>
      <c r="N516" s="9">
        <f t="shared" si="43"/>
        <v>41830.613969907405</v>
      </c>
      <c r="O516" t="b">
        <v>0</v>
      </c>
      <c r="P516">
        <v>3</v>
      </c>
      <c r="Q516" t="b">
        <v>0</v>
      </c>
      <c r="R516" t="s">
        <v>8268</v>
      </c>
      <c r="S516" s="12" t="s">
        <v>8311</v>
      </c>
      <c r="T516" t="s">
        <v>8317</v>
      </c>
      <c r="U516">
        <f t="shared" si="44"/>
        <v>2014</v>
      </c>
    </row>
    <row r="517" spans="1:21" ht="15" hidden="1" customHeight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>
        <f t="shared" si="40"/>
        <v>25</v>
      </c>
      <c r="H517">
        <f t="shared" si="41"/>
        <v>725.03</v>
      </c>
      <c r="I517" t="s">
        <v>8223</v>
      </c>
      <c r="J517" t="s">
        <v>8245</v>
      </c>
      <c r="K517">
        <v>1451389601</v>
      </c>
      <c r="L517" s="9">
        <f t="shared" si="42"/>
        <v>42367.490752314814</v>
      </c>
      <c r="M517">
        <v>1447933601</v>
      </c>
      <c r="N517" s="9">
        <f t="shared" si="43"/>
        <v>42327.490752314814</v>
      </c>
      <c r="O517" t="b">
        <v>0</v>
      </c>
      <c r="P517">
        <v>34</v>
      </c>
      <c r="Q517" t="b">
        <v>0</v>
      </c>
      <c r="R517" t="s">
        <v>8268</v>
      </c>
      <c r="S517" s="12" t="s">
        <v>8311</v>
      </c>
      <c r="T517" t="s">
        <v>8317</v>
      </c>
      <c r="U517">
        <f t="shared" si="44"/>
        <v>2015</v>
      </c>
    </row>
    <row r="518" spans="1:21" ht="15" hidden="1" customHeight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>
        <f t="shared" si="40"/>
        <v>0</v>
      </c>
      <c r="H518" t="e">
        <f t="shared" si="41"/>
        <v>#DIV/0!</v>
      </c>
      <c r="I518" t="s">
        <v>8224</v>
      </c>
      <c r="J518" t="s">
        <v>8246</v>
      </c>
      <c r="K518">
        <v>1432752080</v>
      </c>
      <c r="L518" s="9">
        <f t="shared" si="42"/>
        <v>42151.778703703705</v>
      </c>
      <c r="M518">
        <v>1427568080</v>
      </c>
      <c r="N518" s="9">
        <f t="shared" si="43"/>
        <v>42091.778703703705</v>
      </c>
      <c r="O518" t="b">
        <v>0</v>
      </c>
      <c r="P518">
        <v>0</v>
      </c>
      <c r="Q518" t="b">
        <v>0</v>
      </c>
      <c r="R518" t="s">
        <v>8268</v>
      </c>
      <c r="S518" s="12" t="s">
        <v>8311</v>
      </c>
      <c r="T518" t="s">
        <v>8317</v>
      </c>
      <c r="U518">
        <f t="shared" si="44"/>
        <v>2015</v>
      </c>
    </row>
    <row r="519" spans="1:21" ht="15" hidden="1" customHeight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>
        <f t="shared" si="40"/>
        <v>1</v>
      </c>
      <c r="H519">
        <f t="shared" si="41"/>
        <v>68.33</v>
      </c>
      <c r="I519" t="s">
        <v>8223</v>
      </c>
      <c r="J519" t="s">
        <v>8245</v>
      </c>
      <c r="K519">
        <v>1486046761</v>
      </c>
      <c r="L519" s="9">
        <f t="shared" si="42"/>
        <v>42768.615289351852</v>
      </c>
      <c r="M519">
        <v>1483454761</v>
      </c>
      <c r="N519" s="9">
        <f t="shared" si="43"/>
        <v>42738.615289351852</v>
      </c>
      <c r="O519" t="b">
        <v>0</v>
      </c>
      <c r="P519">
        <v>3</v>
      </c>
      <c r="Q519" t="b">
        <v>0</v>
      </c>
      <c r="R519" t="s">
        <v>8268</v>
      </c>
      <c r="S519" s="12" t="s">
        <v>8311</v>
      </c>
      <c r="T519" t="s">
        <v>8317</v>
      </c>
      <c r="U519">
        <f t="shared" si="44"/>
        <v>2017</v>
      </c>
    </row>
    <row r="520" spans="1:21" ht="15" hidden="1" customHeight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>
        <f t="shared" si="40"/>
        <v>0</v>
      </c>
      <c r="H520" t="e">
        <f t="shared" si="41"/>
        <v>#DIV/0!</v>
      </c>
      <c r="I520" t="s">
        <v>8223</v>
      </c>
      <c r="J520" t="s">
        <v>8245</v>
      </c>
      <c r="K520">
        <v>1441550760</v>
      </c>
      <c r="L520" s="9">
        <f t="shared" si="42"/>
        <v>42253.615277777775</v>
      </c>
      <c r="M520">
        <v>1438958824</v>
      </c>
      <c r="N520" s="9">
        <f t="shared" si="43"/>
        <v>42223.616018518514</v>
      </c>
      <c r="O520" t="b">
        <v>0</v>
      </c>
      <c r="P520">
        <v>0</v>
      </c>
      <c r="Q520" t="b">
        <v>0</v>
      </c>
      <c r="R520" t="s">
        <v>8268</v>
      </c>
      <c r="S520" s="12" t="s">
        <v>8311</v>
      </c>
      <c r="T520" t="s">
        <v>8317</v>
      </c>
      <c r="U520">
        <f t="shared" si="44"/>
        <v>2015</v>
      </c>
    </row>
    <row r="521" spans="1:21" ht="15" hidden="1" customHeight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>
        <f t="shared" si="40"/>
        <v>23</v>
      </c>
      <c r="H521">
        <f t="shared" si="41"/>
        <v>39.229999999999997</v>
      </c>
      <c r="I521" t="s">
        <v>8223</v>
      </c>
      <c r="J521" t="s">
        <v>8245</v>
      </c>
      <c r="K521">
        <v>1354699421</v>
      </c>
      <c r="L521" s="9">
        <f t="shared" si="42"/>
        <v>41248.391446759262</v>
      </c>
      <c r="M521">
        <v>1352107421</v>
      </c>
      <c r="N521" s="9">
        <f t="shared" si="43"/>
        <v>41218.391446759262</v>
      </c>
      <c r="O521" t="b">
        <v>0</v>
      </c>
      <c r="P521">
        <v>70</v>
      </c>
      <c r="Q521" t="b">
        <v>0</v>
      </c>
      <c r="R521" t="s">
        <v>8268</v>
      </c>
      <c r="S521" s="12" t="s">
        <v>8311</v>
      </c>
      <c r="T521" t="s">
        <v>8317</v>
      </c>
      <c r="U521">
        <f t="shared" si="44"/>
        <v>2012</v>
      </c>
    </row>
    <row r="522" spans="1:21" ht="15" hidden="1" customHeight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>
        <f t="shared" si="40"/>
        <v>102</v>
      </c>
      <c r="H522">
        <f t="shared" si="41"/>
        <v>150.15</v>
      </c>
      <c r="I522" t="s">
        <v>8224</v>
      </c>
      <c r="J522" t="s">
        <v>8246</v>
      </c>
      <c r="K522">
        <v>1449766261</v>
      </c>
      <c r="L522" s="9">
        <f t="shared" si="42"/>
        <v>42348.702094907407</v>
      </c>
      <c r="M522">
        <v>1447174261</v>
      </c>
      <c r="N522" s="9">
        <f t="shared" si="43"/>
        <v>42318.702094907407</v>
      </c>
      <c r="O522" t="b">
        <v>0</v>
      </c>
      <c r="P522">
        <v>34</v>
      </c>
      <c r="Q522" t="b">
        <v>1</v>
      </c>
      <c r="R522" t="s">
        <v>8269</v>
      </c>
      <c r="S522" s="12" t="s">
        <v>8318</v>
      </c>
      <c r="T522" t="s">
        <v>8319</v>
      </c>
      <c r="U522">
        <f t="shared" si="44"/>
        <v>2015</v>
      </c>
    </row>
    <row r="523" spans="1:21" ht="15" hidden="1" customHeight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>
        <f t="shared" si="40"/>
        <v>105</v>
      </c>
      <c r="H523">
        <f t="shared" si="41"/>
        <v>93.43</v>
      </c>
      <c r="I523" t="s">
        <v>8223</v>
      </c>
      <c r="J523" t="s">
        <v>8245</v>
      </c>
      <c r="K523">
        <v>1477976340</v>
      </c>
      <c r="L523" s="9">
        <f t="shared" si="42"/>
        <v>42675.207638888889</v>
      </c>
      <c r="M523">
        <v>1475460819</v>
      </c>
      <c r="N523" s="9">
        <f t="shared" si="43"/>
        <v>42646.092812499999</v>
      </c>
      <c r="O523" t="b">
        <v>0</v>
      </c>
      <c r="P523">
        <v>56</v>
      </c>
      <c r="Q523" t="b">
        <v>1</v>
      </c>
      <c r="R523" t="s">
        <v>8269</v>
      </c>
      <c r="S523" s="12" t="s">
        <v>8318</v>
      </c>
      <c r="T523" t="s">
        <v>8319</v>
      </c>
      <c r="U523">
        <f t="shared" si="44"/>
        <v>2016</v>
      </c>
    </row>
    <row r="524" spans="1:21" ht="15" hidden="1" customHeight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>
        <f t="shared" si="40"/>
        <v>115</v>
      </c>
      <c r="H524">
        <f t="shared" si="41"/>
        <v>110.97</v>
      </c>
      <c r="I524" t="s">
        <v>8223</v>
      </c>
      <c r="J524" t="s">
        <v>8245</v>
      </c>
      <c r="K524">
        <v>1458518325</v>
      </c>
      <c r="L524" s="9">
        <f t="shared" si="42"/>
        <v>42449.999131944445</v>
      </c>
      <c r="M524">
        <v>1456793925</v>
      </c>
      <c r="N524" s="9">
        <f t="shared" si="43"/>
        <v>42430.040798611109</v>
      </c>
      <c r="O524" t="b">
        <v>0</v>
      </c>
      <c r="P524">
        <v>31</v>
      </c>
      <c r="Q524" t="b">
        <v>1</v>
      </c>
      <c r="R524" t="s">
        <v>8269</v>
      </c>
      <c r="S524" s="12" t="s">
        <v>8318</v>
      </c>
      <c r="T524" t="s">
        <v>8319</v>
      </c>
      <c r="U524">
        <f t="shared" si="44"/>
        <v>2016</v>
      </c>
    </row>
    <row r="525" spans="1:21" ht="15" hidden="1" customHeight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>
        <f t="shared" si="40"/>
        <v>121</v>
      </c>
      <c r="H525">
        <f t="shared" si="41"/>
        <v>71.790000000000006</v>
      </c>
      <c r="I525" t="s">
        <v>8223</v>
      </c>
      <c r="J525" t="s">
        <v>8245</v>
      </c>
      <c r="K525">
        <v>1442805076</v>
      </c>
      <c r="L525" s="9">
        <f t="shared" si="42"/>
        <v>42268.13282407407</v>
      </c>
      <c r="M525">
        <v>1440213076</v>
      </c>
      <c r="N525" s="9">
        <f t="shared" si="43"/>
        <v>42238.13282407407</v>
      </c>
      <c r="O525" t="b">
        <v>0</v>
      </c>
      <c r="P525">
        <v>84</v>
      </c>
      <c r="Q525" t="b">
        <v>1</v>
      </c>
      <c r="R525" t="s">
        <v>8269</v>
      </c>
      <c r="S525" s="12" t="s">
        <v>8318</v>
      </c>
      <c r="T525" t="s">
        <v>8319</v>
      </c>
      <c r="U525">
        <f t="shared" si="44"/>
        <v>2015</v>
      </c>
    </row>
    <row r="526" spans="1:21" ht="15" hidden="1" customHeight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>
        <f t="shared" si="40"/>
        <v>109</v>
      </c>
      <c r="H526">
        <f t="shared" si="41"/>
        <v>29.26</v>
      </c>
      <c r="I526" t="s">
        <v>8224</v>
      </c>
      <c r="J526" t="s">
        <v>8246</v>
      </c>
      <c r="K526">
        <v>1464801169</v>
      </c>
      <c r="L526" s="9">
        <f t="shared" si="42"/>
        <v>42522.717233796298</v>
      </c>
      <c r="M526">
        <v>1462209169</v>
      </c>
      <c r="N526" s="9">
        <f t="shared" si="43"/>
        <v>42492.717233796298</v>
      </c>
      <c r="O526" t="b">
        <v>0</v>
      </c>
      <c r="P526">
        <v>130</v>
      </c>
      <c r="Q526" t="b">
        <v>1</v>
      </c>
      <c r="R526" t="s">
        <v>8269</v>
      </c>
      <c r="S526" s="12" t="s">
        <v>8318</v>
      </c>
      <c r="T526" t="s">
        <v>8319</v>
      </c>
      <c r="U526">
        <f t="shared" si="44"/>
        <v>2016</v>
      </c>
    </row>
    <row r="527" spans="1:21" ht="15" hidden="1" customHeight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>
        <f t="shared" si="40"/>
        <v>100</v>
      </c>
      <c r="H527">
        <f t="shared" si="41"/>
        <v>1000</v>
      </c>
      <c r="I527" t="s">
        <v>8223</v>
      </c>
      <c r="J527" t="s">
        <v>8245</v>
      </c>
      <c r="K527">
        <v>1410601041</v>
      </c>
      <c r="L527" s="9">
        <f t="shared" si="42"/>
        <v>41895.400937500002</v>
      </c>
      <c r="M527">
        <v>1406713041</v>
      </c>
      <c r="N527" s="9">
        <f t="shared" si="43"/>
        <v>41850.400937500002</v>
      </c>
      <c r="O527" t="b">
        <v>0</v>
      </c>
      <c r="P527">
        <v>12</v>
      </c>
      <c r="Q527" t="b">
        <v>1</v>
      </c>
      <c r="R527" t="s">
        <v>8269</v>
      </c>
      <c r="S527" s="12" t="s">
        <v>8318</v>
      </c>
      <c r="T527" t="s">
        <v>8319</v>
      </c>
      <c r="U527">
        <f t="shared" si="44"/>
        <v>2014</v>
      </c>
    </row>
    <row r="528" spans="1:21" ht="15" hidden="1" customHeight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>
        <f t="shared" si="40"/>
        <v>114</v>
      </c>
      <c r="H528">
        <f t="shared" si="41"/>
        <v>74.349999999999994</v>
      </c>
      <c r="I528" t="s">
        <v>8224</v>
      </c>
      <c r="J528" t="s">
        <v>8246</v>
      </c>
      <c r="K528">
        <v>1438966800</v>
      </c>
      <c r="L528" s="9">
        <f t="shared" si="42"/>
        <v>42223.708333333328</v>
      </c>
      <c r="M528">
        <v>1436278344</v>
      </c>
      <c r="N528" s="9">
        <f t="shared" si="43"/>
        <v>42192.591944444444</v>
      </c>
      <c r="O528" t="b">
        <v>0</v>
      </c>
      <c r="P528">
        <v>23</v>
      </c>
      <c r="Q528" t="b">
        <v>1</v>
      </c>
      <c r="R528" t="s">
        <v>8269</v>
      </c>
      <c r="S528" s="12" t="s">
        <v>8318</v>
      </c>
      <c r="T528" t="s">
        <v>8319</v>
      </c>
      <c r="U528">
        <f t="shared" si="44"/>
        <v>2015</v>
      </c>
    </row>
    <row r="529" spans="1:21" ht="15" hidden="1" customHeight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>
        <f t="shared" si="40"/>
        <v>101</v>
      </c>
      <c r="H529">
        <f t="shared" si="41"/>
        <v>63.83</v>
      </c>
      <c r="I529" t="s">
        <v>8223</v>
      </c>
      <c r="J529" t="s">
        <v>8245</v>
      </c>
      <c r="K529">
        <v>1487347500</v>
      </c>
      <c r="L529" s="9">
        <f t="shared" si="42"/>
        <v>42783.670138888891</v>
      </c>
      <c r="M529">
        <v>1484715366</v>
      </c>
      <c r="N529" s="9">
        <f t="shared" si="43"/>
        <v>42753.205625000002</v>
      </c>
      <c r="O529" t="b">
        <v>0</v>
      </c>
      <c r="P529">
        <v>158</v>
      </c>
      <c r="Q529" t="b">
        <v>1</v>
      </c>
      <c r="R529" t="s">
        <v>8269</v>
      </c>
      <c r="S529" s="12" t="s">
        <v>8318</v>
      </c>
      <c r="T529" t="s">
        <v>8319</v>
      </c>
      <c r="U529">
        <f t="shared" si="44"/>
        <v>2017</v>
      </c>
    </row>
    <row r="530" spans="1:21" ht="15" hidden="1" customHeight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>
        <f t="shared" si="40"/>
        <v>116</v>
      </c>
      <c r="H530">
        <f t="shared" si="41"/>
        <v>44.33</v>
      </c>
      <c r="I530" t="s">
        <v>8223</v>
      </c>
      <c r="J530" t="s">
        <v>8245</v>
      </c>
      <c r="K530">
        <v>1434921600</v>
      </c>
      <c r="L530" s="9">
        <f t="shared" si="42"/>
        <v>42176.888888888891</v>
      </c>
      <c r="M530">
        <v>1433109907</v>
      </c>
      <c r="N530" s="9">
        <f t="shared" si="43"/>
        <v>42155.920219907406</v>
      </c>
      <c r="O530" t="b">
        <v>0</v>
      </c>
      <c r="P530">
        <v>30</v>
      </c>
      <c r="Q530" t="b">
        <v>1</v>
      </c>
      <c r="R530" t="s">
        <v>8269</v>
      </c>
      <c r="S530" s="12" t="s">
        <v>8318</v>
      </c>
      <c r="T530" t="s">
        <v>8319</v>
      </c>
      <c r="U530">
        <f t="shared" si="44"/>
        <v>2015</v>
      </c>
    </row>
    <row r="531" spans="1:21" ht="15" hidden="1" customHeight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>
        <f t="shared" si="40"/>
        <v>130</v>
      </c>
      <c r="H531">
        <f t="shared" si="41"/>
        <v>86.94</v>
      </c>
      <c r="I531" t="s">
        <v>8228</v>
      </c>
      <c r="J531" t="s">
        <v>8250</v>
      </c>
      <c r="K531">
        <v>1484110800</v>
      </c>
      <c r="L531" s="9">
        <f t="shared" si="42"/>
        <v>42746.208333333328</v>
      </c>
      <c r="M531">
        <v>1482281094</v>
      </c>
      <c r="N531" s="9">
        <f t="shared" si="43"/>
        <v>42725.031180555554</v>
      </c>
      <c r="O531" t="b">
        <v>0</v>
      </c>
      <c r="P531">
        <v>18</v>
      </c>
      <c r="Q531" t="b">
        <v>1</v>
      </c>
      <c r="R531" t="s">
        <v>8269</v>
      </c>
      <c r="S531" s="12" t="s">
        <v>8318</v>
      </c>
      <c r="T531" t="s">
        <v>8319</v>
      </c>
      <c r="U531">
        <f t="shared" si="44"/>
        <v>2016</v>
      </c>
    </row>
    <row r="532" spans="1:21" ht="15" hidden="1" customHeight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>
        <f t="shared" si="40"/>
        <v>108</v>
      </c>
      <c r="H532">
        <f t="shared" si="41"/>
        <v>126.55</v>
      </c>
      <c r="I532" t="s">
        <v>8223</v>
      </c>
      <c r="J532" t="s">
        <v>8245</v>
      </c>
      <c r="K532">
        <v>1435111200</v>
      </c>
      <c r="L532" s="9">
        <f t="shared" si="42"/>
        <v>42179.083333333328</v>
      </c>
      <c r="M532">
        <v>1433254268</v>
      </c>
      <c r="N532" s="9">
        <f t="shared" si="43"/>
        <v>42157.591064814813</v>
      </c>
      <c r="O532" t="b">
        <v>0</v>
      </c>
      <c r="P532">
        <v>29</v>
      </c>
      <c r="Q532" t="b">
        <v>1</v>
      </c>
      <c r="R532" t="s">
        <v>8269</v>
      </c>
      <c r="S532" s="12" t="s">
        <v>8318</v>
      </c>
      <c r="T532" t="s">
        <v>8319</v>
      </c>
      <c r="U532">
        <f t="shared" si="44"/>
        <v>2015</v>
      </c>
    </row>
    <row r="533" spans="1:21" ht="15" hidden="1" customHeight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>
        <f t="shared" si="40"/>
        <v>100</v>
      </c>
      <c r="H533">
        <f t="shared" si="41"/>
        <v>129.03</v>
      </c>
      <c r="I533" t="s">
        <v>8223</v>
      </c>
      <c r="J533" t="s">
        <v>8245</v>
      </c>
      <c r="K533">
        <v>1481957940</v>
      </c>
      <c r="L533" s="9">
        <f t="shared" si="42"/>
        <v>42721.290972222225</v>
      </c>
      <c r="M533">
        <v>1478050429</v>
      </c>
      <c r="N533" s="9">
        <f t="shared" si="43"/>
        <v>42676.065150462964</v>
      </c>
      <c r="O533" t="b">
        <v>0</v>
      </c>
      <c r="P533">
        <v>31</v>
      </c>
      <c r="Q533" t="b">
        <v>1</v>
      </c>
      <c r="R533" t="s">
        <v>8269</v>
      </c>
      <c r="S533" s="12" t="s">
        <v>8318</v>
      </c>
      <c r="T533" t="s">
        <v>8319</v>
      </c>
      <c r="U533">
        <f t="shared" si="44"/>
        <v>2016</v>
      </c>
    </row>
    <row r="534" spans="1:21" ht="15" hidden="1" customHeight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>
        <f t="shared" si="40"/>
        <v>123</v>
      </c>
      <c r="H534">
        <f t="shared" si="41"/>
        <v>71.239999999999995</v>
      </c>
      <c r="I534" t="s">
        <v>8223</v>
      </c>
      <c r="J534" t="s">
        <v>8245</v>
      </c>
      <c r="K534">
        <v>1463098208</v>
      </c>
      <c r="L534" s="9">
        <f t="shared" si="42"/>
        <v>42503.007037037038</v>
      </c>
      <c r="M534">
        <v>1460506208</v>
      </c>
      <c r="N534" s="9">
        <f t="shared" si="43"/>
        <v>42473.007037037038</v>
      </c>
      <c r="O534" t="b">
        <v>0</v>
      </c>
      <c r="P534">
        <v>173</v>
      </c>
      <c r="Q534" t="b">
        <v>1</v>
      </c>
      <c r="R534" t="s">
        <v>8269</v>
      </c>
      <c r="S534" s="12" t="s">
        <v>8318</v>
      </c>
      <c r="T534" t="s">
        <v>8319</v>
      </c>
      <c r="U534">
        <f t="shared" si="44"/>
        <v>2016</v>
      </c>
    </row>
    <row r="535" spans="1:21" ht="15" hidden="1" customHeight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>
        <f t="shared" si="40"/>
        <v>100</v>
      </c>
      <c r="H535">
        <f t="shared" si="41"/>
        <v>117.88</v>
      </c>
      <c r="I535" t="s">
        <v>8224</v>
      </c>
      <c r="J535" t="s">
        <v>8246</v>
      </c>
      <c r="K535">
        <v>1463394365</v>
      </c>
      <c r="L535" s="9">
        <f t="shared" si="42"/>
        <v>42506.43478009259</v>
      </c>
      <c r="M535">
        <v>1461320765</v>
      </c>
      <c r="N535" s="9">
        <f t="shared" si="43"/>
        <v>42482.43478009259</v>
      </c>
      <c r="O535" t="b">
        <v>0</v>
      </c>
      <c r="P535">
        <v>17</v>
      </c>
      <c r="Q535" t="b">
        <v>1</v>
      </c>
      <c r="R535" t="s">
        <v>8269</v>
      </c>
      <c r="S535" s="12" t="s">
        <v>8318</v>
      </c>
      <c r="T535" t="s">
        <v>8319</v>
      </c>
      <c r="U535">
        <f t="shared" si="44"/>
        <v>2016</v>
      </c>
    </row>
    <row r="536" spans="1:21" ht="15" hidden="1" customHeight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>
        <f t="shared" si="40"/>
        <v>105</v>
      </c>
      <c r="H536">
        <f t="shared" si="41"/>
        <v>327.08</v>
      </c>
      <c r="I536" t="s">
        <v>8233</v>
      </c>
      <c r="J536" t="s">
        <v>8253</v>
      </c>
      <c r="K536">
        <v>1446418800</v>
      </c>
      <c r="L536" s="9">
        <f t="shared" si="42"/>
        <v>42309.958333333328</v>
      </c>
      <c r="M536">
        <v>1443036470</v>
      </c>
      <c r="N536" s="9">
        <f t="shared" si="43"/>
        <v>42270.810995370368</v>
      </c>
      <c r="O536" t="b">
        <v>0</v>
      </c>
      <c r="P536">
        <v>48</v>
      </c>
      <c r="Q536" t="b">
        <v>1</v>
      </c>
      <c r="R536" t="s">
        <v>8269</v>
      </c>
      <c r="S536" s="12" t="s">
        <v>8318</v>
      </c>
      <c r="T536" t="s">
        <v>8319</v>
      </c>
      <c r="U536">
        <f t="shared" si="44"/>
        <v>2015</v>
      </c>
    </row>
    <row r="537" spans="1:21" ht="15" hidden="1" customHeight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>
        <f t="shared" si="40"/>
        <v>103</v>
      </c>
      <c r="H537">
        <f t="shared" si="41"/>
        <v>34.75</v>
      </c>
      <c r="I537" t="s">
        <v>8224</v>
      </c>
      <c r="J537" t="s">
        <v>8246</v>
      </c>
      <c r="K537">
        <v>1483707905</v>
      </c>
      <c r="L537" s="9">
        <f t="shared" si="42"/>
        <v>42741.545196759253</v>
      </c>
      <c r="M537">
        <v>1481115905</v>
      </c>
      <c r="N537" s="9">
        <f t="shared" si="43"/>
        <v>42711.54519675926</v>
      </c>
      <c r="O537" t="b">
        <v>0</v>
      </c>
      <c r="P537">
        <v>59</v>
      </c>
      <c r="Q537" t="b">
        <v>1</v>
      </c>
      <c r="R537" t="s">
        <v>8269</v>
      </c>
      <c r="S537" s="12" t="s">
        <v>8318</v>
      </c>
      <c r="T537" t="s">
        <v>8319</v>
      </c>
      <c r="U537">
        <f t="shared" si="44"/>
        <v>2016</v>
      </c>
    </row>
    <row r="538" spans="1:21" ht="15" hidden="1" customHeight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>
        <f t="shared" si="40"/>
        <v>118</v>
      </c>
      <c r="H538">
        <f t="shared" si="41"/>
        <v>100.06</v>
      </c>
      <c r="I538" t="s">
        <v>8224</v>
      </c>
      <c r="J538" t="s">
        <v>8246</v>
      </c>
      <c r="K538">
        <v>1438624800</v>
      </c>
      <c r="L538" s="9">
        <f t="shared" si="42"/>
        <v>42219.75</v>
      </c>
      <c r="M538">
        <v>1435133807</v>
      </c>
      <c r="N538" s="9">
        <f t="shared" si="43"/>
        <v>42179.344988425924</v>
      </c>
      <c r="O538" t="b">
        <v>0</v>
      </c>
      <c r="P538">
        <v>39</v>
      </c>
      <c r="Q538" t="b">
        <v>1</v>
      </c>
      <c r="R538" t="s">
        <v>8269</v>
      </c>
      <c r="S538" s="12" t="s">
        <v>8318</v>
      </c>
      <c r="T538" t="s">
        <v>8319</v>
      </c>
      <c r="U538">
        <f t="shared" si="44"/>
        <v>2015</v>
      </c>
    </row>
    <row r="539" spans="1:21" ht="15" hidden="1" customHeight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>
        <f t="shared" si="40"/>
        <v>121</v>
      </c>
      <c r="H539">
        <f t="shared" si="41"/>
        <v>40.85</v>
      </c>
      <c r="I539" t="s">
        <v>8223</v>
      </c>
      <c r="J539" t="s">
        <v>8245</v>
      </c>
      <c r="K539">
        <v>1446665191</v>
      </c>
      <c r="L539" s="9">
        <f t="shared" si="42"/>
        <v>42312.810081018513</v>
      </c>
      <c r="M539">
        <v>1444069591</v>
      </c>
      <c r="N539" s="9">
        <f t="shared" si="43"/>
        <v>42282.768414351849</v>
      </c>
      <c r="O539" t="b">
        <v>0</v>
      </c>
      <c r="P539">
        <v>59</v>
      </c>
      <c r="Q539" t="b">
        <v>1</v>
      </c>
      <c r="R539" t="s">
        <v>8269</v>
      </c>
      <c r="S539" s="12" t="s">
        <v>8318</v>
      </c>
      <c r="T539" t="s">
        <v>8319</v>
      </c>
      <c r="U539">
        <f t="shared" si="44"/>
        <v>2015</v>
      </c>
    </row>
    <row r="540" spans="1:21" ht="15" hidden="1" customHeight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>
        <f t="shared" si="40"/>
        <v>302</v>
      </c>
      <c r="H540">
        <f t="shared" si="41"/>
        <v>252.02</v>
      </c>
      <c r="I540" t="s">
        <v>8223</v>
      </c>
      <c r="J540" t="s">
        <v>8245</v>
      </c>
      <c r="K540">
        <v>1463166263</v>
      </c>
      <c r="L540" s="9">
        <f t="shared" si="42"/>
        <v>42503.794710648144</v>
      </c>
      <c r="M540">
        <v>1460574263</v>
      </c>
      <c r="N540" s="9">
        <f t="shared" si="43"/>
        <v>42473.794710648144</v>
      </c>
      <c r="O540" t="b">
        <v>0</v>
      </c>
      <c r="P540">
        <v>60</v>
      </c>
      <c r="Q540" t="b">
        <v>1</v>
      </c>
      <c r="R540" t="s">
        <v>8269</v>
      </c>
      <c r="S540" s="12" t="s">
        <v>8318</v>
      </c>
      <c r="T540" t="s">
        <v>8319</v>
      </c>
      <c r="U540">
        <f t="shared" si="44"/>
        <v>2016</v>
      </c>
    </row>
    <row r="541" spans="1:21" ht="15" hidden="1" customHeight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>
        <f t="shared" si="40"/>
        <v>101</v>
      </c>
      <c r="H541">
        <f t="shared" si="41"/>
        <v>25.16</v>
      </c>
      <c r="I541" t="s">
        <v>8224</v>
      </c>
      <c r="J541" t="s">
        <v>8246</v>
      </c>
      <c r="K541">
        <v>1467681107</v>
      </c>
      <c r="L541" s="9">
        <f t="shared" si="42"/>
        <v>42556.049849537041</v>
      </c>
      <c r="M541">
        <v>1465866707</v>
      </c>
      <c r="N541" s="9">
        <f t="shared" si="43"/>
        <v>42535.049849537041</v>
      </c>
      <c r="O541" t="b">
        <v>0</v>
      </c>
      <c r="P541">
        <v>20</v>
      </c>
      <c r="Q541" t="b">
        <v>1</v>
      </c>
      <c r="R541" t="s">
        <v>8269</v>
      </c>
      <c r="S541" s="12" t="s">
        <v>8318</v>
      </c>
      <c r="T541" t="s">
        <v>8319</v>
      </c>
      <c r="U541">
        <f t="shared" si="44"/>
        <v>2016</v>
      </c>
    </row>
    <row r="542" spans="1:21" ht="15" hidden="1" customHeight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>
        <f t="shared" si="40"/>
        <v>0</v>
      </c>
      <c r="H542">
        <f t="shared" si="41"/>
        <v>1</v>
      </c>
      <c r="I542" t="s">
        <v>8223</v>
      </c>
      <c r="J542" t="s">
        <v>8245</v>
      </c>
      <c r="K542">
        <v>1423078606</v>
      </c>
      <c r="L542" s="9">
        <f t="shared" si="42"/>
        <v>42039.817199074074</v>
      </c>
      <c r="M542">
        <v>1420486606</v>
      </c>
      <c r="N542" s="9">
        <f t="shared" si="43"/>
        <v>42009.817199074074</v>
      </c>
      <c r="O542" t="b">
        <v>0</v>
      </c>
      <c r="P542">
        <v>1</v>
      </c>
      <c r="Q542" t="b">
        <v>0</v>
      </c>
      <c r="R542" t="s">
        <v>8270</v>
      </c>
      <c r="S542" s="12" t="s">
        <v>8320</v>
      </c>
      <c r="T542" t="s">
        <v>8321</v>
      </c>
      <c r="U542">
        <f t="shared" si="44"/>
        <v>2015</v>
      </c>
    </row>
    <row r="543" spans="1:21" ht="15" hidden="1" customHeight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>
        <f t="shared" si="40"/>
        <v>1</v>
      </c>
      <c r="H543">
        <f t="shared" si="41"/>
        <v>25</v>
      </c>
      <c r="I543" t="s">
        <v>8223</v>
      </c>
      <c r="J543" t="s">
        <v>8245</v>
      </c>
      <c r="K543">
        <v>1446080834</v>
      </c>
      <c r="L543" s="9">
        <f t="shared" si="42"/>
        <v>42306.046689814815</v>
      </c>
      <c r="M543">
        <v>1443488834</v>
      </c>
      <c r="N543" s="9">
        <f t="shared" si="43"/>
        <v>42276.046689814815</v>
      </c>
      <c r="O543" t="b">
        <v>0</v>
      </c>
      <c r="P543">
        <v>1</v>
      </c>
      <c r="Q543" t="b">
        <v>0</v>
      </c>
      <c r="R543" t="s">
        <v>8270</v>
      </c>
      <c r="S543" s="12" t="s">
        <v>8320</v>
      </c>
      <c r="T543" t="s">
        <v>8321</v>
      </c>
      <c r="U543">
        <f t="shared" si="44"/>
        <v>2015</v>
      </c>
    </row>
    <row r="544" spans="1:21" ht="15" hidden="1" customHeight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>
        <f t="shared" si="40"/>
        <v>0</v>
      </c>
      <c r="H544">
        <f t="shared" si="41"/>
        <v>1</v>
      </c>
      <c r="I544" t="s">
        <v>8223</v>
      </c>
      <c r="J544" t="s">
        <v>8245</v>
      </c>
      <c r="K544">
        <v>1462293716</v>
      </c>
      <c r="L544" s="9">
        <f t="shared" si="42"/>
        <v>42493.695787037039</v>
      </c>
      <c r="M544">
        <v>1457113316</v>
      </c>
      <c r="N544" s="9">
        <f t="shared" si="43"/>
        <v>42433.737453703703</v>
      </c>
      <c r="O544" t="b">
        <v>0</v>
      </c>
      <c r="P544">
        <v>1</v>
      </c>
      <c r="Q544" t="b">
        <v>0</v>
      </c>
      <c r="R544" t="s">
        <v>8270</v>
      </c>
      <c r="S544" s="12" t="s">
        <v>8320</v>
      </c>
      <c r="T544" t="s">
        <v>8321</v>
      </c>
      <c r="U544">
        <f t="shared" si="44"/>
        <v>2016</v>
      </c>
    </row>
    <row r="545" spans="1:21" ht="15" hidden="1" customHeight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>
        <f t="shared" si="40"/>
        <v>0</v>
      </c>
      <c r="H545">
        <f t="shared" si="41"/>
        <v>35</v>
      </c>
      <c r="I545" t="s">
        <v>8225</v>
      </c>
      <c r="J545" t="s">
        <v>8247</v>
      </c>
      <c r="K545">
        <v>1414807962</v>
      </c>
      <c r="L545" s="9">
        <f t="shared" si="42"/>
        <v>41944.092152777775</v>
      </c>
      <c r="M545">
        <v>1412215962</v>
      </c>
      <c r="N545" s="9">
        <f t="shared" si="43"/>
        <v>41914.092152777775</v>
      </c>
      <c r="O545" t="b">
        <v>0</v>
      </c>
      <c r="P545">
        <v>2</v>
      </c>
      <c r="Q545" t="b">
        <v>0</v>
      </c>
      <c r="R545" t="s">
        <v>8270</v>
      </c>
      <c r="S545" s="12" t="s">
        <v>8320</v>
      </c>
      <c r="T545" t="s">
        <v>8321</v>
      </c>
      <c r="U545">
        <f t="shared" si="44"/>
        <v>2014</v>
      </c>
    </row>
    <row r="546" spans="1:21" ht="15" hidden="1" customHeight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>
        <f t="shared" si="40"/>
        <v>1</v>
      </c>
      <c r="H546">
        <f t="shared" si="41"/>
        <v>3</v>
      </c>
      <c r="I546" t="s">
        <v>8223</v>
      </c>
      <c r="J546" t="s">
        <v>8245</v>
      </c>
      <c r="K546">
        <v>1467647160</v>
      </c>
      <c r="L546" s="9">
        <f t="shared" si="42"/>
        <v>42555.656944444447</v>
      </c>
      <c r="M546">
        <v>1465055160</v>
      </c>
      <c r="N546" s="9">
        <f t="shared" si="43"/>
        <v>42525.656944444447</v>
      </c>
      <c r="O546" t="b">
        <v>0</v>
      </c>
      <c r="P546">
        <v>2</v>
      </c>
      <c r="Q546" t="b">
        <v>0</v>
      </c>
      <c r="R546" t="s">
        <v>8270</v>
      </c>
      <c r="S546" s="12" t="s">
        <v>8320</v>
      </c>
      <c r="T546" t="s">
        <v>8321</v>
      </c>
      <c r="U546">
        <f t="shared" si="44"/>
        <v>2016</v>
      </c>
    </row>
    <row r="547" spans="1:21" ht="15" hidden="1" customHeight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>
        <f t="shared" si="40"/>
        <v>27</v>
      </c>
      <c r="H547">
        <f t="shared" si="41"/>
        <v>402.71</v>
      </c>
      <c r="I547" t="s">
        <v>8229</v>
      </c>
      <c r="J547" t="s">
        <v>8248</v>
      </c>
      <c r="K547">
        <v>1447600389</v>
      </c>
      <c r="L547" s="9">
        <f t="shared" si="42"/>
        <v>42323.634131944447</v>
      </c>
      <c r="M547">
        <v>1444140789</v>
      </c>
      <c r="N547" s="9">
        <f t="shared" si="43"/>
        <v>42283.592465277776</v>
      </c>
      <c r="O547" t="b">
        <v>0</v>
      </c>
      <c r="P547">
        <v>34</v>
      </c>
      <c r="Q547" t="b">
        <v>0</v>
      </c>
      <c r="R547" t="s">
        <v>8270</v>
      </c>
      <c r="S547" s="12" t="s">
        <v>8320</v>
      </c>
      <c r="T547" t="s">
        <v>8321</v>
      </c>
      <c r="U547">
        <f t="shared" si="44"/>
        <v>2015</v>
      </c>
    </row>
    <row r="548" spans="1:21" ht="15" hidden="1" customHeight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>
        <f t="shared" si="40"/>
        <v>0</v>
      </c>
      <c r="H548">
        <f t="shared" si="41"/>
        <v>26</v>
      </c>
      <c r="I548" t="s">
        <v>8223</v>
      </c>
      <c r="J548" t="s">
        <v>8245</v>
      </c>
      <c r="K548">
        <v>1445097715</v>
      </c>
      <c r="L548" s="9">
        <f t="shared" si="42"/>
        <v>42294.667997685188</v>
      </c>
      <c r="M548">
        <v>1441209715</v>
      </c>
      <c r="N548" s="9">
        <f t="shared" si="43"/>
        <v>42249.667997685188</v>
      </c>
      <c r="O548" t="b">
        <v>0</v>
      </c>
      <c r="P548">
        <v>2</v>
      </c>
      <c r="Q548" t="b">
        <v>0</v>
      </c>
      <c r="R548" t="s">
        <v>8270</v>
      </c>
      <c r="S548" s="12" t="s">
        <v>8320</v>
      </c>
      <c r="T548" t="s">
        <v>8321</v>
      </c>
      <c r="U548">
        <f t="shared" si="44"/>
        <v>2015</v>
      </c>
    </row>
    <row r="549" spans="1:21" ht="15" hidden="1" customHeight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>
        <f t="shared" si="40"/>
        <v>0</v>
      </c>
      <c r="H549" t="e">
        <f t="shared" si="41"/>
        <v>#DIV/0!</v>
      </c>
      <c r="I549" t="s">
        <v>8224</v>
      </c>
      <c r="J549" t="s">
        <v>8246</v>
      </c>
      <c r="K549">
        <v>1455122564</v>
      </c>
      <c r="L549" s="9">
        <f t="shared" si="42"/>
        <v>42410.696342592593</v>
      </c>
      <c r="M549">
        <v>1452530564</v>
      </c>
      <c r="N549" s="9">
        <f t="shared" si="43"/>
        <v>42380.696342592593</v>
      </c>
      <c r="O549" t="b">
        <v>0</v>
      </c>
      <c r="P549">
        <v>0</v>
      </c>
      <c r="Q549" t="b">
        <v>0</v>
      </c>
      <c r="R549" t="s">
        <v>8270</v>
      </c>
      <c r="S549" s="12" t="s">
        <v>8320</v>
      </c>
      <c r="T549" t="s">
        <v>8321</v>
      </c>
      <c r="U549">
        <f t="shared" si="44"/>
        <v>2016</v>
      </c>
    </row>
    <row r="550" spans="1:21" ht="15" hidden="1" customHeight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>
        <f t="shared" si="40"/>
        <v>0</v>
      </c>
      <c r="H550">
        <f t="shared" si="41"/>
        <v>9</v>
      </c>
      <c r="I550" t="s">
        <v>8224</v>
      </c>
      <c r="J550" t="s">
        <v>8246</v>
      </c>
      <c r="K550">
        <v>1446154848</v>
      </c>
      <c r="L550" s="9">
        <f t="shared" si="42"/>
        <v>42306.903333333335</v>
      </c>
      <c r="M550">
        <v>1443562848</v>
      </c>
      <c r="N550" s="9">
        <f t="shared" si="43"/>
        <v>42276.903333333335</v>
      </c>
      <c r="O550" t="b">
        <v>0</v>
      </c>
      <c r="P550">
        <v>1</v>
      </c>
      <c r="Q550" t="b">
        <v>0</v>
      </c>
      <c r="R550" t="s">
        <v>8270</v>
      </c>
      <c r="S550" s="12" t="s">
        <v>8320</v>
      </c>
      <c r="T550" t="s">
        <v>8321</v>
      </c>
      <c r="U550">
        <f t="shared" si="44"/>
        <v>2015</v>
      </c>
    </row>
    <row r="551" spans="1:21" ht="15" hidden="1" customHeight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>
        <f t="shared" si="40"/>
        <v>3</v>
      </c>
      <c r="H551">
        <f t="shared" si="41"/>
        <v>8.5</v>
      </c>
      <c r="I551" t="s">
        <v>8224</v>
      </c>
      <c r="J551" t="s">
        <v>8246</v>
      </c>
      <c r="K551">
        <v>1436368622</v>
      </c>
      <c r="L551" s="9">
        <f t="shared" si="42"/>
        <v>42193.636828703704</v>
      </c>
      <c r="M551">
        <v>1433776622</v>
      </c>
      <c r="N551" s="9">
        <f t="shared" si="43"/>
        <v>42163.636828703704</v>
      </c>
      <c r="O551" t="b">
        <v>0</v>
      </c>
      <c r="P551">
        <v>8</v>
      </c>
      <c r="Q551" t="b">
        <v>0</v>
      </c>
      <c r="R551" t="s">
        <v>8270</v>
      </c>
      <c r="S551" s="12" t="s">
        <v>8320</v>
      </c>
      <c r="T551" t="s">
        <v>8321</v>
      </c>
      <c r="U551">
        <f t="shared" si="44"/>
        <v>2015</v>
      </c>
    </row>
    <row r="552" spans="1:21" ht="15" hidden="1" customHeight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>
        <f t="shared" si="40"/>
        <v>1</v>
      </c>
      <c r="H552">
        <f t="shared" si="41"/>
        <v>8.75</v>
      </c>
      <c r="I552" t="s">
        <v>8228</v>
      </c>
      <c r="J552" t="s">
        <v>8250</v>
      </c>
      <c r="K552">
        <v>1485838800</v>
      </c>
      <c r="L552" s="9">
        <f t="shared" si="42"/>
        <v>42766.208333333328</v>
      </c>
      <c r="M552">
        <v>1484756245</v>
      </c>
      <c r="N552" s="9">
        <f t="shared" si="43"/>
        <v>42753.678761574076</v>
      </c>
      <c r="O552" t="b">
        <v>0</v>
      </c>
      <c r="P552">
        <v>4</v>
      </c>
      <c r="Q552" t="b">
        <v>0</v>
      </c>
      <c r="R552" t="s">
        <v>8270</v>
      </c>
      <c r="S552" s="12" t="s">
        <v>8320</v>
      </c>
      <c r="T552" t="s">
        <v>8321</v>
      </c>
      <c r="U552">
        <f t="shared" si="44"/>
        <v>2017</v>
      </c>
    </row>
    <row r="553" spans="1:21" ht="15" hidden="1" customHeight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>
        <f t="shared" si="40"/>
        <v>5</v>
      </c>
      <c r="H553">
        <f t="shared" si="41"/>
        <v>135.04</v>
      </c>
      <c r="I553" t="s">
        <v>8223</v>
      </c>
      <c r="J553" t="s">
        <v>8245</v>
      </c>
      <c r="K553">
        <v>1438451580</v>
      </c>
      <c r="L553" s="9">
        <f t="shared" si="42"/>
        <v>42217.745138888888</v>
      </c>
      <c r="M553">
        <v>1434609424</v>
      </c>
      <c r="N553" s="9">
        <f t="shared" si="43"/>
        <v>42173.275740740741</v>
      </c>
      <c r="O553" t="b">
        <v>0</v>
      </c>
      <c r="P553">
        <v>28</v>
      </c>
      <c r="Q553" t="b">
        <v>0</v>
      </c>
      <c r="R553" t="s">
        <v>8270</v>
      </c>
      <c r="S553" s="12" t="s">
        <v>8320</v>
      </c>
      <c r="T553" t="s">
        <v>8321</v>
      </c>
      <c r="U553">
        <f t="shared" si="44"/>
        <v>2015</v>
      </c>
    </row>
    <row r="554" spans="1:21" ht="15" hidden="1" customHeight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>
        <f t="shared" si="40"/>
        <v>0</v>
      </c>
      <c r="H554" t="e">
        <f t="shared" si="41"/>
        <v>#DIV/0!</v>
      </c>
      <c r="I554" t="s">
        <v>8228</v>
      </c>
      <c r="J554" t="s">
        <v>8250</v>
      </c>
      <c r="K554">
        <v>1452350896</v>
      </c>
      <c r="L554" s="9">
        <f t="shared" si="42"/>
        <v>42378.616851851853</v>
      </c>
      <c r="M554">
        <v>1447166896</v>
      </c>
      <c r="N554" s="9">
        <f t="shared" si="43"/>
        <v>42318.616851851853</v>
      </c>
      <c r="O554" t="b">
        <v>0</v>
      </c>
      <c r="P554">
        <v>0</v>
      </c>
      <c r="Q554" t="b">
        <v>0</v>
      </c>
      <c r="R554" t="s">
        <v>8270</v>
      </c>
      <c r="S554" s="12" t="s">
        <v>8320</v>
      </c>
      <c r="T554" t="s">
        <v>8321</v>
      </c>
      <c r="U554">
        <f t="shared" si="44"/>
        <v>2015</v>
      </c>
    </row>
    <row r="555" spans="1:21" ht="15" hidden="1" customHeight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>
        <f t="shared" si="40"/>
        <v>0</v>
      </c>
      <c r="H555">
        <f t="shared" si="41"/>
        <v>20.5</v>
      </c>
      <c r="I555" t="s">
        <v>8223</v>
      </c>
      <c r="J555" t="s">
        <v>8245</v>
      </c>
      <c r="K555">
        <v>1415988991</v>
      </c>
      <c r="L555" s="9">
        <f t="shared" si="42"/>
        <v>41957.761469907404</v>
      </c>
      <c r="M555">
        <v>1413393391</v>
      </c>
      <c r="N555" s="9">
        <f t="shared" si="43"/>
        <v>41927.71980324074</v>
      </c>
      <c r="O555" t="b">
        <v>0</v>
      </c>
      <c r="P555">
        <v>6</v>
      </c>
      <c r="Q555" t="b">
        <v>0</v>
      </c>
      <c r="R555" t="s">
        <v>8270</v>
      </c>
      <c r="S555" s="12" t="s">
        <v>8320</v>
      </c>
      <c r="T555" t="s">
        <v>8321</v>
      </c>
      <c r="U555">
        <f t="shared" si="44"/>
        <v>2014</v>
      </c>
    </row>
    <row r="556" spans="1:21" ht="15" hidden="1" customHeight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>
        <f t="shared" si="40"/>
        <v>37</v>
      </c>
      <c r="H556">
        <f t="shared" si="41"/>
        <v>64.36</v>
      </c>
      <c r="I556" t="s">
        <v>8223</v>
      </c>
      <c r="J556" t="s">
        <v>8245</v>
      </c>
      <c r="K556">
        <v>1413735972</v>
      </c>
      <c r="L556" s="9">
        <f t="shared" si="42"/>
        <v>41931.684861111113</v>
      </c>
      <c r="M556">
        <v>1411143972</v>
      </c>
      <c r="N556" s="9">
        <f t="shared" si="43"/>
        <v>41901.684861111113</v>
      </c>
      <c r="O556" t="b">
        <v>0</v>
      </c>
      <c r="P556">
        <v>22</v>
      </c>
      <c r="Q556" t="b">
        <v>0</v>
      </c>
      <c r="R556" t="s">
        <v>8270</v>
      </c>
      <c r="S556" s="12" t="s">
        <v>8320</v>
      </c>
      <c r="T556" t="s">
        <v>8321</v>
      </c>
      <c r="U556">
        <f t="shared" si="44"/>
        <v>2014</v>
      </c>
    </row>
    <row r="557" spans="1:21" ht="15" hidden="1" customHeight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>
        <f t="shared" si="40"/>
        <v>0</v>
      </c>
      <c r="H557" t="e">
        <f t="shared" si="41"/>
        <v>#DIV/0!</v>
      </c>
      <c r="I557" t="s">
        <v>8224</v>
      </c>
      <c r="J557" t="s">
        <v>8246</v>
      </c>
      <c r="K557">
        <v>1465720143</v>
      </c>
      <c r="L557" s="9">
        <f t="shared" si="42"/>
        <v>42533.353506944448</v>
      </c>
      <c r="M557">
        <v>1463128143</v>
      </c>
      <c r="N557" s="9">
        <f t="shared" si="43"/>
        <v>42503.353506944448</v>
      </c>
      <c r="O557" t="b">
        <v>0</v>
      </c>
      <c r="P557">
        <v>0</v>
      </c>
      <c r="Q557" t="b">
        <v>0</v>
      </c>
      <c r="R557" t="s">
        <v>8270</v>
      </c>
      <c r="S557" s="12" t="s">
        <v>8320</v>
      </c>
      <c r="T557" t="s">
        <v>8321</v>
      </c>
      <c r="U557">
        <f t="shared" si="44"/>
        <v>2016</v>
      </c>
    </row>
    <row r="558" spans="1:21" ht="15" hidden="1" customHeight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>
        <f t="shared" si="40"/>
        <v>3</v>
      </c>
      <c r="H558">
        <f t="shared" si="41"/>
        <v>200</v>
      </c>
      <c r="I558" t="s">
        <v>8223</v>
      </c>
      <c r="J558" t="s">
        <v>8245</v>
      </c>
      <c r="K558">
        <v>1452112717</v>
      </c>
      <c r="L558" s="9">
        <f t="shared" si="42"/>
        <v>42375.860150462962</v>
      </c>
      <c r="M558">
        <v>1449520717</v>
      </c>
      <c r="N558" s="9">
        <f t="shared" si="43"/>
        <v>42345.860150462962</v>
      </c>
      <c r="O558" t="b">
        <v>0</v>
      </c>
      <c r="P558">
        <v>1</v>
      </c>
      <c r="Q558" t="b">
        <v>0</v>
      </c>
      <c r="R558" t="s">
        <v>8270</v>
      </c>
      <c r="S558" s="12" t="s">
        <v>8320</v>
      </c>
      <c r="T558" t="s">
        <v>8321</v>
      </c>
      <c r="U558">
        <f t="shared" si="44"/>
        <v>2015</v>
      </c>
    </row>
    <row r="559" spans="1:21" ht="15" hidden="1" customHeight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>
        <f t="shared" si="40"/>
        <v>1</v>
      </c>
      <c r="H559">
        <f t="shared" si="41"/>
        <v>68.3</v>
      </c>
      <c r="I559" t="s">
        <v>8235</v>
      </c>
      <c r="J559" t="s">
        <v>8248</v>
      </c>
      <c r="K559">
        <v>1480721803</v>
      </c>
      <c r="L559" s="9">
        <f t="shared" si="42"/>
        <v>42706.983831018515</v>
      </c>
      <c r="M559">
        <v>1478126203</v>
      </c>
      <c r="N559" s="9">
        <f t="shared" si="43"/>
        <v>42676.942164351851</v>
      </c>
      <c r="O559" t="b">
        <v>0</v>
      </c>
      <c r="P559">
        <v>20</v>
      </c>
      <c r="Q559" t="b">
        <v>0</v>
      </c>
      <c r="R559" t="s">
        <v>8270</v>
      </c>
      <c r="S559" s="12" t="s">
        <v>8320</v>
      </c>
      <c r="T559" t="s">
        <v>8321</v>
      </c>
      <c r="U559">
        <f t="shared" si="44"/>
        <v>2016</v>
      </c>
    </row>
    <row r="560" spans="1:21" ht="15" hidden="1" customHeight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>
        <f t="shared" si="40"/>
        <v>0</v>
      </c>
      <c r="H560" t="e">
        <f t="shared" si="41"/>
        <v>#DIV/0!</v>
      </c>
      <c r="I560" t="s">
        <v>8223</v>
      </c>
      <c r="J560" t="s">
        <v>8245</v>
      </c>
      <c r="K560">
        <v>1427227905</v>
      </c>
      <c r="L560" s="9">
        <f t="shared" si="42"/>
        <v>42087.841493055559</v>
      </c>
      <c r="M560">
        <v>1424639505</v>
      </c>
      <c r="N560" s="9">
        <f t="shared" si="43"/>
        <v>42057.883159722223</v>
      </c>
      <c r="O560" t="b">
        <v>0</v>
      </c>
      <c r="P560">
        <v>0</v>
      </c>
      <c r="Q560" t="b">
        <v>0</v>
      </c>
      <c r="R560" t="s">
        <v>8270</v>
      </c>
      <c r="S560" s="12" t="s">
        <v>8320</v>
      </c>
      <c r="T560" t="s">
        <v>8321</v>
      </c>
      <c r="U560">
        <f t="shared" si="44"/>
        <v>2015</v>
      </c>
    </row>
    <row r="561" spans="1:21" ht="15" hidden="1" customHeight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>
        <f t="shared" si="40"/>
        <v>0</v>
      </c>
      <c r="H561">
        <f t="shared" si="41"/>
        <v>50</v>
      </c>
      <c r="I561" t="s">
        <v>8223</v>
      </c>
      <c r="J561" t="s">
        <v>8245</v>
      </c>
      <c r="K561">
        <v>1449989260</v>
      </c>
      <c r="L561" s="9">
        <f t="shared" si="42"/>
        <v>42351.283101851848</v>
      </c>
      <c r="M561">
        <v>1447397260</v>
      </c>
      <c r="N561" s="9">
        <f t="shared" si="43"/>
        <v>42321.283101851848</v>
      </c>
      <c r="O561" t="b">
        <v>0</v>
      </c>
      <c r="P561">
        <v>1</v>
      </c>
      <c r="Q561" t="b">
        <v>0</v>
      </c>
      <c r="R561" t="s">
        <v>8270</v>
      </c>
      <c r="S561" s="12" t="s">
        <v>8320</v>
      </c>
      <c r="T561" t="s">
        <v>8321</v>
      </c>
      <c r="U561">
        <f t="shared" si="44"/>
        <v>2015</v>
      </c>
    </row>
    <row r="562" spans="1:21" ht="15" hidden="1" customHeight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>
        <f t="shared" si="40"/>
        <v>0</v>
      </c>
      <c r="H562">
        <f t="shared" si="41"/>
        <v>4</v>
      </c>
      <c r="I562" t="s">
        <v>8228</v>
      </c>
      <c r="J562" t="s">
        <v>8250</v>
      </c>
      <c r="K562">
        <v>1418841045</v>
      </c>
      <c r="L562" s="9">
        <f t="shared" si="42"/>
        <v>41990.771354166667</v>
      </c>
      <c r="M562">
        <v>1416249045</v>
      </c>
      <c r="N562" s="9">
        <f t="shared" si="43"/>
        <v>41960.771354166667</v>
      </c>
      <c r="O562" t="b">
        <v>0</v>
      </c>
      <c r="P562">
        <v>3</v>
      </c>
      <c r="Q562" t="b">
        <v>0</v>
      </c>
      <c r="R562" t="s">
        <v>8270</v>
      </c>
      <c r="S562" s="12" t="s">
        <v>8320</v>
      </c>
      <c r="T562" t="s">
        <v>8321</v>
      </c>
      <c r="U562">
        <f t="shared" si="44"/>
        <v>2014</v>
      </c>
    </row>
    <row r="563" spans="1:21" ht="15" hidden="1" customHeight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>
        <f t="shared" si="40"/>
        <v>0</v>
      </c>
      <c r="H563">
        <f t="shared" si="41"/>
        <v>27.5</v>
      </c>
      <c r="I563" t="s">
        <v>8223</v>
      </c>
      <c r="J563" t="s">
        <v>8245</v>
      </c>
      <c r="K563">
        <v>1445874513</v>
      </c>
      <c r="L563" s="9">
        <f t="shared" si="42"/>
        <v>42303.658715277779</v>
      </c>
      <c r="M563">
        <v>1442850513</v>
      </c>
      <c r="N563" s="9">
        <f t="shared" si="43"/>
        <v>42268.658715277779</v>
      </c>
      <c r="O563" t="b">
        <v>0</v>
      </c>
      <c r="P563">
        <v>2</v>
      </c>
      <c r="Q563" t="b">
        <v>0</v>
      </c>
      <c r="R563" t="s">
        <v>8270</v>
      </c>
      <c r="S563" s="12" t="s">
        <v>8320</v>
      </c>
      <c r="T563" t="s">
        <v>8321</v>
      </c>
      <c r="U563">
        <f t="shared" si="44"/>
        <v>2015</v>
      </c>
    </row>
    <row r="564" spans="1:21" ht="15" hidden="1" customHeight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>
        <f t="shared" si="40"/>
        <v>0</v>
      </c>
      <c r="H564" t="e">
        <f t="shared" si="41"/>
        <v>#DIV/0!</v>
      </c>
      <c r="I564" t="s">
        <v>8232</v>
      </c>
      <c r="J564" t="s">
        <v>8248</v>
      </c>
      <c r="K564">
        <v>1482052815</v>
      </c>
      <c r="L564" s="9">
        <f t="shared" si="42"/>
        <v>42722.389062500006</v>
      </c>
      <c r="M564">
        <v>1479460815</v>
      </c>
      <c r="N564" s="9">
        <f t="shared" si="43"/>
        <v>42692.389062499999</v>
      </c>
      <c r="O564" t="b">
        <v>0</v>
      </c>
      <c r="P564">
        <v>0</v>
      </c>
      <c r="Q564" t="b">
        <v>0</v>
      </c>
      <c r="R564" t="s">
        <v>8270</v>
      </c>
      <c r="S564" s="12" t="s">
        <v>8320</v>
      </c>
      <c r="T564" t="s">
        <v>8321</v>
      </c>
      <c r="U564">
        <f t="shared" si="44"/>
        <v>2016</v>
      </c>
    </row>
    <row r="565" spans="1:21" ht="15" hidden="1" customHeight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>
        <f t="shared" si="40"/>
        <v>0</v>
      </c>
      <c r="H565">
        <f t="shared" si="41"/>
        <v>34</v>
      </c>
      <c r="I565" t="s">
        <v>8225</v>
      </c>
      <c r="J565" t="s">
        <v>8247</v>
      </c>
      <c r="K565">
        <v>1424137247</v>
      </c>
      <c r="L565" s="9">
        <f t="shared" si="42"/>
        <v>42052.069988425923</v>
      </c>
      <c r="M565">
        <v>1421545247</v>
      </c>
      <c r="N565" s="9">
        <f t="shared" si="43"/>
        <v>42022.069988425923</v>
      </c>
      <c r="O565" t="b">
        <v>0</v>
      </c>
      <c r="P565">
        <v>2</v>
      </c>
      <c r="Q565" t="b">
        <v>0</v>
      </c>
      <c r="R565" t="s">
        <v>8270</v>
      </c>
      <c r="S565" s="12" t="s">
        <v>8320</v>
      </c>
      <c r="T565" t="s">
        <v>8321</v>
      </c>
      <c r="U565">
        <f t="shared" si="44"/>
        <v>2015</v>
      </c>
    </row>
    <row r="566" spans="1:21" ht="15" hidden="1" customHeight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>
        <f t="shared" si="40"/>
        <v>0</v>
      </c>
      <c r="H566">
        <f t="shared" si="41"/>
        <v>1</v>
      </c>
      <c r="I566" t="s">
        <v>8229</v>
      </c>
      <c r="J566" t="s">
        <v>8248</v>
      </c>
      <c r="K566">
        <v>1457822275</v>
      </c>
      <c r="L566" s="9">
        <f t="shared" si="42"/>
        <v>42441.942997685182</v>
      </c>
      <c r="M566">
        <v>1455230275</v>
      </c>
      <c r="N566" s="9">
        <f t="shared" si="43"/>
        <v>42411.942997685182</v>
      </c>
      <c r="O566" t="b">
        <v>0</v>
      </c>
      <c r="P566">
        <v>1</v>
      </c>
      <c r="Q566" t="b">
        <v>0</v>
      </c>
      <c r="R566" t="s">
        <v>8270</v>
      </c>
      <c r="S566" s="12" t="s">
        <v>8320</v>
      </c>
      <c r="T566" t="s">
        <v>8321</v>
      </c>
      <c r="U566">
        <f t="shared" si="44"/>
        <v>2016</v>
      </c>
    </row>
    <row r="567" spans="1:21" ht="15" hidden="1" customHeight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>
        <f t="shared" si="40"/>
        <v>0</v>
      </c>
      <c r="H567" t="e">
        <f t="shared" si="41"/>
        <v>#DIV/0!</v>
      </c>
      <c r="I567" t="s">
        <v>8224</v>
      </c>
      <c r="J567" t="s">
        <v>8246</v>
      </c>
      <c r="K567">
        <v>1436554249</v>
      </c>
      <c r="L567" s="9">
        <f t="shared" si="42"/>
        <v>42195.785289351858</v>
      </c>
      <c r="M567">
        <v>1433962249</v>
      </c>
      <c r="N567" s="9">
        <f t="shared" si="43"/>
        <v>42165.78528935185</v>
      </c>
      <c r="O567" t="b">
        <v>0</v>
      </c>
      <c r="P567">
        <v>0</v>
      </c>
      <c r="Q567" t="b">
        <v>0</v>
      </c>
      <c r="R567" t="s">
        <v>8270</v>
      </c>
      <c r="S567" s="12" t="s">
        <v>8320</v>
      </c>
      <c r="T567" t="s">
        <v>8321</v>
      </c>
      <c r="U567">
        <f t="shared" si="44"/>
        <v>2015</v>
      </c>
    </row>
    <row r="568" spans="1:21" ht="15" hidden="1" customHeight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>
        <f t="shared" si="40"/>
        <v>0</v>
      </c>
      <c r="H568">
        <f t="shared" si="41"/>
        <v>1</v>
      </c>
      <c r="I568" t="s">
        <v>8223</v>
      </c>
      <c r="J568" t="s">
        <v>8245</v>
      </c>
      <c r="K568">
        <v>1468513533</v>
      </c>
      <c r="L568" s="9">
        <f t="shared" si="42"/>
        <v>42565.68440972222</v>
      </c>
      <c r="M568">
        <v>1465921533</v>
      </c>
      <c r="N568" s="9">
        <f t="shared" si="43"/>
        <v>42535.68440972222</v>
      </c>
      <c r="O568" t="b">
        <v>0</v>
      </c>
      <c r="P568">
        <v>1</v>
      </c>
      <c r="Q568" t="b">
        <v>0</v>
      </c>
      <c r="R568" t="s">
        <v>8270</v>
      </c>
      <c r="S568" s="12" t="s">
        <v>8320</v>
      </c>
      <c r="T568" t="s">
        <v>8321</v>
      </c>
      <c r="U568">
        <f t="shared" si="44"/>
        <v>2016</v>
      </c>
    </row>
    <row r="569" spans="1:21" ht="15" hidden="1" customHeight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>
        <f t="shared" si="40"/>
        <v>0</v>
      </c>
      <c r="H569" t="e">
        <f t="shared" si="41"/>
        <v>#DIV/0!</v>
      </c>
      <c r="I569" t="s">
        <v>8223</v>
      </c>
      <c r="J569" t="s">
        <v>8245</v>
      </c>
      <c r="K569">
        <v>1420143194</v>
      </c>
      <c r="L569" s="9">
        <f t="shared" si="42"/>
        <v>42005.842523148152</v>
      </c>
      <c r="M569">
        <v>1417551194</v>
      </c>
      <c r="N569" s="9">
        <f t="shared" si="43"/>
        <v>41975.842523148152</v>
      </c>
      <c r="O569" t="b">
        <v>0</v>
      </c>
      <c r="P569">
        <v>0</v>
      </c>
      <c r="Q569" t="b">
        <v>0</v>
      </c>
      <c r="R569" t="s">
        <v>8270</v>
      </c>
      <c r="S569" s="12" t="s">
        <v>8320</v>
      </c>
      <c r="T569" t="s">
        <v>8321</v>
      </c>
      <c r="U569">
        <f t="shared" si="44"/>
        <v>2014</v>
      </c>
    </row>
    <row r="570" spans="1:21" ht="15" hidden="1" customHeight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>
        <f t="shared" si="40"/>
        <v>1</v>
      </c>
      <c r="H570">
        <f t="shared" si="41"/>
        <v>49</v>
      </c>
      <c r="I570" t="s">
        <v>8227</v>
      </c>
      <c r="J570" t="s">
        <v>8249</v>
      </c>
      <c r="K570">
        <v>1452942000</v>
      </c>
      <c r="L570" s="9">
        <f t="shared" si="42"/>
        <v>42385.458333333328</v>
      </c>
      <c r="M570">
        <v>1449785223</v>
      </c>
      <c r="N570" s="9">
        <f t="shared" si="43"/>
        <v>42348.9215625</v>
      </c>
      <c r="O570" t="b">
        <v>0</v>
      </c>
      <c r="P570">
        <v>5</v>
      </c>
      <c r="Q570" t="b">
        <v>0</v>
      </c>
      <c r="R570" t="s">
        <v>8270</v>
      </c>
      <c r="S570" s="12" t="s">
        <v>8320</v>
      </c>
      <c r="T570" t="s">
        <v>8321</v>
      </c>
      <c r="U570">
        <f t="shared" si="44"/>
        <v>2015</v>
      </c>
    </row>
    <row r="571" spans="1:21" ht="15" hidden="1" customHeight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>
        <f t="shared" si="40"/>
        <v>1</v>
      </c>
      <c r="H571">
        <f t="shared" si="41"/>
        <v>20</v>
      </c>
      <c r="I571" t="s">
        <v>8228</v>
      </c>
      <c r="J571" t="s">
        <v>8250</v>
      </c>
      <c r="K571">
        <v>1451679612</v>
      </c>
      <c r="L571" s="9">
        <f t="shared" si="42"/>
        <v>42370.847361111111</v>
      </c>
      <c r="M571">
        <v>1449087612</v>
      </c>
      <c r="N571" s="9">
        <f t="shared" si="43"/>
        <v>42340.847361111111</v>
      </c>
      <c r="O571" t="b">
        <v>0</v>
      </c>
      <c r="P571">
        <v>1</v>
      </c>
      <c r="Q571" t="b">
        <v>0</v>
      </c>
      <c r="R571" t="s">
        <v>8270</v>
      </c>
      <c r="S571" s="12" t="s">
        <v>8320</v>
      </c>
      <c r="T571" t="s">
        <v>8321</v>
      </c>
      <c r="U571">
        <f t="shared" si="44"/>
        <v>2015</v>
      </c>
    </row>
    <row r="572" spans="1:21" ht="15" hidden="1" customHeight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>
        <f t="shared" si="40"/>
        <v>0</v>
      </c>
      <c r="H572">
        <f t="shared" si="41"/>
        <v>142</v>
      </c>
      <c r="I572" t="s">
        <v>8223</v>
      </c>
      <c r="J572" t="s">
        <v>8245</v>
      </c>
      <c r="K572">
        <v>1455822569</v>
      </c>
      <c r="L572" s="9">
        <f t="shared" si="42"/>
        <v>42418.798252314817</v>
      </c>
      <c r="M572">
        <v>1453230569</v>
      </c>
      <c r="N572" s="9">
        <f t="shared" si="43"/>
        <v>42388.798252314817</v>
      </c>
      <c r="O572" t="b">
        <v>0</v>
      </c>
      <c r="P572">
        <v>1</v>
      </c>
      <c r="Q572" t="b">
        <v>0</v>
      </c>
      <c r="R572" t="s">
        <v>8270</v>
      </c>
      <c r="S572" s="12" t="s">
        <v>8320</v>
      </c>
      <c r="T572" t="s">
        <v>8321</v>
      </c>
      <c r="U572">
        <f t="shared" si="44"/>
        <v>2016</v>
      </c>
    </row>
    <row r="573" spans="1:21" ht="15" hidden="1" customHeight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>
        <f t="shared" si="40"/>
        <v>0</v>
      </c>
      <c r="H573">
        <f t="shared" si="41"/>
        <v>53</v>
      </c>
      <c r="I573" t="s">
        <v>8223</v>
      </c>
      <c r="J573" t="s">
        <v>8245</v>
      </c>
      <c r="K573">
        <v>1437969540</v>
      </c>
      <c r="L573" s="9">
        <f t="shared" si="42"/>
        <v>42212.165972222225</v>
      </c>
      <c r="M573">
        <v>1436297723</v>
      </c>
      <c r="N573" s="9">
        <f t="shared" si="43"/>
        <v>42192.816238425927</v>
      </c>
      <c r="O573" t="b">
        <v>0</v>
      </c>
      <c r="P573">
        <v>2</v>
      </c>
      <c r="Q573" t="b">
        <v>0</v>
      </c>
      <c r="R573" t="s">
        <v>8270</v>
      </c>
      <c r="S573" s="12" t="s">
        <v>8320</v>
      </c>
      <c r="T573" t="s">
        <v>8321</v>
      </c>
      <c r="U573">
        <f t="shared" si="44"/>
        <v>2015</v>
      </c>
    </row>
    <row r="574" spans="1:21" ht="15" hidden="1" customHeight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>
        <f t="shared" si="40"/>
        <v>0</v>
      </c>
      <c r="H574" t="e">
        <f t="shared" si="41"/>
        <v>#DIV/0!</v>
      </c>
      <c r="I574" t="s">
        <v>8223</v>
      </c>
      <c r="J574" t="s">
        <v>8245</v>
      </c>
      <c r="K574">
        <v>1446660688</v>
      </c>
      <c r="L574" s="9">
        <f t="shared" si="42"/>
        <v>42312.757962962962</v>
      </c>
      <c r="M574">
        <v>1444065088</v>
      </c>
      <c r="N574" s="9">
        <f t="shared" si="43"/>
        <v>42282.71629629629</v>
      </c>
      <c r="O574" t="b">
        <v>0</v>
      </c>
      <c r="P574">
        <v>0</v>
      </c>
      <c r="Q574" t="b">
        <v>0</v>
      </c>
      <c r="R574" t="s">
        <v>8270</v>
      </c>
      <c r="S574" s="12" t="s">
        <v>8320</v>
      </c>
      <c r="T574" t="s">
        <v>8321</v>
      </c>
      <c r="U574">
        <f t="shared" si="44"/>
        <v>2015</v>
      </c>
    </row>
    <row r="575" spans="1:21" ht="15" hidden="1" customHeight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>
        <f t="shared" si="40"/>
        <v>0</v>
      </c>
      <c r="H575">
        <f t="shared" si="41"/>
        <v>38.44</v>
      </c>
      <c r="I575" t="s">
        <v>8223</v>
      </c>
      <c r="J575" t="s">
        <v>8245</v>
      </c>
      <c r="K575">
        <v>1421543520</v>
      </c>
      <c r="L575" s="9">
        <f t="shared" si="42"/>
        <v>42022.05</v>
      </c>
      <c r="M575">
        <v>1416445931</v>
      </c>
      <c r="N575" s="9">
        <f t="shared" si="43"/>
        <v>41963.050127314811</v>
      </c>
      <c r="O575" t="b">
        <v>0</v>
      </c>
      <c r="P575">
        <v>9</v>
      </c>
      <c r="Q575" t="b">
        <v>0</v>
      </c>
      <c r="R575" t="s">
        <v>8270</v>
      </c>
      <c r="S575" s="12" t="s">
        <v>8320</v>
      </c>
      <c r="T575" t="s">
        <v>8321</v>
      </c>
      <c r="U575">
        <f t="shared" si="44"/>
        <v>2014</v>
      </c>
    </row>
    <row r="576" spans="1:21" ht="15" hidden="1" customHeight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>
        <f t="shared" si="40"/>
        <v>1</v>
      </c>
      <c r="H576">
        <f t="shared" si="41"/>
        <v>20</v>
      </c>
      <c r="I576" t="s">
        <v>8224</v>
      </c>
      <c r="J576" t="s">
        <v>8246</v>
      </c>
      <c r="K576">
        <v>1476873507</v>
      </c>
      <c r="L576" s="9">
        <f t="shared" si="42"/>
        <v>42662.443368055552</v>
      </c>
      <c r="M576">
        <v>1474281507</v>
      </c>
      <c r="N576" s="9">
        <f t="shared" si="43"/>
        <v>42632.443368055552</v>
      </c>
      <c r="O576" t="b">
        <v>0</v>
      </c>
      <c r="P576">
        <v>4</v>
      </c>
      <c r="Q576" t="b">
        <v>0</v>
      </c>
      <c r="R576" t="s">
        <v>8270</v>
      </c>
      <c r="S576" s="12" t="s">
        <v>8320</v>
      </c>
      <c r="T576" t="s">
        <v>8321</v>
      </c>
      <c r="U576">
        <f t="shared" si="44"/>
        <v>2016</v>
      </c>
    </row>
    <row r="577" spans="1:21" ht="15" hidden="1" customHeight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>
        <f t="shared" si="40"/>
        <v>0</v>
      </c>
      <c r="H577">
        <f t="shared" si="41"/>
        <v>64.75</v>
      </c>
      <c r="I577" t="s">
        <v>8235</v>
      </c>
      <c r="J577" t="s">
        <v>8248</v>
      </c>
      <c r="K577">
        <v>1434213443</v>
      </c>
      <c r="L577" s="9">
        <f t="shared" si="42"/>
        <v>42168.692627314813</v>
      </c>
      <c r="M577">
        <v>1431621443</v>
      </c>
      <c r="N577" s="9">
        <f t="shared" si="43"/>
        <v>42138.692627314813</v>
      </c>
      <c r="O577" t="b">
        <v>0</v>
      </c>
      <c r="P577">
        <v>4</v>
      </c>
      <c r="Q577" t="b">
        <v>0</v>
      </c>
      <c r="R577" t="s">
        <v>8270</v>
      </c>
      <c r="S577" s="12" t="s">
        <v>8320</v>
      </c>
      <c r="T577" t="s">
        <v>8321</v>
      </c>
      <c r="U577">
        <f t="shared" si="44"/>
        <v>2015</v>
      </c>
    </row>
    <row r="578" spans="1:21" ht="15" hidden="1" customHeight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>
        <f t="shared" si="40"/>
        <v>0</v>
      </c>
      <c r="H578">
        <f t="shared" si="41"/>
        <v>1</v>
      </c>
      <c r="I578" t="s">
        <v>8223</v>
      </c>
      <c r="J578" t="s">
        <v>8245</v>
      </c>
      <c r="K578">
        <v>1427537952</v>
      </c>
      <c r="L578" s="9">
        <f t="shared" si="42"/>
        <v>42091.43</v>
      </c>
      <c r="M578">
        <v>1422357552</v>
      </c>
      <c r="N578" s="9">
        <f t="shared" si="43"/>
        <v>42031.471666666665</v>
      </c>
      <c r="O578" t="b">
        <v>0</v>
      </c>
      <c r="P578">
        <v>1</v>
      </c>
      <c r="Q578" t="b">
        <v>0</v>
      </c>
      <c r="R578" t="s">
        <v>8270</v>
      </c>
      <c r="S578" s="12" t="s">
        <v>8320</v>
      </c>
      <c r="T578" t="s">
        <v>8321</v>
      </c>
      <c r="U578">
        <f t="shared" si="44"/>
        <v>2015</v>
      </c>
    </row>
    <row r="579" spans="1:21" ht="15" hidden="1" customHeight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>
        <f t="shared" ref="G579:G642" si="45">ROUND(E579/D579*100,0)</f>
        <v>0</v>
      </c>
      <c r="H579">
        <f t="shared" ref="H579:H642" si="46">ROUND(E579/P579,2)</f>
        <v>10</v>
      </c>
      <c r="I579" t="s">
        <v>8223</v>
      </c>
      <c r="J579" t="s">
        <v>8245</v>
      </c>
      <c r="K579">
        <v>1463753302</v>
      </c>
      <c r="L579" s="9">
        <f t="shared" ref="L579:L642" si="47">K579/60/60/24+DATE(1970,1,1)</f>
        <v>42510.589143518519</v>
      </c>
      <c r="M579">
        <v>1458569302</v>
      </c>
      <c r="N579" s="9">
        <f t="shared" ref="N579:N642" si="48">M579/24/60/60+DATE(1970,1,1)</f>
        <v>42450.589143518519</v>
      </c>
      <c r="O579" t="b">
        <v>0</v>
      </c>
      <c r="P579">
        <v>1</v>
      </c>
      <c r="Q579" t="b">
        <v>0</v>
      </c>
      <c r="R579" t="s">
        <v>8270</v>
      </c>
      <c r="S579" s="12" t="s">
        <v>8320</v>
      </c>
      <c r="T579" t="s">
        <v>8321</v>
      </c>
      <c r="U579">
        <f t="shared" ref="U579:U642" si="49">YEAR(N579)</f>
        <v>2016</v>
      </c>
    </row>
    <row r="580" spans="1:21" ht="15" hidden="1" customHeight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>
        <f t="shared" si="45"/>
        <v>0</v>
      </c>
      <c r="H580">
        <f t="shared" si="46"/>
        <v>2</v>
      </c>
      <c r="I580" t="s">
        <v>8224</v>
      </c>
      <c r="J580" t="s">
        <v>8246</v>
      </c>
      <c r="K580">
        <v>1441633993</v>
      </c>
      <c r="L580" s="9">
        <f t="shared" si="47"/>
        <v>42254.578622685185</v>
      </c>
      <c r="M580">
        <v>1439560393</v>
      </c>
      <c r="N580" s="9">
        <f t="shared" si="48"/>
        <v>42230.578622685185</v>
      </c>
      <c r="O580" t="b">
        <v>0</v>
      </c>
      <c r="P580">
        <v>7</v>
      </c>
      <c r="Q580" t="b">
        <v>0</v>
      </c>
      <c r="R580" t="s">
        <v>8270</v>
      </c>
      <c r="S580" s="12" t="s">
        <v>8320</v>
      </c>
      <c r="T580" t="s">
        <v>8321</v>
      </c>
      <c r="U580">
        <f t="shared" si="49"/>
        <v>2015</v>
      </c>
    </row>
    <row r="581" spans="1:21" ht="15" hidden="1" customHeight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>
        <f t="shared" si="45"/>
        <v>1</v>
      </c>
      <c r="H581">
        <f t="shared" si="46"/>
        <v>35</v>
      </c>
      <c r="I581" t="s">
        <v>8223</v>
      </c>
      <c r="J581" t="s">
        <v>8245</v>
      </c>
      <c r="K581">
        <v>1419539223</v>
      </c>
      <c r="L581" s="9">
        <f t="shared" si="47"/>
        <v>41998.852118055554</v>
      </c>
      <c r="M581">
        <v>1416947223</v>
      </c>
      <c r="N581" s="9">
        <f t="shared" si="48"/>
        <v>41968.852118055554</v>
      </c>
      <c r="O581" t="b">
        <v>0</v>
      </c>
      <c r="P581">
        <v>5</v>
      </c>
      <c r="Q581" t="b">
        <v>0</v>
      </c>
      <c r="R581" t="s">
        <v>8270</v>
      </c>
      <c r="S581" s="12" t="s">
        <v>8320</v>
      </c>
      <c r="T581" t="s">
        <v>8321</v>
      </c>
      <c r="U581">
        <f t="shared" si="49"/>
        <v>2014</v>
      </c>
    </row>
    <row r="582" spans="1:21" ht="15" hidden="1" customHeight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>
        <f t="shared" si="45"/>
        <v>0</v>
      </c>
      <c r="H582">
        <f t="shared" si="46"/>
        <v>1</v>
      </c>
      <c r="I582" t="s">
        <v>8223</v>
      </c>
      <c r="J582" t="s">
        <v>8245</v>
      </c>
      <c r="K582">
        <v>1474580867</v>
      </c>
      <c r="L582" s="9">
        <f t="shared" si="47"/>
        <v>42635.908182870371</v>
      </c>
      <c r="M582">
        <v>1471988867</v>
      </c>
      <c r="N582" s="9">
        <f t="shared" si="48"/>
        <v>42605.908182870371</v>
      </c>
      <c r="O582" t="b">
        <v>0</v>
      </c>
      <c r="P582">
        <v>1</v>
      </c>
      <c r="Q582" t="b">
        <v>0</v>
      </c>
      <c r="R582" t="s">
        <v>8270</v>
      </c>
      <c r="S582" s="12" t="s">
        <v>8320</v>
      </c>
      <c r="T582" t="s">
        <v>8321</v>
      </c>
      <c r="U582">
        <f t="shared" si="49"/>
        <v>2016</v>
      </c>
    </row>
    <row r="583" spans="1:21" ht="15" hidden="1" customHeight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>
        <f t="shared" si="45"/>
        <v>0</v>
      </c>
      <c r="H583" t="e">
        <f t="shared" si="46"/>
        <v>#DIV/0!</v>
      </c>
      <c r="I583" t="s">
        <v>8223</v>
      </c>
      <c r="J583" t="s">
        <v>8245</v>
      </c>
      <c r="K583">
        <v>1438474704</v>
      </c>
      <c r="L583" s="9">
        <f t="shared" si="47"/>
        <v>42218.012777777782</v>
      </c>
      <c r="M583">
        <v>1435882704</v>
      </c>
      <c r="N583" s="9">
        <f t="shared" si="48"/>
        <v>42188.012777777782</v>
      </c>
      <c r="O583" t="b">
        <v>0</v>
      </c>
      <c r="P583">
        <v>0</v>
      </c>
      <c r="Q583" t="b">
        <v>0</v>
      </c>
      <c r="R583" t="s">
        <v>8270</v>
      </c>
      <c r="S583" s="12" t="s">
        <v>8320</v>
      </c>
      <c r="T583" t="s">
        <v>8321</v>
      </c>
      <c r="U583">
        <f t="shared" si="49"/>
        <v>2015</v>
      </c>
    </row>
    <row r="584" spans="1:21" ht="15" hidden="1" customHeight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>
        <f t="shared" si="45"/>
        <v>0</v>
      </c>
      <c r="H584" t="e">
        <f t="shared" si="46"/>
        <v>#DIV/0!</v>
      </c>
      <c r="I584" t="s">
        <v>8223</v>
      </c>
      <c r="J584" t="s">
        <v>8245</v>
      </c>
      <c r="K584">
        <v>1426442400</v>
      </c>
      <c r="L584" s="9">
        <f t="shared" si="47"/>
        <v>42078.75</v>
      </c>
      <c r="M584">
        <v>1424454319</v>
      </c>
      <c r="N584" s="9">
        <f t="shared" si="48"/>
        <v>42055.739803240736</v>
      </c>
      <c r="O584" t="b">
        <v>0</v>
      </c>
      <c r="P584">
        <v>0</v>
      </c>
      <c r="Q584" t="b">
        <v>0</v>
      </c>
      <c r="R584" t="s">
        <v>8270</v>
      </c>
      <c r="S584" s="12" t="s">
        <v>8320</v>
      </c>
      <c r="T584" t="s">
        <v>8321</v>
      </c>
      <c r="U584">
        <f t="shared" si="49"/>
        <v>2015</v>
      </c>
    </row>
    <row r="585" spans="1:21" ht="15" hidden="1" customHeight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>
        <f t="shared" si="45"/>
        <v>0</v>
      </c>
      <c r="H585">
        <f t="shared" si="46"/>
        <v>1</v>
      </c>
      <c r="I585" t="s">
        <v>8223</v>
      </c>
      <c r="J585" t="s">
        <v>8245</v>
      </c>
      <c r="K585">
        <v>1426800687</v>
      </c>
      <c r="L585" s="9">
        <f t="shared" si="47"/>
        <v>42082.896840277783</v>
      </c>
      <c r="M585">
        <v>1424212287</v>
      </c>
      <c r="N585" s="9">
        <f t="shared" si="48"/>
        <v>42052.93850694444</v>
      </c>
      <c r="O585" t="b">
        <v>0</v>
      </c>
      <c r="P585">
        <v>1</v>
      </c>
      <c r="Q585" t="b">
        <v>0</v>
      </c>
      <c r="R585" t="s">
        <v>8270</v>
      </c>
      <c r="S585" s="12" t="s">
        <v>8320</v>
      </c>
      <c r="T585" t="s">
        <v>8321</v>
      </c>
      <c r="U585">
        <f t="shared" si="49"/>
        <v>2015</v>
      </c>
    </row>
    <row r="586" spans="1:21" ht="15" hidden="1" customHeight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>
        <f t="shared" si="45"/>
        <v>1</v>
      </c>
      <c r="H586">
        <f t="shared" si="46"/>
        <v>5</v>
      </c>
      <c r="I586" t="s">
        <v>8223</v>
      </c>
      <c r="J586" t="s">
        <v>8245</v>
      </c>
      <c r="K586">
        <v>1426522316</v>
      </c>
      <c r="L586" s="9">
        <f t="shared" si="47"/>
        <v>42079.674953703703</v>
      </c>
      <c r="M586">
        <v>1423933916</v>
      </c>
      <c r="N586" s="9">
        <f t="shared" si="48"/>
        <v>42049.716620370367</v>
      </c>
      <c r="O586" t="b">
        <v>0</v>
      </c>
      <c r="P586">
        <v>2</v>
      </c>
      <c r="Q586" t="b">
        <v>0</v>
      </c>
      <c r="R586" t="s">
        <v>8270</v>
      </c>
      <c r="S586" s="12" t="s">
        <v>8320</v>
      </c>
      <c r="T586" t="s">
        <v>8321</v>
      </c>
      <c r="U586">
        <f t="shared" si="49"/>
        <v>2015</v>
      </c>
    </row>
    <row r="587" spans="1:21" ht="15" hidden="1" customHeight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>
        <f t="shared" si="45"/>
        <v>0</v>
      </c>
      <c r="H587" t="e">
        <f t="shared" si="46"/>
        <v>#DIV/0!</v>
      </c>
      <c r="I587" t="s">
        <v>8224</v>
      </c>
      <c r="J587" t="s">
        <v>8246</v>
      </c>
      <c r="K587">
        <v>1448928000</v>
      </c>
      <c r="L587" s="9">
        <f t="shared" si="47"/>
        <v>42339</v>
      </c>
      <c r="M587">
        <v>1444123377</v>
      </c>
      <c r="N587" s="9">
        <f t="shared" si="48"/>
        <v>42283.3909375</v>
      </c>
      <c r="O587" t="b">
        <v>0</v>
      </c>
      <c r="P587">
        <v>0</v>
      </c>
      <c r="Q587" t="b">
        <v>0</v>
      </c>
      <c r="R587" t="s">
        <v>8270</v>
      </c>
      <c r="S587" s="12" t="s">
        <v>8320</v>
      </c>
      <c r="T587" t="s">
        <v>8321</v>
      </c>
      <c r="U587">
        <f t="shared" si="49"/>
        <v>2015</v>
      </c>
    </row>
    <row r="588" spans="1:21" ht="15" hidden="1" customHeight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>
        <f t="shared" si="45"/>
        <v>1</v>
      </c>
      <c r="H588">
        <f t="shared" si="46"/>
        <v>14</v>
      </c>
      <c r="I588" t="s">
        <v>8223</v>
      </c>
      <c r="J588" t="s">
        <v>8245</v>
      </c>
      <c r="K588">
        <v>1424032207</v>
      </c>
      <c r="L588" s="9">
        <f t="shared" si="47"/>
        <v>42050.854247685187</v>
      </c>
      <c r="M588">
        <v>1421440207</v>
      </c>
      <c r="N588" s="9">
        <f t="shared" si="48"/>
        <v>42020.854247685187</v>
      </c>
      <c r="O588" t="b">
        <v>0</v>
      </c>
      <c r="P588">
        <v>4</v>
      </c>
      <c r="Q588" t="b">
        <v>0</v>
      </c>
      <c r="R588" t="s">
        <v>8270</v>
      </c>
      <c r="S588" s="12" t="s">
        <v>8320</v>
      </c>
      <c r="T588" t="s">
        <v>8321</v>
      </c>
      <c r="U588">
        <f t="shared" si="49"/>
        <v>2015</v>
      </c>
    </row>
    <row r="589" spans="1:21" ht="15" hidden="1" customHeight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>
        <f t="shared" si="45"/>
        <v>9</v>
      </c>
      <c r="H589">
        <f t="shared" si="46"/>
        <v>389.29</v>
      </c>
      <c r="I589" t="s">
        <v>8228</v>
      </c>
      <c r="J589" t="s">
        <v>8250</v>
      </c>
      <c r="K589">
        <v>1429207833</v>
      </c>
      <c r="L589" s="9">
        <f t="shared" si="47"/>
        <v>42110.757326388892</v>
      </c>
      <c r="M589">
        <v>1426615833</v>
      </c>
      <c r="N589" s="9">
        <f t="shared" si="48"/>
        <v>42080.757326388892</v>
      </c>
      <c r="O589" t="b">
        <v>0</v>
      </c>
      <c r="P589">
        <v>7</v>
      </c>
      <c r="Q589" t="b">
        <v>0</v>
      </c>
      <c r="R589" t="s">
        <v>8270</v>
      </c>
      <c r="S589" s="12" t="s">
        <v>8320</v>
      </c>
      <c r="T589" t="s">
        <v>8321</v>
      </c>
      <c r="U589">
        <f t="shared" si="49"/>
        <v>2015</v>
      </c>
    </row>
    <row r="590" spans="1:21" ht="15" hidden="1" customHeight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>
        <f t="shared" si="45"/>
        <v>3</v>
      </c>
      <c r="H590">
        <f t="shared" si="46"/>
        <v>150.5</v>
      </c>
      <c r="I590" t="s">
        <v>8236</v>
      </c>
      <c r="J590" t="s">
        <v>8248</v>
      </c>
      <c r="K590">
        <v>1479410886</v>
      </c>
      <c r="L590" s="9">
        <f t="shared" si="47"/>
        <v>42691.811180555553</v>
      </c>
      <c r="M590">
        <v>1474223286</v>
      </c>
      <c r="N590" s="9">
        <f t="shared" si="48"/>
        <v>42631.769513888888</v>
      </c>
      <c r="O590" t="b">
        <v>0</v>
      </c>
      <c r="P590">
        <v>2</v>
      </c>
      <c r="Q590" t="b">
        <v>0</v>
      </c>
      <c r="R590" t="s">
        <v>8270</v>
      </c>
      <c r="S590" s="12" t="s">
        <v>8320</v>
      </c>
      <c r="T590" t="s">
        <v>8321</v>
      </c>
      <c r="U590">
        <f t="shared" si="49"/>
        <v>2016</v>
      </c>
    </row>
    <row r="591" spans="1:21" ht="15" hidden="1" customHeight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>
        <f t="shared" si="45"/>
        <v>0</v>
      </c>
      <c r="H591">
        <f t="shared" si="46"/>
        <v>1</v>
      </c>
      <c r="I591" t="s">
        <v>8223</v>
      </c>
      <c r="J591" t="s">
        <v>8245</v>
      </c>
      <c r="K591">
        <v>1436366699</v>
      </c>
      <c r="L591" s="9">
        <f t="shared" si="47"/>
        <v>42193.614571759259</v>
      </c>
      <c r="M591">
        <v>1435070699</v>
      </c>
      <c r="N591" s="9">
        <f t="shared" si="48"/>
        <v>42178.614571759259</v>
      </c>
      <c r="O591" t="b">
        <v>0</v>
      </c>
      <c r="P591">
        <v>1</v>
      </c>
      <c r="Q591" t="b">
        <v>0</v>
      </c>
      <c r="R591" t="s">
        <v>8270</v>
      </c>
      <c r="S591" s="12" t="s">
        <v>8320</v>
      </c>
      <c r="T591" t="s">
        <v>8321</v>
      </c>
      <c r="U591">
        <f t="shared" si="49"/>
        <v>2015</v>
      </c>
    </row>
    <row r="592" spans="1:21" ht="15" hidden="1" customHeight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>
        <f t="shared" si="45"/>
        <v>4</v>
      </c>
      <c r="H592">
        <f t="shared" si="46"/>
        <v>24.78</v>
      </c>
      <c r="I592" t="s">
        <v>8224</v>
      </c>
      <c r="J592" t="s">
        <v>8246</v>
      </c>
      <c r="K592">
        <v>1454936460</v>
      </c>
      <c r="L592" s="9">
        <f t="shared" si="47"/>
        <v>42408.542361111111</v>
      </c>
      <c r="M592">
        <v>1452259131</v>
      </c>
      <c r="N592" s="9">
        <f t="shared" si="48"/>
        <v>42377.554756944446</v>
      </c>
      <c r="O592" t="b">
        <v>0</v>
      </c>
      <c r="P592">
        <v>9</v>
      </c>
      <c r="Q592" t="b">
        <v>0</v>
      </c>
      <c r="R592" t="s">
        <v>8270</v>
      </c>
      <c r="S592" s="12" t="s">
        <v>8320</v>
      </c>
      <c r="T592" t="s">
        <v>8321</v>
      </c>
      <c r="U592">
        <f t="shared" si="49"/>
        <v>2016</v>
      </c>
    </row>
    <row r="593" spans="1:21" ht="15" hidden="1" customHeight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>
        <f t="shared" si="45"/>
        <v>0</v>
      </c>
      <c r="H593">
        <f t="shared" si="46"/>
        <v>30.5</v>
      </c>
      <c r="I593" t="s">
        <v>8223</v>
      </c>
      <c r="J593" t="s">
        <v>8245</v>
      </c>
      <c r="K593">
        <v>1437570130</v>
      </c>
      <c r="L593" s="9">
        <f t="shared" si="47"/>
        <v>42207.543171296296</v>
      </c>
      <c r="M593">
        <v>1434978130</v>
      </c>
      <c r="N593" s="9">
        <f t="shared" si="48"/>
        <v>42177.543171296296</v>
      </c>
      <c r="O593" t="b">
        <v>0</v>
      </c>
      <c r="P593">
        <v>2</v>
      </c>
      <c r="Q593" t="b">
        <v>0</v>
      </c>
      <c r="R593" t="s">
        <v>8270</v>
      </c>
      <c r="S593" s="12" t="s">
        <v>8320</v>
      </c>
      <c r="T593" t="s">
        <v>8321</v>
      </c>
      <c r="U593">
        <f t="shared" si="49"/>
        <v>2015</v>
      </c>
    </row>
    <row r="594" spans="1:21" ht="15" hidden="1" customHeight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>
        <f t="shared" si="45"/>
        <v>3</v>
      </c>
      <c r="H594">
        <f t="shared" si="46"/>
        <v>250</v>
      </c>
      <c r="I594" t="s">
        <v>8223</v>
      </c>
      <c r="J594" t="s">
        <v>8245</v>
      </c>
      <c r="K594">
        <v>1417584860</v>
      </c>
      <c r="L594" s="9">
        <f t="shared" si="47"/>
        <v>41976.232175925921</v>
      </c>
      <c r="M594">
        <v>1414992860</v>
      </c>
      <c r="N594" s="9">
        <f t="shared" si="48"/>
        <v>41946.232175925928</v>
      </c>
      <c r="O594" t="b">
        <v>0</v>
      </c>
      <c r="P594">
        <v>1</v>
      </c>
      <c r="Q594" t="b">
        <v>0</v>
      </c>
      <c r="R594" t="s">
        <v>8270</v>
      </c>
      <c r="S594" s="12" t="s">
        <v>8320</v>
      </c>
      <c r="T594" t="s">
        <v>8321</v>
      </c>
      <c r="U594">
        <f t="shared" si="49"/>
        <v>2014</v>
      </c>
    </row>
    <row r="595" spans="1:21" ht="15" hidden="1" customHeight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>
        <f t="shared" si="45"/>
        <v>23</v>
      </c>
      <c r="H595">
        <f t="shared" si="46"/>
        <v>16.43</v>
      </c>
      <c r="I595" t="s">
        <v>8224</v>
      </c>
      <c r="J595" t="s">
        <v>8246</v>
      </c>
      <c r="K595">
        <v>1428333345</v>
      </c>
      <c r="L595" s="9">
        <f t="shared" si="47"/>
        <v>42100.635937500003</v>
      </c>
      <c r="M595">
        <v>1425744945</v>
      </c>
      <c r="N595" s="9">
        <f t="shared" si="48"/>
        <v>42070.677604166667</v>
      </c>
      <c r="O595" t="b">
        <v>0</v>
      </c>
      <c r="P595">
        <v>7</v>
      </c>
      <c r="Q595" t="b">
        <v>0</v>
      </c>
      <c r="R595" t="s">
        <v>8270</v>
      </c>
      <c r="S595" s="12" t="s">
        <v>8320</v>
      </c>
      <c r="T595" t="s">
        <v>8321</v>
      </c>
      <c r="U595">
        <f t="shared" si="49"/>
        <v>2015</v>
      </c>
    </row>
    <row r="596" spans="1:21" ht="15" hidden="1" customHeight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>
        <f t="shared" si="45"/>
        <v>0</v>
      </c>
      <c r="H596">
        <f t="shared" si="46"/>
        <v>13</v>
      </c>
      <c r="I596" t="s">
        <v>8223</v>
      </c>
      <c r="J596" t="s">
        <v>8245</v>
      </c>
      <c r="K596">
        <v>1460832206</v>
      </c>
      <c r="L596" s="9">
        <f t="shared" si="47"/>
        <v>42476.780162037037</v>
      </c>
      <c r="M596">
        <v>1458240206</v>
      </c>
      <c r="N596" s="9">
        <f t="shared" si="48"/>
        <v>42446.780162037037</v>
      </c>
      <c r="O596" t="b">
        <v>0</v>
      </c>
      <c r="P596">
        <v>2</v>
      </c>
      <c r="Q596" t="b">
        <v>0</v>
      </c>
      <c r="R596" t="s">
        <v>8270</v>
      </c>
      <c r="S596" s="12" t="s">
        <v>8320</v>
      </c>
      <c r="T596" t="s">
        <v>8321</v>
      </c>
      <c r="U596">
        <f t="shared" si="49"/>
        <v>2016</v>
      </c>
    </row>
    <row r="597" spans="1:21" ht="15" hidden="1" customHeight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>
        <f t="shared" si="45"/>
        <v>0</v>
      </c>
      <c r="H597">
        <f t="shared" si="46"/>
        <v>53.25</v>
      </c>
      <c r="I597" t="s">
        <v>8223</v>
      </c>
      <c r="J597" t="s">
        <v>8245</v>
      </c>
      <c r="K597">
        <v>1430703638</v>
      </c>
      <c r="L597" s="9">
        <f t="shared" si="47"/>
        <v>42128.069884259254</v>
      </c>
      <c r="M597">
        <v>1426815638</v>
      </c>
      <c r="N597" s="9">
        <f t="shared" si="48"/>
        <v>42083.069884259261</v>
      </c>
      <c r="O597" t="b">
        <v>0</v>
      </c>
      <c r="P597">
        <v>8</v>
      </c>
      <c r="Q597" t="b">
        <v>0</v>
      </c>
      <c r="R597" t="s">
        <v>8270</v>
      </c>
      <c r="S597" s="12" t="s">
        <v>8320</v>
      </c>
      <c r="T597" t="s">
        <v>8321</v>
      </c>
      <c r="U597">
        <f t="shared" si="49"/>
        <v>2015</v>
      </c>
    </row>
    <row r="598" spans="1:21" ht="15" hidden="1" customHeight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>
        <f t="shared" si="45"/>
        <v>0</v>
      </c>
      <c r="H598">
        <f t="shared" si="46"/>
        <v>3</v>
      </c>
      <c r="I598" t="s">
        <v>8223</v>
      </c>
      <c r="J598" t="s">
        <v>8245</v>
      </c>
      <c r="K598">
        <v>1478122292</v>
      </c>
      <c r="L598" s="9">
        <f t="shared" si="47"/>
        <v>42676.896898148145</v>
      </c>
      <c r="M598">
        <v>1475530292</v>
      </c>
      <c r="N598" s="9">
        <f t="shared" si="48"/>
        <v>42646.896898148145</v>
      </c>
      <c r="O598" t="b">
        <v>0</v>
      </c>
      <c r="P598">
        <v>2</v>
      </c>
      <c r="Q598" t="b">
        <v>0</v>
      </c>
      <c r="R598" t="s">
        <v>8270</v>
      </c>
      <c r="S598" s="12" t="s">
        <v>8320</v>
      </c>
      <c r="T598" t="s">
        <v>8321</v>
      </c>
      <c r="U598">
        <f t="shared" si="49"/>
        <v>2016</v>
      </c>
    </row>
    <row r="599" spans="1:21" ht="15" hidden="1" customHeight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>
        <f t="shared" si="45"/>
        <v>0</v>
      </c>
      <c r="H599">
        <f t="shared" si="46"/>
        <v>10</v>
      </c>
      <c r="I599" t="s">
        <v>8223</v>
      </c>
      <c r="J599" t="s">
        <v>8245</v>
      </c>
      <c r="K599">
        <v>1469980800</v>
      </c>
      <c r="L599" s="9">
        <f t="shared" si="47"/>
        <v>42582.666666666672</v>
      </c>
      <c r="M599">
        <v>1466787335</v>
      </c>
      <c r="N599" s="9">
        <f t="shared" si="48"/>
        <v>42545.705266203702</v>
      </c>
      <c r="O599" t="b">
        <v>0</v>
      </c>
      <c r="P599">
        <v>2</v>
      </c>
      <c r="Q599" t="b">
        <v>0</v>
      </c>
      <c r="R599" t="s">
        <v>8270</v>
      </c>
      <c r="S599" s="12" t="s">
        <v>8320</v>
      </c>
      <c r="T599" t="s">
        <v>8321</v>
      </c>
      <c r="U599">
        <f t="shared" si="49"/>
        <v>2016</v>
      </c>
    </row>
    <row r="600" spans="1:21" ht="15" hidden="1" customHeight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>
        <f t="shared" si="45"/>
        <v>34</v>
      </c>
      <c r="H600">
        <f t="shared" si="46"/>
        <v>121.43</v>
      </c>
      <c r="I600" t="s">
        <v>8223</v>
      </c>
      <c r="J600" t="s">
        <v>8245</v>
      </c>
      <c r="K600">
        <v>1417737781</v>
      </c>
      <c r="L600" s="9">
        <f t="shared" si="47"/>
        <v>41978.00209490741</v>
      </c>
      <c r="M600">
        <v>1415145781</v>
      </c>
      <c r="N600" s="9">
        <f t="shared" si="48"/>
        <v>41948.00209490741</v>
      </c>
      <c r="O600" t="b">
        <v>0</v>
      </c>
      <c r="P600">
        <v>7</v>
      </c>
      <c r="Q600" t="b">
        <v>0</v>
      </c>
      <c r="R600" t="s">
        <v>8270</v>
      </c>
      <c r="S600" s="12" t="s">
        <v>8320</v>
      </c>
      <c r="T600" t="s">
        <v>8321</v>
      </c>
      <c r="U600">
        <f t="shared" si="49"/>
        <v>2014</v>
      </c>
    </row>
    <row r="601" spans="1:21" ht="15" hidden="1" customHeight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>
        <f t="shared" si="45"/>
        <v>0</v>
      </c>
      <c r="H601">
        <f t="shared" si="46"/>
        <v>15.5</v>
      </c>
      <c r="I601" t="s">
        <v>8223</v>
      </c>
      <c r="J601" t="s">
        <v>8245</v>
      </c>
      <c r="K601">
        <v>1425827760</v>
      </c>
      <c r="L601" s="9">
        <f t="shared" si="47"/>
        <v>42071.636111111111</v>
      </c>
      <c r="M601">
        <v>1423769402</v>
      </c>
      <c r="N601" s="9">
        <f t="shared" si="48"/>
        <v>42047.812523148154</v>
      </c>
      <c r="O601" t="b">
        <v>0</v>
      </c>
      <c r="P601">
        <v>2</v>
      </c>
      <c r="Q601" t="b">
        <v>0</v>
      </c>
      <c r="R601" t="s">
        <v>8270</v>
      </c>
      <c r="S601" s="12" t="s">
        <v>8320</v>
      </c>
      <c r="T601" t="s">
        <v>8321</v>
      </c>
      <c r="U601">
        <f t="shared" si="49"/>
        <v>2015</v>
      </c>
    </row>
    <row r="602" spans="1:21" ht="15" hidden="1" customHeight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>
        <f t="shared" si="45"/>
        <v>2</v>
      </c>
      <c r="H602">
        <f t="shared" si="46"/>
        <v>100</v>
      </c>
      <c r="I602" t="s">
        <v>8223</v>
      </c>
      <c r="J602" t="s">
        <v>8245</v>
      </c>
      <c r="K602">
        <v>1431198562</v>
      </c>
      <c r="L602" s="9">
        <f t="shared" si="47"/>
        <v>42133.798171296294</v>
      </c>
      <c r="M602">
        <v>1426014562</v>
      </c>
      <c r="N602" s="9">
        <f t="shared" si="48"/>
        <v>42073.798171296294</v>
      </c>
      <c r="O602" t="b">
        <v>0</v>
      </c>
      <c r="P602">
        <v>1</v>
      </c>
      <c r="Q602" t="b">
        <v>0</v>
      </c>
      <c r="R602" t="s">
        <v>8270</v>
      </c>
      <c r="S602" s="12" t="s">
        <v>8320</v>
      </c>
      <c r="T602" t="s">
        <v>8321</v>
      </c>
      <c r="U602">
        <f t="shared" si="49"/>
        <v>2015</v>
      </c>
    </row>
    <row r="603" spans="1:21" ht="15" hidden="1" customHeight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>
        <f t="shared" si="45"/>
        <v>1</v>
      </c>
      <c r="H603">
        <f t="shared" si="46"/>
        <v>23.33</v>
      </c>
      <c r="I603" t="s">
        <v>8228</v>
      </c>
      <c r="J603" t="s">
        <v>8250</v>
      </c>
      <c r="K603">
        <v>1419626139</v>
      </c>
      <c r="L603" s="9">
        <f t="shared" si="47"/>
        <v>41999.858090277776</v>
      </c>
      <c r="M603">
        <v>1417034139</v>
      </c>
      <c r="N603" s="9">
        <f t="shared" si="48"/>
        <v>41969.858090277776</v>
      </c>
      <c r="O603" t="b">
        <v>0</v>
      </c>
      <c r="P603">
        <v>6</v>
      </c>
      <c r="Q603" t="b">
        <v>0</v>
      </c>
      <c r="R603" t="s">
        <v>8270</v>
      </c>
      <c r="S603" s="12" t="s">
        <v>8320</v>
      </c>
      <c r="T603" t="s">
        <v>8321</v>
      </c>
      <c r="U603">
        <f t="shared" si="49"/>
        <v>2014</v>
      </c>
    </row>
    <row r="604" spans="1:21" ht="15" hidden="1" customHeight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>
        <f t="shared" si="45"/>
        <v>0</v>
      </c>
      <c r="H604" t="e">
        <f t="shared" si="46"/>
        <v>#DIV/0!</v>
      </c>
      <c r="I604" t="s">
        <v>8223</v>
      </c>
      <c r="J604" t="s">
        <v>8245</v>
      </c>
      <c r="K604">
        <v>1434654215</v>
      </c>
      <c r="L604" s="9">
        <f t="shared" si="47"/>
        <v>42173.79415509259</v>
      </c>
      <c r="M604">
        <v>1432062215</v>
      </c>
      <c r="N604" s="9">
        <f t="shared" si="48"/>
        <v>42143.79415509259</v>
      </c>
      <c r="O604" t="b">
        <v>0</v>
      </c>
      <c r="P604">
        <v>0</v>
      </c>
      <c r="Q604" t="b">
        <v>0</v>
      </c>
      <c r="R604" t="s">
        <v>8270</v>
      </c>
      <c r="S604" s="12" t="s">
        <v>8320</v>
      </c>
      <c r="T604" t="s">
        <v>8321</v>
      </c>
      <c r="U604">
        <f t="shared" si="49"/>
        <v>2015</v>
      </c>
    </row>
    <row r="605" spans="1:21" ht="15" hidden="1" customHeight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>
        <f t="shared" si="45"/>
        <v>4</v>
      </c>
      <c r="H605">
        <f t="shared" si="46"/>
        <v>45.39</v>
      </c>
      <c r="I605" t="s">
        <v>8223</v>
      </c>
      <c r="J605" t="s">
        <v>8245</v>
      </c>
      <c r="K605">
        <v>1408029623</v>
      </c>
      <c r="L605" s="9">
        <f t="shared" si="47"/>
        <v>41865.639155092591</v>
      </c>
      <c r="M605">
        <v>1405437623</v>
      </c>
      <c r="N605" s="9">
        <f t="shared" si="48"/>
        <v>41835.639155092591</v>
      </c>
      <c r="O605" t="b">
        <v>0</v>
      </c>
      <c r="P605">
        <v>13</v>
      </c>
      <c r="Q605" t="b">
        <v>0</v>
      </c>
      <c r="R605" t="s">
        <v>8270</v>
      </c>
      <c r="S605" s="12" t="s">
        <v>8320</v>
      </c>
      <c r="T605" t="s">
        <v>8321</v>
      </c>
      <c r="U605">
        <f t="shared" si="49"/>
        <v>2014</v>
      </c>
    </row>
    <row r="606" spans="1:21" ht="15" hidden="1" customHeight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>
        <f t="shared" si="45"/>
        <v>0</v>
      </c>
      <c r="H606" t="e">
        <f t="shared" si="46"/>
        <v>#DIV/0!</v>
      </c>
      <c r="I606" t="s">
        <v>8223</v>
      </c>
      <c r="J606" t="s">
        <v>8245</v>
      </c>
      <c r="K606">
        <v>1409187056</v>
      </c>
      <c r="L606" s="9">
        <f t="shared" si="47"/>
        <v>41879.035370370373</v>
      </c>
      <c r="M606">
        <v>1406595056</v>
      </c>
      <c r="N606" s="9">
        <f t="shared" si="48"/>
        <v>41849.035370370373</v>
      </c>
      <c r="O606" t="b">
        <v>0</v>
      </c>
      <c r="P606">
        <v>0</v>
      </c>
      <c r="Q606" t="b">
        <v>0</v>
      </c>
      <c r="R606" t="s">
        <v>8270</v>
      </c>
      <c r="S606" s="12" t="s">
        <v>8320</v>
      </c>
      <c r="T606" t="s">
        <v>8321</v>
      </c>
      <c r="U606">
        <f t="shared" si="49"/>
        <v>2014</v>
      </c>
    </row>
    <row r="607" spans="1:21" ht="15" hidden="1" customHeight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>
        <f t="shared" si="45"/>
        <v>3</v>
      </c>
      <c r="H607">
        <f t="shared" si="46"/>
        <v>16.38</v>
      </c>
      <c r="I607" t="s">
        <v>8223</v>
      </c>
      <c r="J607" t="s">
        <v>8245</v>
      </c>
      <c r="K607">
        <v>1440318908</v>
      </c>
      <c r="L607" s="9">
        <f t="shared" si="47"/>
        <v>42239.357731481476</v>
      </c>
      <c r="M607">
        <v>1436430908</v>
      </c>
      <c r="N607" s="9">
        <f t="shared" si="48"/>
        <v>42194.357731481483</v>
      </c>
      <c r="O607" t="b">
        <v>0</v>
      </c>
      <c r="P607">
        <v>8</v>
      </c>
      <c r="Q607" t="b">
        <v>0</v>
      </c>
      <c r="R607" t="s">
        <v>8270</v>
      </c>
      <c r="S607" s="12" t="s">
        <v>8320</v>
      </c>
      <c r="T607" t="s">
        <v>8321</v>
      </c>
      <c r="U607">
        <f t="shared" si="49"/>
        <v>2015</v>
      </c>
    </row>
    <row r="608" spans="1:21" ht="15" hidden="1" customHeight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>
        <f t="shared" si="45"/>
        <v>0</v>
      </c>
      <c r="H608">
        <f t="shared" si="46"/>
        <v>10</v>
      </c>
      <c r="I608" t="s">
        <v>8232</v>
      </c>
      <c r="J608" t="s">
        <v>8248</v>
      </c>
      <c r="K608">
        <v>1432479600</v>
      </c>
      <c r="L608" s="9">
        <f t="shared" si="47"/>
        <v>42148.625</v>
      </c>
      <c r="M608">
        <v>1428507409</v>
      </c>
      <c r="N608" s="9">
        <f t="shared" si="48"/>
        <v>42102.650567129633</v>
      </c>
      <c r="O608" t="b">
        <v>0</v>
      </c>
      <c r="P608">
        <v>1</v>
      </c>
      <c r="Q608" t="b">
        <v>0</v>
      </c>
      <c r="R608" t="s">
        <v>8270</v>
      </c>
      <c r="S608" s="12" t="s">
        <v>8320</v>
      </c>
      <c r="T608" t="s">
        <v>8321</v>
      </c>
      <c r="U608">
        <f t="shared" si="49"/>
        <v>2015</v>
      </c>
    </row>
    <row r="609" spans="1:21" ht="15" hidden="1" customHeight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>
        <f t="shared" si="45"/>
        <v>0</v>
      </c>
      <c r="H609" t="e">
        <f t="shared" si="46"/>
        <v>#DIV/0!</v>
      </c>
      <c r="I609" t="s">
        <v>8223</v>
      </c>
      <c r="J609" t="s">
        <v>8245</v>
      </c>
      <c r="K609">
        <v>1448225336</v>
      </c>
      <c r="L609" s="9">
        <f t="shared" si="47"/>
        <v>42330.867314814815</v>
      </c>
      <c r="M609">
        <v>1445629736</v>
      </c>
      <c r="N609" s="9">
        <f t="shared" si="48"/>
        <v>42300.825648148151</v>
      </c>
      <c r="O609" t="b">
        <v>0</v>
      </c>
      <c r="P609">
        <v>0</v>
      </c>
      <c r="Q609" t="b">
        <v>0</v>
      </c>
      <c r="R609" t="s">
        <v>8270</v>
      </c>
      <c r="S609" s="12" t="s">
        <v>8320</v>
      </c>
      <c r="T609" t="s">
        <v>8321</v>
      </c>
      <c r="U609">
        <f t="shared" si="49"/>
        <v>2015</v>
      </c>
    </row>
    <row r="610" spans="1:21" ht="15" hidden="1" customHeight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>
        <f t="shared" si="45"/>
        <v>1</v>
      </c>
      <c r="H610">
        <f t="shared" si="46"/>
        <v>292.2</v>
      </c>
      <c r="I610" t="s">
        <v>8223</v>
      </c>
      <c r="J610" t="s">
        <v>8245</v>
      </c>
      <c r="K610">
        <v>1434405980</v>
      </c>
      <c r="L610" s="9">
        <f t="shared" si="47"/>
        <v>42170.921064814815</v>
      </c>
      <c r="M610">
        <v>1431813980</v>
      </c>
      <c r="N610" s="9">
        <f t="shared" si="48"/>
        <v>42140.921064814815</v>
      </c>
      <c r="O610" t="b">
        <v>0</v>
      </c>
      <c r="P610">
        <v>5</v>
      </c>
      <c r="Q610" t="b">
        <v>0</v>
      </c>
      <c r="R610" t="s">
        <v>8270</v>
      </c>
      <c r="S610" s="12" t="s">
        <v>8320</v>
      </c>
      <c r="T610" t="s">
        <v>8321</v>
      </c>
      <c r="U610">
        <f t="shared" si="49"/>
        <v>2015</v>
      </c>
    </row>
    <row r="611" spans="1:21" ht="15" hidden="1" customHeight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>
        <f t="shared" si="45"/>
        <v>1</v>
      </c>
      <c r="H611">
        <f t="shared" si="46"/>
        <v>5</v>
      </c>
      <c r="I611" t="s">
        <v>8224</v>
      </c>
      <c r="J611" t="s">
        <v>8246</v>
      </c>
      <c r="K611">
        <v>1448761744</v>
      </c>
      <c r="L611" s="9">
        <f t="shared" si="47"/>
        <v>42337.075740740736</v>
      </c>
      <c r="M611">
        <v>1446166144</v>
      </c>
      <c r="N611" s="9">
        <f t="shared" si="48"/>
        <v>42307.034074074072</v>
      </c>
      <c r="O611" t="b">
        <v>0</v>
      </c>
      <c r="P611">
        <v>1</v>
      </c>
      <c r="Q611" t="b">
        <v>0</v>
      </c>
      <c r="R611" t="s">
        <v>8270</v>
      </c>
      <c r="S611" s="12" t="s">
        <v>8320</v>
      </c>
      <c r="T611" t="s">
        <v>8321</v>
      </c>
      <c r="U611">
        <f t="shared" si="49"/>
        <v>2015</v>
      </c>
    </row>
    <row r="612" spans="1:21" ht="15" hidden="1" customHeight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>
        <f t="shared" si="45"/>
        <v>0</v>
      </c>
      <c r="H612" t="e">
        <f t="shared" si="46"/>
        <v>#DIV/0!</v>
      </c>
      <c r="I612" t="s">
        <v>8223</v>
      </c>
      <c r="J612" t="s">
        <v>8245</v>
      </c>
      <c r="K612">
        <v>1429732586</v>
      </c>
      <c r="L612" s="9">
        <f t="shared" si="47"/>
        <v>42116.83085648148</v>
      </c>
      <c r="M612">
        <v>1427140586</v>
      </c>
      <c r="N612" s="9">
        <f t="shared" si="48"/>
        <v>42086.83085648148</v>
      </c>
      <c r="O612" t="b">
        <v>0</v>
      </c>
      <c r="P612">
        <v>0</v>
      </c>
      <c r="Q612" t="b">
        <v>0</v>
      </c>
      <c r="R612" t="s">
        <v>8270</v>
      </c>
      <c r="S612" s="12" t="s">
        <v>8320</v>
      </c>
      <c r="T612" t="s">
        <v>8321</v>
      </c>
      <c r="U612">
        <f t="shared" si="49"/>
        <v>2015</v>
      </c>
    </row>
    <row r="613" spans="1:21" ht="15" hidden="1" customHeight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>
        <f t="shared" si="45"/>
        <v>0</v>
      </c>
      <c r="H613" t="e">
        <f t="shared" si="46"/>
        <v>#DIV/0!</v>
      </c>
      <c r="I613" t="s">
        <v>8229</v>
      </c>
      <c r="J613" t="s">
        <v>8248</v>
      </c>
      <c r="K613">
        <v>1453210037</v>
      </c>
      <c r="L613" s="9">
        <f t="shared" si="47"/>
        <v>42388.560613425929</v>
      </c>
      <c r="M613">
        <v>1448026037</v>
      </c>
      <c r="N613" s="9">
        <f t="shared" si="48"/>
        <v>42328.560613425929</v>
      </c>
      <c r="O613" t="b">
        <v>0</v>
      </c>
      <c r="P613">
        <v>0</v>
      </c>
      <c r="Q613" t="b">
        <v>0</v>
      </c>
      <c r="R613" t="s">
        <v>8270</v>
      </c>
      <c r="S613" s="12" t="s">
        <v>8320</v>
      </c>
      <c r="T613" t="s">
        <v>8321</v>
      </c>
      <c r="U613">
        <f t="shared" si="49"/>
        <v>2015</v>
      </c>
    </row>
    <row r="614" spans="1:21" ht="15" hidden="1" customHeight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>
        <f t="shared" si="45"/>
        <v>0</v>
      </c>
      <c r="H614" t="e">
        <f t="shared" si="46"/>
        <v>#DIV/0!</v>
      </c>
      <c r="I614" t="s">
        <v>8236</v>
      </c>
      <c r="J614" t="s">
        <v>8248</v>
      </c>
      <c r="K614">
        <v>1472777146</v>
      </c>
      <c r="L614" s="9">
        <f t="shared" si="47"/>
        <v>42615.031782407401</v>
      </c>
      <c r="M614">
        <v>1470185146</v>
      </c>
      <c r="N614" s="9">
        <f t="shared" si="48"/>
        <v>42585.031782407408</v>
      </c>
      <c r="O614" t="b">
        <v>0</v>
      </c>
      <c r="P614">
        <v>0</v>
      </c>
      <c r="Q614" t="b">
        <v>0</v>
      </c>
      <c r="R614" t="s">
        <v>8270</v>
      </c>
      <c r="S614" s="12" t="s">
        <v>8320</v>
      </c>
      <c r="T614" t="s">
        <v>8321</v>
      </c>
      <c r="U614">
        <f t="shared" si="49"/>
        <v>2016</v>
      </c>
    </row>
    <row r="615" spans="1:21" ht="15" hidden="1" customHeight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>
        <f t="shared" si="45"/>
        <v>21</v>
      </c>
      <c r="H615">
        <f t="shared" si="46"/>
        <v>105.93</v>
      </c>
      <c r="I615" t="s">
        <v>8223</v>
      </c>
      <c r="J615" t="s">
        <v>8245</v>
      </c>
      <c r="K615">
        <v>1443675540</v>
      </c>
      <c r="L615" s="9">
        <f t="shared" si="47"/>
        <v>42278.207638888889</v>
      </c>
      <c r="M615">
        <v>1441022120</v>
      </c>
      <c r="N615" s="9">
        <f t="shared" si="48"/>
        <v>42247.496759259258</v>
      </c>
      <c r="O615" t="b">
        <v>0</v>
      </c>
      <c r="P615">
        <v>121</v>
      </c>
      <c r="Q615" t="b">
        <v>0</v>
      </c>
      <c r="R615" t="s">
        <v>8270</v>
      </c>
      <c r="S615" s="12" t="s">
        <v>8320</v>
      </c>
      <c r="T615" t="s">
        <v>8321</v>
      </c>
      <c r="U615">
        <f t="shared" si="49"/>
        <v>2015</v>
      </c>
    </row>
    <row r="616" spans="1:21" ht="15" hidden="1" customHeight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>
        <f t="shared" si="45"/>
        <v>0</v>
      </c>
      <c r="H616" t="e">
        <f t="shared" si="46"/>
        <v>#DIV/0!</v>
      </c>
      <c r="I616" t="s">
        <v>8223</v>
      </c>
      <c r="J616" t="s">
        <v>8245</v>
      </c>
      <c r="K616">
        <v>1466731740</v>
      </c>
      <c r="L616" s="9">
        <f t="shared" si="47"/>
        <v>42545.061805555553</v>
      </c>
      <c r="M616">
        <v>1464139740</v>
      </c>
      <c r="N616" s="9">
        <f t="shared" si="48"/>
        <v>42515.061805555553</v>
      </c>
      <c r="O616" t="b">
        <v>0</v>
      </c>
      <c r="P616">
        <v>0</v>
      </c>
      <c r="Q616" t="b">
        <v>0</v>
      </c>
      <c r="R616" t="s">
        <v>8270</v>
      </c>
      <c r="S616" s="12" t="s">
        <v>8320</v>
      </c>
      <c r="T616" t="s">
        <v>8321</v>
      </c>
      <c r="U616">
        <f t="shared" si="49"/>
        <v>2016</v>
      </c>
    </row>
    <row r="617" spans="1:21" ht="15" hidden="1" customHeight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>
        <f t="shared" si="45"/>
        <v>0</v>
      </c>
      <c r="H617" t="e">
        <f t="shared" si="46"/>
        <v>#DIV/0!</v>
      </c>
      <c r="I617" t="s">
        <v>8227</v>
      </c>
      <c r="J617" t="s">
        <v>8249</v>
      </c>
      <c r="K617">
        <v>1443149759</v>
      </c>
      <c r="L617" s="9">
        <f t="shared" si="47"/>
        <v>42272.122210648144</v>
      </c>
      <c r="M617">
        <v>1440557759</v>
      </c>
      <c r="N617" s="9">
        <f t="shared" si="48"/>
        <v>42242.122210648151</v>
      </c>
      <c r="O617" t="b">
        <v>0</v>
      </c>
      <c r="P617">
        <v>0</v>
      </c>
      <c r="Q617" t="b">
        <v>0</v>
      </c>
      <c r="R617" t="s">
        <v>8270</v>
      </c>
      <c r="S617" s="12" t="s">
        <v>8320</v>
      </c>
      <c r="T617" t="s">
        <v>8321</v>
      </c>
      <c r="U617">
        <f t="shared" si="49"/>
        <v>2015</v>
      </c>
    </row>
    <row r="618" spans="1:21" ht="15" hidden="1" customHeight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>
        <f t="shared" si="45"/>
        <v>0</v>
      </c>
      <c r="H618" t="e">
        <f t="shared" si="46"/>
        <v>#DIV/0!</v>
      </c>
      <c r="I618" t="s">
        <v>8229</v>
      </c>
      <c r="J618" t="s">
        <v>8248</v>
      </c>
      <c r="K618">
        <v>1488013307</v>
      </c>
      <c r="L618" s="9">
        <f t="shared" si="47"/>
        <v>42791.376238425932</v>
      </c>
      <c r="M618">
        <v>1485421307</v>
      </c>
      <c r="N618" s="9">
        <f t="shared" si="48"/>
        <v>42761.376238425924</v>
      </c>
      <c r="O618" t="b">
        <v>0</v>
      </c>
      <c r="P618">
        <v>0</v>
      </c>
      <c r="Q618" t="b">
        <v>0</v>
      </c>
      <c r="R618" t="s">
        <v>8270</v>
      </c>
      <c r="S618" s="12" t="s">
        <v>8320</v>
      </c>
      <c r="T618" t="s">
        <v>8321</v>
      </c>
      <c r="U618">
        <f t="shared" si="49"/>
        <v>2017</v>
      </c>
    </row>
    <row r="619" spans="1:21" ht="15" hidden="1" customHeight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>
        <f t="shared" si="45"/>
        <v>3</v>
      </c>
      <c r="H619">
        <f t="shared" si="46"/>
        <v>20</v>
      </c>
      <c r="I619" t="s">
        <v>8224</v>
      </c>
      <c r="J619" t="s">
        <v>8246</v>
      </c>
      <c r="K619">
        <v>1431072843</v>
      </c>
      <c r="L619" s="9">
        <f t="shared" si="47"/>
        <v>42132.343090277776</v>
      </c>
      <c r="M619">
        <v>1427184843</v>
      </c>
      <c r="N619" s="9">
        <f t="shared" si="48"/>
        <v>42087.343090277776</v>
      </c>
      <c r="O619" t="b">
        <v>0</v>
      </c>
      <c r="P619">
        <v>3</v>
      </c>
      <c r="Q619" t="b">
        <v>0</v>
      </c>
      <c r="R619" t="s">
        <v>8270</v>
      </c>
      <c r="S619" s="12" t="s">
        <v>8320</v>
      </c>
      <c r="T619" t="s">
        <v>8321</v>
      </c>
      <c r="U619">
        <f t="shared" si="49"/>
        <v>2015</v>
      </c>
    </row>
    <row r="620" spans="1:21" ht="15" hidden="1" customHeight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>
        <f t="shared" si="45"/>
        <v>0</v>
      </c>
      <c r="H620" t="e">
        <f t="shared" si="46"/>
        <v>#DIV/0!</v>
      </c>
      <c r="I620" t="s">
        <v>8223</v>
      </c>
      <c r="J620" t="s">
        <v>8245</v>
      </c>
      <c r="K620">
        <v>1449689203</v>
      </c>
      <c r="L620" s="9">
        <f t="shared" si="47"/>
        <v>42347.810219907406</v>
      </c>
      <c r="M620">
        <v>1447097203</v>
      </c>
      <c r="N620" s="9">
        <f t="shared" si="48"/>
        <v>42317.810219907406</v>
      </c>
      <c r="O620" t="b">
        <v>0</v>
      </c>
      <c r="P620">
        <v>0</v>
      </c>
      <c r="Q620" t="b">
        <v>0</v>
      </c>
      <c r="R620" t="s">
        <v>8270</v>
      </c>
      <c r="S620" s="12" t="s">
        <v>8320</v>
      </c>
      <c r="T620" t="s">
        <v>8321</v>
      </c>
      <c r="U620">
        <f t="shared" si="49"/>
        <v>2015</v>
      </c>
    </row>
    <row r="621" spans="1:21" ht="15" hidden="1" customHeight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>
        <f t="shared" si="45"/>
        <v>0</v>
      </c>
      <c r="H621">
        <f t="shared" si="46"/>
        <v>1</v>
      </c>
      <c r="I621" t="s">
        <v>8223</v>
      </c>
      <c r="J621" t="s">
        <v>8245</v>
      </c>
      <c r="K621">
        <v>1416933390</v>
      </c>
      <c r="L621" s="9">
        <f t="shared" si="47"/>
        <v>41968.692013888889</v>
      </c>
      <c r="M621">
        <v>1411745790</v>
      </c>
      <c r="N621" s="9">
        <f t="shared" si="48"/>
        <v>41908.650347222225</v>
      </c>
      <c r="O621" t="b">
        <v>0</v>
      </c>
      <c r="P621">
        <v>1</v>
      </c>
      <c r="Q621" t="b">
        <v>0</v>
      </c>
      <c r="R621" t="s">
        <v>8270</v>
      </c>
      <c r="S621" s="12" t="s">
        <v>8320</v>
      </c>
      <c r="T621" t="s">
        <v>8321</v>
      </c>
      <c r="U621">
        <f t="shared" si="49"/>
        <v>2014</v>
      </c>
    </row>
    <row r="622" spans="1:21" ht="15" hidden="1" customHeight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>
        <f t="shared" si="45"/>
        <v>1</v>
      </c>
      <c r="H622">
        <f t="shared" si="46"/>
        <v>300</v>
      </c>
      <c r="I622" t="s">
        <v>8228</v>
      </c>
      <c r="J622" t="s">
        <v>8250</v>
      </c>
      <c r="K622">
        <v>1408986738</v>
      </c>
      <c r="L622" s="9">
        <f t="shared" si="47"/>
        <v>41876.716874999998</v>
      </c>
      <c r="M622">
        <v>1405098738</v>
      </c>
      <c r="N622" s="9">
        <f t="shared" si="48"/>
        <v>41831.716874999998</v>
      </c>
      <c r="O622" t="b">
        <v>0</v>
      </c>
      <c r="P622">
        <v>1</v>
      </c>
      <c r="Q622" t="b">
        <v>0</v>
      </c>
      <c r="R622" t="s">
        <v>8270</v>
      </c>
      <c r="S622" s="12" t="s">
        <v>8320</v>
      </c>
      <c r="T622" t="s">
        <v>8321</v>
      </c>
      <c r="U622">
        <f t="shared" si="49"/>
        <v>2014</v>
      </c>
    </row>
    <row r="623" spans="1:21" ht="15" hidden="1" customHeight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>
        <f t="shared" si="45"/>
        <v>1</v>
      </c>
      <c r="H623">
        <f t="shared" si="46"/>
        <v>87</v>
      </c>
      <c r="I623" t="s">
        <v>8223</v>
      </c>
      <c r="J623" t="s">
        <v>8245</v>
      </c>
      <c r="K623">
        <v>1467934937</v>
      </c>
      <c r="L623" s="9">
        <f t="shared" si="47"/>
        <v>42558.987696759257</v>
      </c>
      <c r="M623">
        <v>1465342937</v>
      </c>
      <c r="N623" s="9">
        <f t="shared" si="48"/>
        <v>42528.987696759257</v>
      </c>
      <c r="O623" t="b">
        <v>0</v>
      </c>
      <c r="P623">
        <v>3</v>
      </c>
      <c r="Q623" t="b">
        <v>0</v>
      </c>
      <c r="R623" t="s">
        <v>8270</v>
      </c>
      <c r="S623" s="12" t="s">
        <v>8320</v>
      </c>
      <c r="T623" t="s">
        <v>8321</v>
      </c>
      <c r="U623">
        <f t="shared" si="49"/>
        <v>2016</v>
      </c>
    </row>
    <row r="624" spans="1:21" ht="15" hidden="1" customHeight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>
        <f t="shared" si="45"/>
        <v>6</v>
      </c>
      <c r="H624">
        <f t="shared" si="46"/>
        <v>37.89</v>
      </c>
      <c r="I624" t="s">
        <v>8223</v>
      </c>
      <c r="J624" t="s">
        <v>8245</v>
      </c>
      <c r="K624">
        <v>1467398138</v>
      </c>
      <c r="L624" s="9">
        <f t="shared" si="47"/>
        <v>42552.774745370371</v>
      </c>
      <c r="M624">
        <v>1465670138</v>
      </c>
      <c r="N624" s="9">
        <f t="shared" si="48"/>
        <v>42532.774745370371</v>
      </c>
      <c r="O624" t="b">
        <v>0</v>
      </c>
      <c r="P624">
        <v>9</v>
      </c>
      <c r="Q624" t="b">
        <v>0</v>
      </c>
      <c r="R624" t="s">
        <v>8270</v>
      </c>
      <c r="S624" s="12" t="s">
        <v>8320</v>
      </c>
      <c r="T624" t="s">
        <v>8321</v>
      </c>
      <c r="U624">
        <f t="shared" si="49"/>
        <v>2016</v>
      </c>
    </row>
    <row r="625" spans="1:21" ht="15" hidden="1" customHeight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>
        <f t="shared" si="45"/>
        <v>0</v>
      </c>
      <c r="H625" t="e">
        <f t="shared" si="46"/>
        <v>#DIV/0!</v>
      </c>
      <c r="I625" t="s">
        <v>8225</v>
      </c>
      <c r="J625" t="s">
        <v>8247</v>
      </c>
      <c r="K625">
        <v>1432771997</v>
      </c>
      <c r="L625" s="9">
        <f t="shared" si="47"/>
        <v>42152.009224537032</v>
      </c>
      <c r="M625">
        <v>1430179997</v>
      </c>
      <c r="N625" s="9">
        <f t="shared" si="48"/>
        <v>42122.00922453704</v>
      </c>
      <c r="O625" t="b">
        <v>0</v>
      </c>
      <c r="P625">
        <v>0</v>
      </c>
      <c r="Q625" t="b">
        <v>0</v>
      </c>
      <c r="R625" t="s">
        <v>8270</v>
      </c>
      <c r="S625" s="12" t="s">
        <v>8320</v>
      </c>
      <c r="T625" t="s">
        <v>8321</v>
      </c>
      <c r="U625">
        <f t="shared" si="49"/>
        <v>2015</v>
      </c>
    </row>
    <row r="626" spans="1:21" ht="15" hidden="1" customHeight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>
        <f t="shared" si="45"/>
        <v>0</v>
      </c>
      <c r="H626" t="e">
        <f t="shared" si="46"/>
        <v>#DIV/0!</v>
      </c>
      <c r="I626" t="s">
        <v>8223</v>
      </c>
      <c r="J626" t="s">
        <v>8245</v>
      </c>
      <c r="K626">
        <v>1431647041</v>
      </c>
      <c r="L626" s="9">
        <f t="shared" si="47"/>
        <v>42138.988900462966</v>
      </c>
      <c r="M626">
        <v>1429055041</v>
      </c>
      <c r="N626" s="9">
        <f t="shared" si="48"/>
        <v>42108.988900462966</v>
      </c>
      <c r="O626" t="b">
        <v>0</v>
      </c>
      <c r="P626">
        <v>0</v>
      </c>
      <c r="Q626" t="b">
        <v>0</v>
      </c>
      <c r="R626" t="s">
        <v>8270</v>
      </c>
      <c r="S626" s="12" t="s">
        <v>8320</v>
      </c>
      <c r="T626" t="s">
        <v>8321</v>
      </c>
      <c r="U626">
        <f t="shared" si="49"/>
        <v>2015</v>
      </c>
    </row>
    <row r="627" spans="1:21" ht="15" hidden="1" customHeight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>
        <f t="shared" si="45"/>
        <v>0</v>
      </c>
      <c r="H627" t="e">
        <f t="shared" si="46"/>
        <v>#DIV/0!</v>
      </c>
      <c r="I627" t="s">
        <v>8228</v>
      </c>
      <c r="J627" t="s">
        <v>8250</v>
      </c>
      <c r="K627">
        <v>1490560177</v>
      </c>
      <c r="L627" s="9">
        <f t="shared" si="47"/>
        <v>42820.853900462964</v>
      </c>
      <c r="M627">
        <v>1487971777</v>
      </c>
      <c r="N627" s="9">
        <f t="shared" si="48"/>
        <v>42790.895567129628</v>
      </c>
      <c r="O627" t="b">
        <v>0</v>
      </c>
      <c r="P627">
        <v>0</v>
      </c>
      <c r="Q627" t="b">
        <v>0</v>
      </c>
      <c r="R627" t="s">
        <v>8270</v>
      </c>
      <c r="S627" s="12" t="s">
        <v>8320</v>
      </c>
      <c r="T627" t="s">
        <v>8321</v>
      </c>
      <c r="U627">
        <f t="shared" si="49"/>
        <v>2017</v>
      </c>
    </row>
    <row r="628" spans="1:21" ht="15" hidden="1" customHeight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>
        <f t="shared" si="45"/>
        <v>17</v>
      </c>
      <c r="H628">
        <f t="shared" si="46"/>
        <v>111.41</v>
      </c>
      <c r="I628" t="s">
        <v>8223</v>
      </c>
      <c r="J628" t="s">
        <v>8245</v>
      </c>
      <c r="K628">
        <v>1439644920</v>
      </c>
      <c r="L628" s="9">
        <f t="shared" si="47"/>
        <v>42231.556944444441</v>
      </c>
      <c r="M628">
        <v>1436793939</v>
      </c>
      <c r="N628" s="9">
        <f t="shared" si="48"/>
        <v>42198.559479166666</v>
      </c>
      <c r="O628" t="b">
        <v>0</v>
      </c>
      <c r="P628">
        <v>39</v>
      </c>
      <c r="Q628" t="b">
        <v>0</v>
      </c>
      <c r="R628" t="s">
        <v>8270</v>
      </c>
      <c r="S628" s="12" t="s">
        <v>8320</v>
      </c>
      <c r="T628" t="s">
        <v>8321</v>
      </c>
      <c r="U628">
        <f t="shared" si="49"/>
        <v>2015</v>
      </c>
    </row>
    <row r="629" spans="1:21" ht="15" hidden="1" customHeight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>
        <f t="shared" si="45"/>
        <v>0</v>
      </c>
      <c r="H629">
        <f t="shared" si="46"/>
        <v>90</v>
      </c>
      <c r="I629" t="s">
        <v>8234</v>
      </c>
      <c r="J629" t="s">
        <v>8254</v>
      </c>
      <c r="K629">
        <v>1457996400</v>
      </c>
      <c r="L629" s="9">
        <f t="shared" si="47"/>
        <v>42443.958333333328</v>
      </c>
      <c r="M629">
        <v>1452842511</v>
      </c>
      <c r="N629" s="9">
        <f t="shared" si="48"/>
        <v>42384.306840277779</v>
      </c>
      <c r="O629" t="b">
        <v>0</v>
      </c>
      <c r="P629">
        <v>1</v>
      </c>
      <c r="Q629" t="b">
        <v>0</v>
      </c>
      <c r="R629" t="s">
        <v>8270</v>
      </c>
      <c r="S629" s="12" t="s">
        <v>8320</v>
      </c>
      <c r="T629" t="s">
        <v>8321</v>
      </c>
      <c r="U629">
        <f t="shared" si="49"/>
        <v>2016</v>
      </c>
    </row>
    <row r="630" spans="1:21" ht="15" hidden="1" customHeight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>
        <f t="shared" si="45"/>
        <v>0</v>
      </c>
      <c r="H630" t="e">
        <f t="shared" si="46"/>
        <v>#DIV/0!</v>
      </c>
      <c r="I630" t="s">
        <v>8223</v>
      </c>
      <c r="J630" t="s">
        <v>8245</v>
      </c>
      <c r="K630">
        <v>1405269457</v>
      </c>
      <c r="L630" s="9">
        <f t="shared" si="47"/>
        <v>41833.692789351851</v>
      </c>
      <c r="M630">
        <v>1402677457</v>
      </c>
      <c r="N630" s="9">
        <f t="shared" si="48"/>
        <v>41803.692789351851</v>
      </c>
      <c r="O630" t="b">
        <v>0</v>
      </c>
      <c r="P630">
        <v>0</v>
      </c>
      <c r="Q630" t="b">
        <v>0</v>
      </c>
      <c r="R630" t="s">
        <v>8270</v>
      </c>
      <c r="S630" s="12" t="s">
        <v>8320</v>
      </c>
      <c r="T630" t="s">
        <v>8321</v>
      </c>
      <c r="U630">
        <f t="shared" si="49"/>
        <v>2014</v>
      </c>
    </row>
    <row r="631" spans="1:21" ht="15" hidden="1" customHeight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>
        <f t="shared" si="45"/>
        <v>0</v>
      </c>
      <c r="H631">
        <f t="shared" si="46"/>
        <v>116.67</v>
      </c>
      <c r="I631" t="s">
        <v>8225</v>
      </c>
      <c r="J631" t="s">
        <v>8247</v>
      </c>
      <c r="K631">
        <v>1463239108</v>
      </c>
      <c r="L631" s="9">
        <f t="shared" si="47"/>
        <v>42504.637824074074</v>
      </c>
      <c r="M631">
        <v>1460647108</v>
      </c>
      <c r="N631" s="9">
        <f t="shared" si="48"/>
        <v>42474.637824074074</v>
      </c>
      <c r="O631" t="b">
        <v>0</v>
      </c>
      <c r="P631">
        <v>3</v>
      </c>
      <c r="Q631" t="b">
        <v>0</v>
      </c>
      <c r="R631" t="s">
        <v>8270</v>
      </c>
      <c r="S631" s="12" t="s">
        <v>8320</v>
      </c>
      <c r="T631" t="s">
        <v>8321</v>
      </c>
      <c r="U631">
        <f t="shared" si="49"/>
        <v>2016</v>
      </c>
    </row>
    <row r="632" spans="1:21" ht="15" hidden="1" customHeight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>
        <f t="shared" si="45"/>
        <v>0</v>
      </c>
      <c r="H632">
        <f t="shared" si="46"/>
        <v>10</v>
      </c>
      <c r="I632" t="s">
        <v>8223</v>
      </c>
      <c r="J632" t="s">
        <v>8245</v>
      </c>
      <c r="K632">
        <v>1441516200</v>
      </c>
      <c r="L632" s="9">
        <f t="shared" si="47"/>
        <v>42253.215277777781</v>
      </c>
      <c r="M632">
        <v>1438959121</v>
      </c>
      <c r="N632" s="9">
        <f t="shared" si="48"/>
        <v>42223.619456018518</v>
      </c>
      <c r="O632" t="b">
        <v>0</v>
      </c>
      <c r="P632">
        <v>1</v>
      </c>
      <c r="Q632" t="b">
        <v>0</v>
      </c>
      <c r="R632" t="s">
        <v>8270</v>
      </c>
      <c r="S632" s="12" t="s">
        <v>8320</v>
      </c>
      <c r="T632" t="s">
        <v>8321</v>
      </c>
      <c r="U632">
        <f t="shared" si="49"/>
        <v>2015</v>
      </c>
    </row>
    <row r="633" spans="1:21" ht="15" hidden="1" customHeight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>
        <f t="shared" si="45"/>
        <v>1</v>
      </c>
      <c r="H633">
        <f t="shared" si="46"/>
        <v>76.67</v>
      </c>
      <c r="I633" t="s">
        <v>8228</v>
      </c>
      <c r="J633" t="s">
        <v>8250</v>
      </c>
      <c r="K633">
        <v>1464460329</v>
      </c>
      <c r="L633" s="9">
        <f t="shared" si="47"/>
        <v>42518.772326388891</v>
      </c>
      <c r="M633">
        <v>1461954729</v>
      </c>
      <c r="N633" s="9">
        <f t="shared" si="48"/>
        <v>42489.772326388891</v>
      </c>
      <c r="O633" t="b">
        <v>0</v>
      </c>
      <c r="P633">
        <v>9</v>
      </c>
      <c r="Q633" t="b">
        <v>0</v>
      </c>
      <c r="R633" t="s">
        <v>8270</v>
      </c>
      <c r="S633" s="12" t="s">
        <v>8320</v>
      </c>
      <c r="T633" t="s">
        <v>8321</v>
      </c>
      <c r="U633">
        <f t="shared" si="49"/>
        <v>2016</v>
      </c>
    </row>
    <row r="634" spans="1:21" ht="15" hidden="1" customHeight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>
        <f t="shared" si="45"/>
        <v>0</v>
      </c>
      <c r="H634" t="e">
        <f t="shared" si="46"/>
        <v>#DIV/0!</v>
      </c>
      <c r="I634" t="s">
        <v>8232</v>
      </c>
      <c r="J634" t="s">
        <v>8248</v>
      </c>
      <c r="K634">
        <v>1448470165</v>
      </c>
      <c r="L634" s="9">
        <f t="shared" si="47"/>
        <v>42333.700983796298</v>
      </c>
      <c r="M634">
        <v>1445874565</v>
      </c>
      <c r="N634" s="9">
        <f t="shared" si="48"/>
        <v>42303.659317129626</v>
      </c>
      <c r="O634" t="b">
        <v>0</v>
      </c>
      <c r="P634">
        <v>0</v>
      </c>
      <c r="Q634" t="b">
        <v>0</v>
      </c>
      <c r="R634" t="s">
        <v>8270</v>
      </c>
      <c r="S634" s="12" t="s">
        <v>8320</v>
      </c>
      <c r="T634" t="s">
        <v>8321</v>
      </c>
      <c r="U634">
        <f t="shared" si="49"/>
        <v>2015</v>
      </c>
    </row>
    <row r="635" spans="1:21" ht="15" hidden="1" customHeight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>
        <f t="shared" si="45"/>
        <v>12</v>
      </c>
      <c r="H635">
        <f t="shared" si="46"/>
        <v>49.8</v>
      </c>
      <c r="I635" t="s">
        <v>8223</v>
      </c>
      <c r="J635" t="s">
        <v>8245</v>
      </c>
      <c r="K635">
        <v>1466204400</v>
      </c>
      <c r="L635" s="9">
        <f t="shared" si="47"/>
        <v>42538.958333333328</v>
      </c>
      <c r="M635">
        <v>1463469062</v>
      </c>
      <c r="N635" s="9">
        <f t="shared" si="48"/>
        <v>42507.29932870371</v>
      </c>
      <c r="O635" t="b">
        <v>0</v>
      </c>
      <c r="P635">
        <v>25</v>
      </c>
      <c r="Q635" t="b">
        <v>0</v>
      </c>
      <c r="R635" t="s">
        <v>8270</v>
      </c>
      <c r="S635" s="12" t="s">
        <v>8320</v>
      </c>
      <c r="T635" t="s">
        <v>8321</v>
      </c>
      <c r="U635">
        <f t="shared" si="49"/>
        <v>2016</v>
      </c>
    </row>
    <row r="636" spans="1:21" ht="15" hidden="1" customHeight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>
        <f t="shared" si="45"/>
        <v>0</v>
      </c>
      <c r="H636">
        <f t="shared" si="46"/>
        <v>1</v>
      </c>
      <c r="I636" t="s">
        <v>8223</v>
      </c>
      <c r="J636" t="s">
        <v>8245</v>
      </c>
      <c r="K636">
        <v>1424989029</v>
      </c>
      <c r="L636" s="9">
        <f t="shared" si="47"/>
        <v>42061.928576388891</v>
      </c>
      <c r="M636">
        <v>1422397029</v>
      </c>
      <c r="N636" s="9">
        <f t="shared" si="48"/>
        <v>42031.928576388891</v>
      </c>
      <c r="O636" t="b">
        <v>0</v>
      </c>
      <c r="P636">
        <v>1</v>
      </c>
      <c r="Q636" t="b">
        <v>0</v>
      </c>
      <c r="R636" t="s">
        <v>8270</v>
      </c>
      <c r="S636" s="12" t="s">
        <v>8320</v>
      </c>
      <c r="T636" t="s">
        <v>8321</v>
      </c>
      <c r="U636">
        <f t="shared" si="49"/>
        <v>2015</v>
      </c>
    </row>
    <row r="637" spans="1:21" ht="15" hidden="1" customHeight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>
        <f t="shared" si="45"/>
        <v>0</v>
      </c>
      <c r="H637">
        <f t="shared" si="46"/>
        <v>2</v>
      </c>
      <c r="I637" t="s">
        <v>8223</v>
      </c>
      <c r="J637" t="s">
        <v>8245</v>
      </c>
      <c r="K637">
        <v>1428804762</v>
      </c>
      <c r="L637" s="9">
        <f t="shared" si="47"/>
        <v>42106.092152777783</v>
      </c>
      <c r="M637">
        <v>1426212762</v>
      </c>
      <c r="N637" s="9">
        <f t="shared" si="48"/>
        <v>42076.092152777783</v>
      </c>
      <c r="O637" t="b">
        <v>0</v>
      </c>
      <c r="P637">
        <v>1</v>
      </c>
      <c r="Q637" t="b">
        <v>0</v>
      </c>
      <c r="R637" t="s">
        <v>8270</v>
      </c>
      <c r="S637" s="12" t="s">
        <v>8320</v>
      </c>
      <c r="T637" t="s">
        <v>8321</v>
      </c>
      <c r="U637">
        <f t="shared" si="49"/>
        <v>2015</v>
      </c>
    </row>
    <row r="638" spans="1:21" ht="15" hidden="1" customHeight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>
        <f t="shared" si="45"/>
        <v>0</v>
      </c>
      <c r="H638">
        <f t="shared" si="46"/>
        <v>4</v>
      </c>
      <c r="I638" t="s">
        <v>8224</v>
      </c>
      <c r="J638" t="s">
        <v>8246</v>
      </c>
      <c r="K638">
        <v>1433587620</v>
      </c>
      <c r="L638" s="9">
        <f t="shared" si="47"/>
        <v>42161.44930555555</v>
      </c>
      <c r="M638">
        <v>1430996150</v>
      </c>
      <c r="N638" s="9">
        <f t="shared" si="48"/>
        <v>42131.455439814818</v>
      </c>
      <c r="O638" t="b">
        <v>0</v>
      </c>
      <c r="P638">
        <v>1</v>
      </c>
      <c r="Q638" t="b">
        <v>0</v>
      </c>
      <c r="R638" t="s">
        <v>8270</v>
      </c>
      <c r="S638" s="12" t="s">
        <v>8320</v>
      </c>
      <c r="T638" t="s">
        <v>8321</v>
      </c>
      <c r="U638">
        <f t="shared" si="49"/>
        <v>2015</v>
      </c>
    </row>
    <row r="639" spans="1:21" ht="15" hidden="1" customHeight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>
        <f t="shared" si="45"/>
        <v>0</v>
      </c>
      <c r="H639" t="e">
        <f t="shared" si="46"/>
        <v>#DIV/0!</v>
      </c>
      <c r="I639" t="s">
        <v>8224</v>
      </c>
      <c r="J639" t="s">
        <v>8246</v>
      </c>
      <c r="K639">
        <v>1488063840</v>
      </c>
      <c r="L639" s="9">
        <f t="shared" si="47"/>
        <v>42791.961111111115</v>
      </c>
      <c r="M639">
        <v>1485558318</v>
      </c>
      <c r="N639" s="9">
        <f t="shared" si="48"/>
        <v>42762.962013888886</v>
      </c>
      <c r="O639" t="b">
        <v>0</v>
      </c>
      <c r="P639">
        <v>0</v>
      </c>
      <c r="Q639" t="b">
        <v>0</v>
      </c>
      <c r="R639" t="s">
        <v>8270</v>
      </c>
      <c r="S639" s="12" t="s">
        <v>8320</v>
      </c>
      <c r="T639" t="s">
        <v>8321</v>
      </c>
      <c r="U639">
        <f t="shared" si="49"/>
        <v>2017</v>
      </c>
    </row>
    <row r="640" spans="1:21" ht="15" hidden="1" customHeight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>
        <f t="shared" si="45"/>
        <v>0</v>
      </c>
      <c r="H640">
        <f t="shared" si="46"/>
        <v>3</v>
      </c>
      <c r="I640" t="s">
        <v>8235</v>
      </c>
      <c r="J640" t="s">
        <v>8248</v>
      </c>
      <c r="K640">
        <v>1490447662</v>
      </c>
      <c r="L640" s="9">
        <f t="shared" si="47"/>
        <v>42819.55164351852</v>
      </c>
      <c r="M640">
        <v>1485267262</v>
      </c>
      <c r="N640" s="9">
        <f t="shared" si="48"/>
        <v>42759.593310185184</v>
      </c>
      <c r="O640" t="b">
        <v>0</v>
      </c>
      <c r="P640">
        <v>6</v>
      </c>
      <c r="Q640" t="b">
        <v>0</v>
      </c>
      <c r="R640" t="s">
        <v>8270</v>
      </c>
      <c r="S640" s="12" t="s">
        <v>8320</v>
      </c>
      <c r="T640" t="s">
        <v>8321</v>
      </c>
      <c r="U640">
        <f t="shared" si="49"/>
        <v>2017</v>
      </c>
    </row>
    <row r="641" spans="1:21" ht="15" hidden="1" customHeight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>
        <f t="shared" si="45"/>
        <v>0</v>
      </c>
      <c r="H641">
        <f t="shared" si="46"/>
        <v>1</v>
      </c>
      <c r="I641" t="s">
        <v>8223</v>
      </c>
      <c r="J641" t="s">
        <v>8245</v>
      </c>
      <c r="K641">
        <v>1413208795</v>
      </c>
      <c r="L641" s="9">
        <f t="shared" si="47"/>
        <v>41925.583275462966</v>
      </c>
      <c r="M641">
        <v>1408024795</v>
      </c>
      <c r="N641" s="9">
        <f t="shared" si="48"/>
        <v>41865.583275462966</v>
      </c>
      <c r="O641" t="b">
        <v>0</v>
      </c>
      <c r="P641">
        <v>1</v>
      </c>
      <c r="Q641" t="b">
        <v>0</v>
      </c>
      <c r="R641" t="s">
        <v>8270</v>
      </c>
      <c r="S641" s="12" t="s">
        <v>8320</v>
      </c>
      <c r="T641" t="s">
        <v>8321</v>
      </c>
      <c r="U641">
        <f t="shared" si="49"/>
        <v>2014</v>
      </c>
    </row>
    <row r="642" spans="1:21" ht="15" hidden="1" customHeight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>
        <f t="shared" si="45"/>
        <v>144</v>
      </c>
      <c r="H642">
        <f t="shared" si="46"/>
        <v>50.5</v>
      </c>
      <c r="I642" t="s">
        <v>8229</v>
      </c>
      <c r="J642" t="s">
        <v>8248</v>
      </c>
      <c r="K642">
        <v>1480028400</v>
      </c>
      <c r="L642" s="9">
        <f t="shared" si="47"/>
        <v>42698.958333333328</v>
      </c>
      <c r="M642">
        <v>1478685915</v>
      </c>
      <c r="N642" s="9">
        <f t="shared" si="48"/>
        <v>42683.420312499999</v>
      </c>
      <c r="O642" t="b">
        <v>0</v>
      </c>
      <c r="P642">
        <v>2</v>
      </c>
      <c r="Q642" t="b">
        <v>1</v>
      </c>
      <c r="R642" t="s">
        <v>8271</v>
      </c>
      <c r="S642" s="12" t="s">
        <v>8320</v>
      </c>
      <c r="T642" t="s">
        <v>8322</v>
      </c>
      <c r="U642">
        <f t="shared" si="49"/>
        <v>2016</v>
      </c>
    </row>
    <row r="643" spans="1:21" ht="15" hidden="1" customHeight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>
        <f t="shared" ref="G643:G706" si="50">ROUND(E643/D643*100,0)</f>
        <v>119</v>
      </c>
      <c r="H643">
        <f t="shared" ref="H643:H706" si="51">ROUND(E643/P643,2)</f>
        <v>151.32</v>
      </c>
      <c r="I643" t="s">
        <v>8223</v>
      </c>
      <c r="J643" t="s">
        <v>8245</v>
      </c>
      <c r="K643">
        <v>1439473248</v>
      </c>
      <c r="L643" s="9">
        <f t="shared" ref="L643:L706" si="52">K643/60/60/24+DATE(1970,1,1)</f>
        <v>42229.57</v>
      </c>
      <c r="M643">
        <v>1436881248</v>
      </c>
      <c r="N643" s="9">
        <f t="shared" ref="N643:N706" si="53">M643/24/60/60+DATE(1970,1,1)</f>
        <v>42199.57</v>
      </c>
      <c r="O643" t="b">
        <v>0</v>
      </c>
      <c r="P643">
        <v>315</v>
      </c>
      <c r="Q643" t="b">
        <v>1</v>
      </c>
      <c r="R643" t="s">
        <v>8271</v>
      </c>
      <c r="S643" s="12" t="s">
        <v>8320</v>
      </c>
      <c r="T643" t="s">
        <v>8322</v>
      </c>
      <c r="U643">
        <f t="shared" ref="U643:U706" si="54">YEAR(N643)</f>
        <v>2015</v>
      </c>
    </row>
    <row r="644" spans="1:21" ht="15" hidden="1" customHeight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>
        <f t="shared" si="50"/>
        <v>1460</v>
      </c>
      <c r="H644">
        <f t="shared" si="51"/>
        <v>134.36000000000001</v>
      </c>
      <c r="I644" t="s">
        <v>8235</v>
      </c>
      <c r="J644" t="s">
        <v>8248</v>
      </c>
      <c r="K644">
        <v>1439998674</v>
      </c>
      <c r="L644" s="9">
        <f t="shared" si="52"/>
        <v>42235.651319444441</v>
      </c>
      <c r="M644">
        <v>1436888274</v>
      </c>
      <c r="N644" s="9">
        <f t="shared" si="53"/>
        <v>42199.651319444441</v>
      </c>
      <c r="O644" t="b">
        <v>0</v>
      </c>
      <c r="P644">
        <v>2174</v>
      </c>
      <c r="Q644" t="b">
        <v>1</v>
      </c>
      <c r="R644" t="s">
        <v>8271</v>
      </c>
      <c r="S644" s="12" t="s">
        <v>8320</v>
      </c>
      <c r="T644" t="s">
        <v>8322</v>
      </c>
      <c r="U644">
        <f t="shared" si="54"/>
        <v>2015</v>
      </c>
    </row>
    <row r="645" spans="1:21" ht="15" hidden="1" customHeight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>
        <f t="shared" si="50"/>
        <v>106</v>
      </c>
      <c r="H645">
        <f t="shared" si="51"/>
        <v>174.03</v>
      </c>
      <c r="I645" t="s">
        <v>8223</v>
      </c>
      <c r="J645" t="s">
        <v>8245</v>
      </c>
      <c r="K645">
        <v>1433085875</v>
      </c>
      <c r="L645" s="9">
        <f t="shared" si="52"/>
        <v>42155.642071759255</v>
      </c>
      <c r="M645">
        <v>1428333875</v>
      </c>
      <c r="N645" s="9">
        <f t="shared" si="53"/>
        <v>42100.642071759255</v>
      </c>
      <c r="O645" t="b">
        <v>0</v>
      </c>
      <c r="P645">
        <v>152</v>
      </c>
      <c r="Q645" t="b">
        <v>1</v>
      </c>
      <c r="R645" t="s">
        <v>8271</v>
      </c>
      <c r="S645" s="12" t="s">
        <v>8320</v>
      </c>
      <c r="T645" t="s">
        <v>8322</v>
      </c>
      <c r="U645">
        <f t="shared" si="54"/>
        <v>2015</v>
      </c>
    </row>
    <row r="646" spans="1:21" ht="15" hidden="1" customHeight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>
        <f t="shared" si="50"/>
        <v>300</v>
      </c>
      <c r="H646">
        <f t="shared" si="51"/>
        <v>73.489999999999995</v>
      </c>
      <c r="I646" t="s">
        <v>8223</v>
      </c>
      <c r="J646" t="s">
        <v>8245</v>
      </c>
      <c r="K646">
        <v>1414544400</v>
      </c>
      <c r="L646" s="9">
        <f t="shared" si="52"/>
        <v>41941.041666666664</v>
      </c>
      <c r="M646">
        <v>1410883139</v>
      </c>
      <c r="N646" s="9">
        <f t="shared" si="53"/>
        <v>41898.665960648148</v>
      </c>
      <c r="O646" t="b">
        <v>0</v>
      </c>
      <c r="P646">
        <v>1021</v>
      </c>
      <c r="Q646" t="b">
        <v>1</v>
      </c>
      <c r="R646" t="s">
        <v>8271</v>
      </c>
      <c r="S646" s="12" t="s">
        <v>8320</v>
      </c>
      <c r="T646" t="s">
        <v>8322</v>
      </c>
      <c r="U646">
        <f t="shared" si="54"/>
        <v>2014</v>
      </c>
    </row>
    <row r="647" spans="1:21" ht="15" hidden="1" customHeight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>
        <f t="shared" si="50"/>
        <v>279</v>
      </c>
      <c r="H647">
        <f t="shared" si="51"/>
        <v>23.52</v>
      </c>
      <c r="I647" t="s">
        <v>8223</v>
      </c>
      <c r="J647" t="s">
        <v>8245</v>
      </c>
      <c r="K647">
        <v>1470962274</v>
      </c>
      <c r="L647" s="9">
        <f t="shared" si="52"/>
        <v>42594.026319444441</v>
      </c>
      <c r="M647">
        <v>1468370274</v>
      </c>
      <c r="N647" s="9">
        <f t="shared" si="53"/>
        <v>42564.026319444441</v>
      </c>
      <c r="O647" t="b">
        <v>0</v>
      </c>
      <c r="P647">
        <v>237</v>
      </c>
      <c r="Q647" t="b">
        <v>1</v>
      </c>
      <c r="R647" t="s">
        <v>8271</v>
      </c>
      <c r="S647" s="12" t="s">
        <v>8320</v>
      </c>
      <c r="T647" t="s">
        <v>8322</v>
      </c>
      <c r="U647">
        <f t="shared" si="54"/>
        <v>2016</v>
      </c>
    </row>
    <row r="648" spans="1:21" ht="15" hidden="1" customHeight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>
        <f t="shared" si="50"/>
        <v>132</v>
      </c>
      <c r="H648">
        <f t="shared" si="51"/>
        <v>39.07</v>
      </c>
      <c r="I648" t="s">
        <v>8223</v>
      </c>
      <c r="J648" t="s">
        <v>8245</v>
      </c>
      <c r="K648">
        <v>1407788867</v>
      </c>
      <c r="L648" s="9">
        <f t="shared" si="52"/>
        <v>41862.852627314816</v>
      </c>
      <c r="M648">
        <v>1405196867</v>
      </c>
      <c r="N648" s="9">
        <f t="shared" si="53"/>
        <v>41832.852627314816</v>
      </c>
      <c r="O648" t="b">
        <v>0</v>
      </c>
      <c r="P648">
        <v>27</v>
      </c>
      <c r="Q648" t="b">
        <v>1</v>
      </c>
      <c r="R648" t="s">
        <v>8271</v>
      </c>
      <c r="S648" s="12" t="s">
        <v>8320</v>
      </c>
      <c r="T648" t="s">
        <v>8322</v>
      </c>
      <c r="U648">
        <f t="shared" si="54"/>
        <v>2014</v>
      </c>
    </row>
    <row r="649" spans="1:21" ht="15" hidden="1" customHeight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>
        <f t="shared" si="50"/>
        <v>107</v>
      </c>
      <c r="H649">
        <f t="shared" si="51"/>
        <v>125.94</v>
      </c>
      <c r="I649" t="s">
        <v>8228</v>
      </c>
      <c r="J649" t="s">
        <v>8250</v>
      </c>
      <c r="K649">
        <v>1458235549</v>
      </c>
      <c r="L649" s="9">
        <f t="shared" si="52"/>
        <v>42446.726261574076</v>
      </c>
      <c r="M649">
        <v>1455647149</v>
      </c>
      <c r="N649" s="9">
        <f t="shared" si="53"/>
        <v>42416.767928240741</v>
      </c>
      <c r="O649" t="b">
        <v>0</v>
      </c>
      <c r="P649">
        <v>17</v>
      </c>
      <c r="Q649" t="b">
        <v>1</v>
      </c>
      <c r="R649" t="s">
        <v>8271</v>
      </c>
      <c r="S649" s="12" t="s">
        <v>8320</v>
      </c>
      <c r="T649" t="s">
        <v>8322</v>
      </c>
      <c r="U649">
        <f t="shared" si="54"/>
        <v>2016</v>
      </c>
    </row>
    <row r="650" spans="1:21" ht="15" hidden="1" customHeight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>
        <f t="shared" si="50"/>
        <v>127</v>
      </c>
      <c r="H650">
        <f t="shared" si="51"/>
        <v>1644</v>
      </c>
      <c r="I650" t="s">
        <v>8223</v>
      </c>
      <c r="J650" t="s">
        <v>8245</v>
      </c>
      <c r="K650">
        <v>1413304708</v>
      </c>
      <c r="L650" s="9">
        <f t="shared" si="52"/>
        <v>41926.693379629629</v>
      </c>
      <c r="M650">
        <v>1410280708</v>
      </c>
      <c r="N650" s="9">
        <f t="shared" si="53"/>
        <v>41891.693379629629</v>
      </c>
      <c r="O650" t="b">
        <v>0</v>
      </c>
      <c r="P650">
        <v>27</v>
      </c>
      <c r="Q650" t="b">
        <v>1</v>
      </c>
      <c r="R650" t="s">
        <v>8271</v>
      </c>
      <c r="S650" s="12" t="s">
        <v>8320</v>
      </c>
      <c r="T650" t="s">
        <v>8322</v>
      </c>
      <c r="U650">
        <f t="shared" si="54"/>
        <v>2014</v>
      </c>
    </row>
    <row r="651" spans="1:21" ht="15" hidden="1" customHeight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>
        <f t="shared" si="50"/>
        <v>140</v>
      </c>
      <c r="H651">
        <f t="shared" si="51"/>
        <v>42.67</v>
      </c>
      <c r="I651" t="s">
        <v>8223</v>
      </c>
      <c r="J651" t="s">
        <v>8245</v>
      </c>
      <c r="K651">
        <v>1410904413</v>
      </c>
      <c r="L651" s="9">
        <f t="shared" si="52"/>
        <v>41898.912187499998</v>
      </c>
      <c r="M651">
        <v>1409090013</v>
      </c>
      <c r="N651" s="9">
        <f t="shared" si="53"/>
        <v>41877.912187499998</v>
      </c>
      <c r="O651" t="b">
        <v>0</v>
      </c>
      <c r="P651">
        <v>82</v>
      </c>
      <c r="Q651" t="b">
        <v>1</v>
      </c>
      <c r="R651" t="s">
        <v>8271</v>
      </c>
      <c r="S651" s="12" t="s">
        <v>8320</v>
      </c>
      <c r="T651" t="s">
        <v>8322</v>
      </c>
      <c r="U651">
        <f t="shared" si="54"/>
        <v>2014</v>
      </c>
    </row>
    <row r="652" spans="1:21" ht="15" hidden="1" customHeight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>
        <f t="shared" si="50"/>
        <v>112</v>
      </c>
      <c r="H652">
        <f t="shared" si="51"/>
        <v>35.130000000000003</v>
      </c>
      <c r="I652" t="s">
        <v>8223</v>
      </c>
      <c r="J652" t="s">
        <v>8245</v>
      </c>
      <c r="K652">
        <v>1418953984</v>
      </c>
      <c r="L652" s="9">
        <f t="shared" si="52"/>
        <v>41992.078518518523</v>
      </c>
      <c r="M652">
        <v>1413766384</v>
      </c>
      <c r="N652" s="9">
        <f t="shared" si="53"/>
        <v>41932.036851851852</v>
      </c>
      <c r="O652" t="b">
        <v>0</v>
      </c>
      <c r="P652">
        <v>48</v>
      </c>
      <c r="Q652" t="b">
        <v>1</v>
      </c>
      <c r="R652" t="s">
        <v>8271</v>
      </c>
      <c r="S652" s="12" t="s">
        <v>8320</v>
      </c>
      <c r="T652" t="s">
        <v>8322</v>
      </c>
      <c r="U652">
        <f t="shared" si="54"/>
        <v>2014</v>
      </c>
    </row>
    <row r="653" spans="1:21" ht="15" hidden="1" customHeight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>
        <f t="shared" si="50"/>
        <v>101</v>
      </c>
      <c r="H653">
        <f t="shared" si="51"/>
        <v>239.35</v>
      </c>
      <c r="I653" t="s">
        <v>8223</v>
      </c>
      <c r="J653" t="s">
        <v>8245</v>
      </c>
      <c r="K653">
        <v>1418430311</v>
      </c>
      <c r="L653" s="9">
        <f t="shared" si="52"/>
        <v>41986.017488425925</v>
      </c>
      <c r="M653">
        <v>1415838311</v>
      </c>
      <c r="N653" s="9">
        <f t="shared" si="53"/>
        <v>41956.017488425932</v>
      </c>
      <c r="O653" t="b">
        <v>0</v>
      </c>
      <c r="P653">
        <v>105</v>
      </c>
      <c r="Q653" t="b">
        <v>1</v>
      </c>
      <c r="R653" t="s">
        <v>8271</v>
      </c>
      <c r="S653" s="12" t="s">
        <v>8320</v>
      </c>
      <c r="T653" t="s">
        <v>8322</v>
      </c>
      <c r="U653">
        <f t="shared" si="54"/>
        <v>2014</v>
      </c>
    </row>
    <row r="654" spans="1:21" ht="15" hidden="1" customHeight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>
        <f t="shared" si="50"/>
        <v>100</v>
      </c>
      <c r="H654">
        <f t="shared" si="51"/>
        <v>107.64</v>
      </c>
      <c r="I654" t="s">
        <v>8223</v>
      </c>
      <c r="J654" t="s">
        <v>8245</v>
      </c>
      <c r="K654">
        <v>1480613650</v>
      </c>
      <c r="L654" s="9">
        <f t="shared" si="52"/>
        <v>42705.732060185182</v>
      </c>
      <c r="M654">
        <v>1478018050</v>
      </c>
      <c r="N654" s="9">
        <f t="shared" si="53"/>
        <v>42675.690393518518</v>
      </c>
      <c r="O654" t="b">
        <v>0</v>
      </c>
      <c r="P654">
        <v>28</v>
      </c>
      <c r="Q654" t="b">
        <v>1</v>
      </c>
      <c r="R654" t="s">
        <v>8271</v>
      </c>
      <c r="S654" s="12" t="s">
        <v>8320</v>
      </c>
      <c r="T654" t="s">
        <v>8322</v>
      </c>
      <c r="U654">
        <f t="shared" si="54"/>
        <v>2016</v>
      </c>
    </row>
    <row r="655" spans="1:21" ht="15" hidden="1" customHeight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>
        <f t="shared" si="50"/>
        <v>141</v>
      </c>
      <c r="H655">
        <f t="shared" si="51"/>
        <v>95.83</v>
      </c>
      <c r="I655" t="s">
        <v>8223</v>
      </c>
      <c r="J655" t="s">
        <v>8245</v>
      </c>
      <c r="K655">
        <v>1440082240</v>
      </c>
      <c r="L655" s="9">
        <f t="shared" si="52"/>
        <v>42236.618518518517</v>
      </c>
      <c r="M655">
        <v>1436885440</v>
      </c>
      <c r="N655" s="9">
        <f t="shared" si="53"/>
        <v>42199.618518518517</v>
      </c>
      <c r="O655" t="b">
        <v>0</v>
      </c>
      <c r="P655">
        <v>1107</v>
      </c>
      <c r="Q655" t="b">
        <v>1</v>
      </c>
      <c r="R655" t="s">
        <v>8271</v>
      </c>
      <c r="S655" s="12" t="s">
        <v>8320</v>
      </c>
      <c r="T655" t="s">
        <v>8322</v>
      </c>
      <c r="U655">
        <f t="shared" si="54"/>
        <v>2015</v>
      </c>
    </row>
    <row r="656" spans="1:21" ht="15" hidden="1" customHeight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>
        <f t="shared" si="50"/>
        <v>267</v>
      </c>
      <c r="H656">
        <f t="shared" si="51"/>
        <v>31.66</v>
      </c>
      <c r="I656" t="s">
        <v>8223</v>
      </c>
      <c r="J656" t="s">
        <v>8245</v>
      </c>
      <c r="K656">
        <v>1436396313</v>
      </c>
      <c r="L656" s="9">
        <f t="shared" si="52"/>
        <v>42193.957326388889</v>
      </c>
      <c r="M656">
        <v>1433804313</v>
      </c>
      <c r="N656" s="9">
        <f t="shared" si="53"/>
        <v>42163.957326388889</v>
      </c>
      <c r="O656" t="b">
        <v>0</v>
      </c>
      <c r="P656">
        <v>1013</v>
      </c>
      <c r="Q656" t="b">
        <v>1</v>
      </c>
      <c r="R656" t="s">
        <v>8271</v>
      </c>
      <c r="S656" s="12" t="s">
        <v>8320</v>
      </c>
      <c r="T656" t="s">
        <v>8322</v>
      </c>
      <c r="U656">
        <f t="shared" si="54"/>
        <v>2015</v>
      </c>
    </row>
    <row r="657" spans="1:21" ht="15" hidden="1" customHeight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>
        <f t="shared" si="50"/>
        <v>147</v>
      </c>
      <c r="H657">
        <f t="shared" si="51"/>
        <v>42.89</v>
      </c>
      <c r="I657" t="s">
        <v>8223</v>
      </c>
      <c r="J657" t="s">
        <v>8245</v>
      </c>
      <c r="K657">
        <v>1426197512</v>
      </c>
      <c r="L657" s="9">
        <f t="shared" si="52"/>
        <v>42075.915648148148</v>
      </c>
      <c r="M657">
        <v>1423609112</v>
      </c>
      <c r="N657" s="9">
        <f t="shared" si="53"/>
        <v>42045.957314814819</v>
      </c>
      <c r="O657" t="b">
        <v>0</v>
      </c>
      <c r="P657">
        <v>274</v>
      </c>
      <c r="Q657" t="b">
        <v>1</v>
      </c>
      <c r="R657" t="s">
        <v>8271</v>
      </c>
      <c r="S657" s="12" t="s">
        <v>8320</v>
      </c>
      <c r="T657" t="s">
        <v>8322</v>
      </c>
      <c r="U657">
        <f t="shared" si="54"/>
        <v>2015</v>
      </c>
    </row>
    <row r="658" spans="1:21" ht="15" hidden="1" customHeight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>
        <f t="shared" si="50"/>
        <v>214</v>
      </c>
      <c r="H658">
        <f t="shared" si="51"/>
        <v>122.74</v>
      </c>
      <c r="I658" t="s">
        <v>8223</v>
      </c>
      <c r="J658" t="s">
        <v>8245</v>
      </c>
      <c r="K658">
        <v>1460917119</v>
      </c>
      <c r="L658" s="9">
        <f t="shared" si="52"/>
        <v>42477.762951388882</v>
      </c>
      <c r="M658">
        <v>1455736719</v>
      </c>
      <c r="N658" s="9">
        <f t="shared" si="53"/>
        <v>42417.804618055554</v>
      </c>
      <c r="O658" t="b">
        <v>0</v>
      </c>
      <c r="P658">
        <v>87</v>
      </c>
      <c r="Q658" t="b">
        <v>1</v>
      </c>
      <c r="R658" t="s">
        <v>8271</v>
      </c>
      <c r="S658" s="12" t="s">
        <v>8320</v>
      </c>
      <c r="T658" t="s">
        <v>8322</v>
      </c>
      <c r="U658">
        <f t="shared" si="54"/>
        <v>2016</v>
      </c>
    </row>
    <row r="659" spans="1:21" ht="15" hidden="1" customHeight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>
        <f t="shared" si="50"/>
        <v>126</v>
      </c>
      <c r="H659">
        <f t="shared" si="51"/>
        <v>190.45</v>
      </c>
      <c r="I659" t="s">
        <v>8223</v>
      </c>
      <c r="J659" t="s">
        <v>8245</v>
      </c>
      <c r="K659">
        <v>1450901872</v>
      </c>
      <c r="L659" s="9">
        <f t="shared" si="52"/>
        <v>42361.84574074074</v>
      </c>
      <c r="M659">
        <v>1448309872</v>
      </c>
      <c r="N659" s="9">
        <f t="shared" si="53"/>
        <v>42331.84574074074</v>
      </c>
      <c r="O659" t="b">
        <v>0</v>
      </c>
      <c r="P659">
        <v>99</v>
      </c>
      <c r="Q659" t="b">
        <v>1</v>
      </c>
      <c r="R659" t="s">
        <v>8271</v>
      </c>
      <c r="S659" s="12" t="s">
        <v>8320</v>
      </c>
      <c r="T659" t="s">
        <v>8322</v>
      </c>
      <c r="U659">
        <f t="shared" si="54"/>
        <v>2015</v>
      </c>
    </row>
    <row r="660" spans="1:21" ht="15" hidden="1" customHeight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>
        <f t="shared" si="50"/>
        <v>104</v>
      </c>
      <c r="H660">
        <f t="shared" si="51"/>
        <v>109.34</v>
      </c>
      <c r="I660" t="s">
        <v>8223</v>
      </c>
      <c r="J660" t="s">
        <v>8245</v>
      </c>
      <c r="K660">
        <v>1437933600</v>
      </c>
      <c r="L660" s="9">
        <f t="shared" si="52"/>
        <v>42211.75</v>
      </c>
      <c r="M660">
        <v>1435117889</v>
      </c>
      <c r="N660" s="9">
        <f t="shared" si="53"/>
        <v>42179.160752314812</v>
      </c>
      <c r="O660" t="b">
        <v>0</v>
      </c>
      <c r="P660">
        <v>276</v>
      </c>
      <c r="Q660" t="b">
        <v>1</v>
      </c>
      <c r="R660" t="s">
        <v>8271</v>
      </c>
      <c r="S660" s="12" t="s">
        <v>8320</v>
      </c>
      <c r="T660" t="s">
        <v>8322</v>
      </c>
      <c r="U660">
        <f t="shared" si="54"/>
        <v>2015</v>
      </c>
    </row>
    <row r="661" spans="1:21" ht="15" hidden="1" customHeight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>
        <f t="shared" si="50"/>
        <v>101</v>
      </c>
      <c r="H661">
        <f t="shared" si="51"/>
        <v>143.66999999999999</v>
      </c>
      <c r="I661" t="s">
        <v>8223</v>
      </c>
      <c r="J661" t="s">
        <v>8245</v>
      </c>
      <c r="K661">
        <v>1440339295</v>
      </c>
      <c r="L661" s="9">
        <f t="shared" si="52"/>
        <v>42239.593692129631</v>
      </c>
      <c r="M661">
        <v>1437747295</v>
      </c>
      <c r="N661" s="9">
        <f t="shared" si="53"/>
        <v>42209.593692129631</v>
      </c>
      <c r="O661" t="b">
        <v>0</v>
      </c>
      <c r="P661">
        <v>21</v>
      </c>
      <c r="Q661" t="b">
        <v>1</v>
      </c>
      <c r="R661" t="s">
        <v>8271</v>
      </c>
      <c r="S661" s="12" t="s">
        <v>8320</v>
      </c>
      <c r="T661" t="s">
        <v>8322</v>
      </c>
      <c r="U661">
        <f t="shared" si="54"/>
        <v>2015</v>
      </c>
    </row>
    <row r="662" spans="1:21" ht="15" hidden="1" customHeight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>
        <f t="shared" si="50"/>
        <v>3</v>
      </c>
      <c r="H662">
        <f t="shared" si="51"/>
        <v>84.94</v>
      </c>
      <c r="I662" t="s">
        <v>8223</v>
      </c>
      <c r="J662" t="s">
        <v>8245</v>
      </c>
      <c r="K662">
        <v>1415558879</v>
      </c>
      <c r="L662" s="9">
        <f t="shared" si="52"/>
        <v>41952.783321759263</v>
      </c>
      <c r="M662">
        <v>1412963279</v>
      </c>
      <c r="N662" s="9">
        <f t="shared" si="53"/>
        <v>41922.741655092592</v>
      </c>
      <c r="O662" t="b">
        <v>0</v>
      </c>
      <c r="P662">
        <v>18</v>
      </c>
      <c r="Q662" t="b">
        <v>0</v>
      </c>
      <c r="R662" t="s">
        <v>8271</v>
      </c>
      <c r="S662" s="12" t="s">
        <v>8320</v>
      </c>
      <c r="T662" t="s">
        <v>8322</v>
      </c>
      <c r="U662">
        <f t="shared" si="54"/>
        <v>2014</v>
      </c>
    </row>
    <row r="663" spans="1:21" ht="15" hidden="1" customHeight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>
        <f t="shared" si="50"/>
        <v>1</v>
      </c>
      <c r="H663">
        <f t="shared" si="51"/>
        <v>10.56</v>
      </c>
      <c r="I663" t="s">
        <v>8223</v>
      </c>
      <c r="J663" t="s">
        <v>8245</v>
      </c>
      <c r="K663">
        <v>1477236559</v>
      </c>
      <c r="L663" s="9">
        <f t="shared" si="52"/>
        <v>42666.645358796297</v>
      </c>
      <c r="M663">
        <v>1474644559</v>
      </c>
      <c r="N663" s="9">
        <f t="shared" si="53"/>
        <v>42636.645358796297</v>
      </c>
      <c r="O663" t="b">
        <v>0</v>
      </c>
      <c r="P663">
        <v>9</v>
      </c>
      <c r="Q663" t="b">
        <v>0</v>
      </c>
      <c r="R663" t="s">
        <v>8271</v>
      </c>
      <c r="S663" s="12" t="s">
        <v>8320</v>
      </c>
      <c r="T663" t="s">
        <v>8322</v>
      </c>
      <c r="U663">
        <f t="shared" si="54"/>
        <v>2016</v>
      </c>
    </row>
    <row r="664" spans="1:21" ht="15" hidden="1" customHeight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>
        <f t="shared" si="50"/>
        <v>0</v>
      </c>
      <c r="H664">
        <f t="shared" si="51"/>
        <v>39</v>
      </c>
      <c r="I664" t="s">
        <v>8223</v>
      </c>
      <c r="J664" t="s">
        <v>8245</v>
      </c>
      <c r="K664">
        <v>1421404247</v>
      </c>
      <c r="L664" s="9">
        <f t="shared" si="52"/>
        <v>42020.438043981485</v>
      </c>
      <c r="M664">
        <v>1418812247</v>
      </c>
      <c r="N664" s="9">
        <f t="shared" si="53"/>
        <v>41990.438043981485</v>
      </c>
      <c r="O664" t="b">
        <v>0</v>
      </c>
      <c r="P664">
        <v>4</v>
      </c>
      <c r="Q664" t="b">
        <v>0</v>
      </c>
      <c r="R664" t="s">
        <v>8271</v>
      </c>
      <c r="S664" s="12" t="s">
        <v>8320</v>
      </c>
      <c r="T664" t="s">
        <v>8322</v>
      </c>
      <c r="U664">
        <f t="shared" si="54"/>
        <v>2014</v>
      </c>
    </row>
    <row r="665" spans="1:21" ht="15" hidden="1" customHeight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>
        <f t="shared" si="50"/>
        <v>0</v>
      </c>
      <c r="H665">
        <f t="shared" si="51"/>
        <v>100</v>
      </c>
      <c r="I665" t="s">
        <v>8231</v>
      </c>
      <c r="J665" t="s">
        <v>8252</v>
      </c>
      <c r="K665">
        <v>1437250456</v>
      </c>
      <c r="L665" s="9">
        <f t="shared" si="52"/>
        <v>42203.843240740738</v>
      </c>
      <c r="M665">
        <v>1434658456</v>
      </c>
      <c r="N665" s="9">
        <f t="shared" si="53"/>
        <v>42173.843240740738</v>
      </c>
      <c r="O665" t="b">
        <v>0</v>
      </c>
      <c r="P665">
        <v>7</v>
      </c>
      <c r="Q665" t="b">
        <v>0</v>
      </c>
      <c r="R665" t="s">
        <v>8271</v>
      </c>
      <c r="S665" s="12" t="s">
        <v>8320</v>
      </c>
      <c r="T665" t="s">
        <v>8322</v>
      </c>
      <c r="U665">
        <f t="shared" si="54"/>
        <v>2015</v>
      </c>
    </row>
    <row r="666" spans="1:21" ht="15" hidden="1" customHeight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>
        <f t="shared" si="50"/>
        <v>8</v>
      </c>
      <c r="H666">
        <f t="shared" si="51"/>
        <v>31.17</v>
      </c>
      <c r="I666" t="s">
        <v>8223</v>
      </c>
      <c r="J666" t="s">
        <v>8245</v>
      </c>
      <c r="K666">
        <v>1428940775</v>
      </c>
      <c r="L666" s="9">
        <f t="shared" si="52"/>
        <v>42107.666377314818</v>
      </c>
      <c r="M666">
        <v>1426348775</v>
      </c>
      <c r="N666" s="9">
        <f t="shared" si="53"/>
        <v>42077.666377314818</v>
      </c>
      <c r="O666" t="b">
        <v>0</v>
      </c>
      <c r="P666">
        <v>29</v>
      </c>
      <c r="Q666" t="b">
        <v>0</v>
      </c>
      <c r="R666" t="s">
        <v>8271</v>
      </c>
      <c r="S666" s="12" t="s">
        <v>8320</v>
      </c>
      <c r="T666" t="s">
        <v>8322</v>
      </c>
      <c r="U666">
        <f t="shared" si="54"/>
        <v>2015</v>
      </c>
    </row>
    <row r="667" spans="1:21" ht="15" hidden="1" customHeight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>
        <f t="shared" si="50"/>
        <v>19</v>
      </c>
      <c r="H667">
        <f t="shared" si="51"/>
        <v>155.33000000000001</v>
      </c>
      <c r="I667" t="s">
        <v>8223</v>
      </c>
      <c r="J667" t="s">
        <v>8245</v>
      </c>
      <c r="K667">
        <v>1484327061</v>
      </c>
      <c r="L667" s="9">
        <f t="shared" si="52"/>
        <v>42748.711354166662</v>
      </c>
      <c r="M667">
        <v>1479143061</v>
      </c>
      <c r="N667" s="9">
        <f t="shared" si="53"/>
        <v>42688.711354166662</v>
      </c>
      <c r="O667" t="b">
        <v>0</v>
      </c>
      <c r="P667">
        <v>12</v>
      </c>
      <c r="Q667" t="b">
        <v>0</v>
      </c>
      <c r="R667" t="s">
        <v>8271</v>
      </c>
      <c r="S667" s="12" t="s">
        <v>8320</v>
      </c>
      <c r="T667" t="s">
        <v>8322</v>
      </c>
      <c r="U667">
        <f t="shared" si="54"/>
        <v>2016</v>
      </c>
    </row>
    <row r="668" spans="1:21" ht="15" hidden="1" customHeight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>
        <f t="shared" si="50"/>
        <v>0</v>
      </c>
      <c r="H668">
        <f t="shared" si="51"/>
        <v>2</v>
      </c>
      <c r="I668" t="s">
        <v>8223</v>
      </c>
      <c r="J668" t="s">
        <v>8245</v>
      </c>
      <c r="K668">
        <v>1408305498</v>
      </c>
      <c r="L668" s="9">
        <f t="shared" si="52"/>
        <v>41868.832152777781</v>
      </c>
      <c r="M668">
        <v>1405713498</v>
      </c>
      <c r="N668" s="9">
        <f t="shared" si="53"/>
        <v>41838.832152777781</v>
      </c>
      <c r="O668" t="b">
        <v>0</v>
      </c>
      <c r="P668">
        <v>4</v>
      </c>
      <c r="Q668" t="b">
        <v>0</v>
      </c>
      <c r="R668" t="s">
        <v>8271</v>
      </c>
      <c r="S668" s="12" t="s">
        <v>8320</v>
      </c>
      <c r="T668" t="s">
        <v>8322</v>
      </c>
      <c r="U668">
        <f t="shared" si="54"/>
        <v>2014</v>
      </c>
    </row>
    <row r="669" spans="1:21" ht="15" hidden="1" customHeight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>
        <f t="shared" si="50"/>
        <v>10</v>
      </c>
      <c r="H669">
        <f t="shared" si="51"/>
        <v>178.93</v>
      </c>
      <c r="I669" t="s">
        <v>8236</v>
      </c>
      <c r="J669" t="s">
        <v>8248</v>
      </c>
      <c r="K669">
        <v>1477731463</v>
      </c>
      <c r="L669" s="9">
        <f t="shared" si="52"/>
        <v>42672.373414351852</v>
      </c>
      <c r="M669">
        <v>1474275463</v>
      </c>
      <c r="N669" s="9">
        <f t="shared" si="53"/>
        <v>42632.373414351852</v>
      </c>
      <c r="O669" t="b">
        <v>0</v>
      </c>
      <c r="P669">
        <v>28</v>
      </c>
      <c r="Q669" t="b">
        <v>0</v>
      </c>
      <c r="R669" t="s">
        <v>8271</v>
      </c>
      <c r="S669" s="12" t="s">
        <v>8320</v>
      </c>
      <c r="T669" t="s">
        <v>8322</v>
      </c>
      <c r="U669">
        <f t="shared" si="54"/>
        <v>2016</v>
      </c>
    </row>
    <row r="670" spans="1:21" ht="15" hidden="1" customHeight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>
        <f t="shared" si="50"/>
        <v>5</v>
      </c>
      <c r="H670">
        <f t="shared" si="51"/>
        <v>27.36</v>
      </c>
      <c r="I670" t="s">
        <v>8223</v>
      </c>
      <c r="J670" t="s">
        <v>8245</v>
      </c>
      <c r="K670">
        <v>1431374222</v>
      </c>
      <c r="L670" s="9">
        <f t="shared" si="52"/>
        <v>42135.831273148149</v>
      </c>
      <c r="M670">
        <v>1427486222</v>
      </c>
      <c r="N670" s="9">
        <f t="shared" si="53"/>
        <v>42090.831273148149</v>
      </c>
      <c r="O670" t="b">
        <v>0</v>
      </c>
      <c r="P670">
        <v>25</v>
      </c>
      <c r="Q670" t="b">
        <v>0</v>
      </c>
      <c r="R670" t="s">
        <v>8271</v>
      </c>
      <c r="S670" s="12" t="s">
        <v>8320</v>
      </c>
      <c r="T670" t="s">
        <v>8322</v>
      </c>
      <c r="U670">
        <f t="shared" si="54"/>
        <v>2015</v>
      </c>
    </row>
    <row r="671" spans="1:21" ht="15" hidden="1" customHeight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>
        <f t="shared" si="50"/>
        <v>22</v>
      </c>
      <c r="H671">
        <f t="shared" si="51"/>
        <v>1536.25</v>
      </c>
      <c r="I671" t="s">
        <v>8234</v>
      </c>
      <c r="J671" t="s">
        <v>8254</v>
      </c>
      <c r="K671">
        <v>1467817258</v>
      </c>
      <c r="L671" s="9">
        <f t="shared" si="52"/>
        <v>42557.625671296293</v>
      </c>
      <c r="M671">
        <v>1465225258</v>
      </c>
      <c r="N671" s="9">
        <f t="shared" si="53"/>
        <v>42527.625671296293</v>
      </c>
      <c r="O671" t="b">
        <v>0</v>
      </c>
      <c r="P671">
        <v>28</v>
      </c>
      <c r="Q671" t="b">
        <v>0</v>
      </c>
      <c r="R671" t="s">
        <v>8271</v>
      </c>
      <c r="S671" s="12" t="s">
        <v>8320</v>
      </c>
      <c r="T671" t="s">
        <v>8322</v>
      </c>
      <c r="U671">
        <f t="shared" si="54"/>
        <v>2016</v>
      </c>
    </row>
    <row r="672" spans="1:21" ht="15" hidden="1" customHeight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>
        <f t="shared" si="50"/>
        <v>29</v>
      </c>
      <c r="H672">
        <f t="shared" si="51"/>
        <v>85</v>
      </c>
      <c r="I672" t="s">
        <v>8236</v>
      </c>
      <c r="J672" t="s">
        <v>8248</v>
      </c>
      <c r="K672">
        <v>1466323800</v>
      </c>
      <c r="L672" s="9">
        <f t="shared" si="52"/>
        <v>42540.340277777781</v>
      </c>
      <c r="M672">
        <v>1463418120</v>
      </c>
      <c r="N672" s="9">
        <f t="shared" si="53"/>
        <v>42506.709722222222</v>
      </c>
      <c r="O672" t="b">
        <v>0</v>
      </c>
      <c r="P672">
        <v>310</v>
      </c>
      <c r="Q672" t="b">
        <v>0</v>
      </c>
      <c r="R672" t="s">
        <v>8271</v>
      </c>
      <c r="S672" s="12" t="s">
        <v>8320</v>
      </c>
      <c r="T672" t="s">
        <v>8322</v>
      </c>
      <c r="U672">
        <f t="shared" si="54"/>
        <v>2016</v>
      </c>
    </row>
    <row r="673" spans="1:21" ht="15" hidden="1" customHeight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>
        <f t="shared" si="50"/>
        <v>39</v>
      </c>
      <c r="H673">
        <f t="shared" si="51"/>
        <v>788.53</v>
      </c>
      <c r="I673" t="s">
        <v>8223</v>
      </c>
      <c r="J673" t="s">
        <v>8245</v>
      </c>
      <c r="K673">
        <v>1421208000</v>
      </c>
      <c r="L673" s="9">
        <f t="shared" si="52"/>
        <v>42018.166666666672</v>
      </c>
      <c r="M673">
        <v>1418315852</v>
      </c>
      <c r="N673" s="9">
        <f t="shared" si="53"/>
        <v>41984.692731481482</v>
      </c>
      <c r="O673" t="b">
        <v>0</v>
      </c>
      <c r="P673">
        <v>15</v>
      </c>
      <c r="Q673" t="b">
        <v>0</v>
      </c>
      <c r="R673" t="s">
        <v>8271</v>
      </c>
      <c r="S673" s="12" t="s">
        <v>8320</v>
      </c>
      <c r="T673" t="s">
        <v>8322</v>
      </c>
      <c r="U673">
        <f t="shared" si="54"/>
        <v>2014</v>
      </c>
    </row>
    <row r="674" spans="1:21" ht="15" hidden="1" customHeight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>
        <f t="shared" si="50"/>
        <v>22</v>
      </c>
      <c r="H674">
        <f t="shared" si="51"/>
        <v>50.3</v>
      </c>
      <c r="I674" t="s">
        <v>8223</v>
      </c>
      <c r="J674" t="s">
        <v>8245</v>
      </c>
      <c r="K674">
        <v>1420088340</v>
      </c>
      <c r="L674" s="9">
        <f t="shared" si="52"/>
        <v>42005.207638888889</v>
      </c>
      <c r="M674">
        <v>1417410964</v>
      </c>
      <c r="N674" s="9">
        <f t="shared" si="53"/>
        <v>41974.219490740739</v>
      </c>
      <c r="O674" t="b">
        <v>0</v>
      </c>
      <c r="P674">
        <v>215</v>
      </c>
      <c r="Q674" t="b">
        <v>0</v>
      </c>
      <c r="R674" t="s">
        <v>8271</v>
      </c>
      <c r="S674" s="12" t="s">
        <v>8320</v>
      </c>
      <c r="T674" t="s">
        <v>8322</v>
      </c>
      <c r="U674">
        <f t="shared" si="54"/>
        <v>2014</v>
      </c>
    </row>
    <row r="675" spans="1:21" ht="15" hidden="1" customHeight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>
        <f t="shared" si="50"/>
        <v>0</v>
      </c>
      <c r="H675">
        <f t="shared" si="51"/>
        <v>68.33</v>
      </c>
      <c r="I675" t="s">
        <v>8223</v>
      </c>
      <c r="J675" t="s">
        <v>8245</v>
      </c>
      <c r="K675">
        <v>1409602217</v>
      </c>
      <c r="L675" s="9">
        <f t="shared" si="52"/>
        <v>41883.840474537035</v>
      </c>
      <c r="M675">
        <v>1405714217</v>
      </c>
      <c r="N675" s="9">
        <f t="shared" si="53"/>
        <v>41838.840474537035</v>
      </c>
      <c r="O675" t="b">
        <v>0</v>
      </c>
      <c r="P675">
        <v>3</v>
      </c>
      <c r="Q675" t="b">
        <v>0</v>
      </c>
      <c r="R675" t="s">
        <v>8271</v>
      </c>
      <c r="S675" s="12" t="s">
        <v>8320</v>
      </c>
      <c r="T675" t="s">
        <v>8322</v>
      </c>
      <c r="U675">
        <f t="shared" si="54"/>
        <v>2014</v>
      </c>
    </row>
    <row r="676" spans="1:21" ht="15" hidden="1" customHeight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>
        <f t="shared" si="50"/>
        <v>0</v>
      </c>
      <c r="H676">
        <f t="shared" si="51"/>
        <v>7.5</v>
      </c>
      <c r="I676" t="s">
        <v>8223</v>
      </c>
      <c r="J676" t="s">
        <v>8245</v>
      </c>
      <c r="K676">
        <v>1407811627</v>
      </c>
      <c r="L676" s="9">
        <f t="shared" si="52"/>
        <v>41863.116053240738</v>
      </c>
      <c r="M676">
        <v>1402627627</v>
      </c>
      <c r="N676" s="9">
        <f t="shared" si="53"/>
        <v>41803.116053240738</v>
      </c>
      <c r="O676" t="b">
        <v>0</v>
      </c>
      <c r="P676">
        <v>2</v>
      </c>
      <c r="Q676" t="b">
        <v>0</v>
      </c>
      <c r="R676" t="s">
        <v>8271</v>
      </c>
      <c r="S676" s="12" t="s">
        <v>8320</v>
      </c>
      <c r="T676" t="s">
        <v>8322</v>
      </c>
      <c r="U676">
        <f t="shared" si="54"/>
        <v>2014</v>
      </c>
    </row>
    <row r="677" spans="1:21" ht="15" hidden="1" customHeight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>
        <f t="shared" si="50"/>
        <v>15</v>
      </c>
      <c r="H677">
        <f t="shared" si="51"/>
        <v>34.270000000000003</v>
      </c>
      <c r="I677" t="s">
        <v>8223</v>
      </c>
      <c r="J677" t="s">
        <v>8245</v>
      </c>
      <c r="K677">
        <v>1420095540</v>
      </c>
      <c r="L677" s="9">
        <f t="shared" si="52"/>
        <v>42005.290972222225</v>
      </c>
      <c r="M677">
        <v>1417558804</v>
      </c>
      <c r="N677" s="9">
        <f t="shared" si="53"/>
        <v>41975.930601851855</v>
      </c>
      <c r="O677" t="b">
        <v>0</v>
      </c>
      <c r="P677">
        <v>26</v>
      </c>
      <c r="Q677" t="b">
        <v>0</v>
      </c>
      <c r="R677" t="s">
        <v>8271</v>
      </c>
      <c r="S677" s="12" t="s">
        <v>8320</v>
      </c>
      <c r="T677" t="s">
        <v>8322</v>
      </c>
      <c r="U677">
        <f t="shared" si="54"/>
        <v>2014</v>
      </c>
    </row>
    <row r="678" spans="1:21" ht="15" hidden="1" customHeight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>
        <f t="shared" si="50"/>
        <v>1</v>
      </c>
      <c r="H678">
        <f t="shared" si="51"/>
        <v>61.29</v>
      </c>
      <c r="I678" t="s">
        <v>8228</v>
      </c>
      <c r="J678" t="s">
        <v>8250</v>
      </c>
      <c r="K678">
        <v>1423333581</v>
      </c>
      <c r="L678" s="9">
        <f t="shared" si="52"/>
        <v>42042.768298611118</v>
      </c>
      <c r="M678">
        <v>1420741581</v>
      </c>
      <c r="N678" s="9">
        <f t="shared" si="53"/>
        <v>42012.76829861111</v>
      </c>
      <c r="O678" t="b">
        <v>0</v>
      </c>
      <c r="P678">
        <v>24</v>
      </c>
      <c r="Q678" t="b">
        <v>0</v>
      </c>
      <c r="R678" t="s">
        <v>8271</v>
      </c>
      <c r="S678" s="12" t="s">
        <v>8320</v>
      </c>
      <c r="T678" t="s">
        <v>8322</v>
      </c>
      <c r="U678">
        <f t="shared" si="54"/>
        <v>2015</v>
      </c>
    </row>
    <row r="679" spans="1:21" ht="15" hidden="1" customHeight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>
        <f t="shared" si="50"/>
        <v>26</v>
      </c>
      <c r="H679">
        <f t="shared" si="51"/>
        <v>133.25</v>
      </c>
      <c r="I679" t="s">
        <v>8236</v>
      </c>
      <c r="J679" t="s">
        <v>8248</v>
      </c>
      <c r="K679">
        <v>1467106895</v>
      </c>
      <c r="L679" s="9">
        <f t="shared" si="52"/>
        <v>42549.403877314813</v>
      </c>
      <c r="M679">
        <v>1463218895</v>
      </c>
      <c r="N679" s="9">
        <f t="shared" si="53"/>
        <v>42504.403877314813</v>
      </c>
      <c r="O679" t="b">
        <v>0</v>
      </c>
      <c r="P679">
        <v>96</v>
      </c>
      <c r="Q679" t="b">
        <v>0</v>
      </c>
      <c r="R679" t="s">
        <v>8271</v>
      </c>
      <c r="S679" s="12" t="s">
        <v>8320</v>
      </c>
      <c r="T679" t="s">
        <v>8322</v>
      </c>
      <c r="U679">
        <f t="shared" si="54"/>
        <v>2016</v>
      </c>
    </row>
    <row r="680" spans="1:21" ht="15" hidden="1" customHeight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>
        <f t="shared" si="50"/>
        <v>4</v>
      </c>
      <c r="H680">
        <f t="shared" si="51"/>
        <v>65.180000000000007</v>
      </c>
      <c r="I680" t="s">
        <v>8223</v>
      </c>
      <c r="J680" t="s">
        <v>8245</v>
      </c>
      <c r="K680">
        <v>1463821338</v>
      </c>
      <c r="L680" s="9">
        <f t="shared" si="52"/>
        <v>42511.376597222217</v>
      </c>
      <c r="M680">
        <v>1461229338</v>
      </c>
      <c r="N680" s="9">
        <f t="shared" si="53"/>
        <v>42481.376597222217</v>
      </c>
      <c r="O680" t="b">
        <v>0</v>
      </c>
      <c r="P680">
        <v>17</v>
      </c>
      <c r="Q680" t="b">
        <v>0</v>
      </c>
      <c r="R680" t="s">
        <v>8271</v>
      </c>
      <c r="S680" s="12" t="s">
        <v>8320</v>
      </c>
      <c r="T680" t="s">
        <v>8322</v>
      </c>
      <c r="U680">
        <f t="shared" si="54"/>
        <v>2016</v>
      </c>
    </row>
    <row r="681" spans="1:21" ht="15" hidden="1" customHeight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>
        <f t="shared" si="50"/>
        <v>15</v>
      </c>
      <c r="H681">
        <f t="shared" si="51"/>
        <v>93.9</v>
      </c>
      <c r="I681" t="s">
        <v>8223</v>
      </c>
      <c r="J681" t="s">
        <v>8245</v>
      </c>
      <c r="K681">
        <v>1472920909</v>
      </c>
      <c r="L681" s="9">
        <f t="shared" si="52"/>
        <v>42616.695706018523</v>
      </c>
      <c r="M681">
        <v>1467736909</v>
      </c>
      <c r="N681" s="9">
        <f t="shared" si="53"/>
        <v>42556.695706018523</v>
      </c>
      <c r="O681" t="b">
        <v>0</v>
      </c>
      <c r="P681">
        <v>94</v>
      </c>
      <c r="Q681" t="b">
        <v>0</v>
      </c>
      <c r="R681" t="s">
        <v>8271</v>
      </c>
      <c r="S681" s="12" t="s">
        <v>8320</v>
      </c>
      <c r="T681" t="s">
        <v>8322</v>
      </c>
      <c r="U681">
        <f t="shared" si="54"/>
        <v>2016</v>
      </c>
    </row>
    <row r="682" spans="1:21" ht="15" hidden="1" customHeight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>
        <f t="shared" si="50"/>
        <v>26</v>
      </c>
      <c r="H682">
        <f t="shared" si="51"/>
        <v>150.65</v>
      </c>
      <c r="I682" t="s">
        <v>8223</v>
      </c>
      <c r="J682" t="s">
        <v>8245</v>
      </c>
      <c r="K682">
        <v>1410955331</v>
      </c>
      <c r="L682" s="9">
        <f t="shared" si="52"/>
        <v>41899.501516203702</v>
      </c>
      <c r="M682">
        <v>1407931331</v>
      </c>
      <c r="N682" s="9">
        <f t="shared" si="53"/>
        <v>41864.501516203702</v>
      </c>
      <c r="O682" t="b">
        <v>0</v>
      </c>
      <c r="P682">
        <v>129</v>
      </c>
      <c r="Q682" t="b">
        <v>0</v>
      </c>
      <c r="R682" t="s">
        <v>8271</v>
      </c>
      <c r="S682" s="12" t="s">
        <v>8320</v>
      </c>
      <c r="T682" t="s">
        <v>8322</v>
      </c>
      <c r="U682">
        <f t="shared" si="54"/>
        <v>2014</v>
      </c>
    </row>
    <row r="683" spans="1:21" ht="15" hidden="1" customHeight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>
        <f t="shared" si="50"/>
        <v>0</v>
      </c>
      <c r="H683">
        <f t="shared" si="51"/>
        <v>1</v>
      </c>
      <c r="I683" t="s">
        <v>8223</v>
      </c>
      <c r="J683" t="s">
        <v>8245</v>
      </c>
      <c r="K683">
        <v>1477509604</v>
      </c>
      <c r="L683" s="9">
        <f t="shared" si="52"/>
        <v>42669.805601851855</v>
      </c>
      <c r="M683">
        <v>1474917604</v>
      </c>
      <c r="N683" s="9">
        <f t="shared" si="53"/>
        <v>42639.805601851855</v>
      </c>
      <c r="O683" t="b">
        <v>0</v>
      </c>
      <c r="P683">
        <v>1</v>
      </c>
      <c r="Q683" t="b">
        <v>0</v>
      </c>
      <c r="R683" t="s">
        <v>8271</v>
      </c>
      <c r="S683" s="12" t="s">
        <v>8320</v>
      </c>
      <c r="T683" t="s">
        <v>8322</v>
      </c>
      <c r="U683">
        <f t="shared" si="54"/>
        <v>2016</v>
      </c>
    </row>
    <row r="684" spans="1:21" ht="15" hidden="1" customHeight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>
        <f t="shared" si="50"/>
        <v>0</v>
      </c>
      <c r="H684">
        <f t="shared" si="51"/>
        <v>13.25</v>
      </c>
      <c r="I684" t="s">
        <v>8223</v>
      </c>
      <c r="J684" t="s">
        <v>8245</v>
      </c>
      <c r="K684">
        <v>1489512122</v>
      </c>
      <c r="L684" s="9">
        <f t="shared" si="52"/>
        <v>42808.723634259266</v>
      </c>
      <c r="M684">
        <v>1486923722</v>
      </c>
      <c r="N684" s="9">
        <f t="shared" si="53"/>
        <v>42778.765300925923</v>
      </c>
      <c r="O684" t="b">
        <v>0</v>
      </c>
      <c r="P684">
        <v>4</v>
      </c>
      <c r="Q684" t="b">
        <v>0</v>
      </c>
      <c r="R684" t="s">
        <v>8271</v>
      </c>
      <c r="S684" s="12" t="s">
        <v>8320</v>
      </c>
      <c r="T684" t="s">
        <v>8322</v>
      </c>
      <c r="U684">
        <f t="shared" si="54"/>
        <v>2017</v>
      </c>
    </row>
    <row r="685" spans="1:21" ht="15" hidden="1" customHeight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>
        <f t="shared" si="50"/>
        <v>1</v>
      </c>
      <c r="H685">
        <f t="shared" si="51"/>
        <v>99.33</v>
      </c>
      <c r="I685" t="s">
        <v>8223</v>
      </c>
      <c r="J685" t="s">
        <v>8245</v>
      </c>
      <c r="K685">
        <v>1477949764</v>
      </c>
      <c r="L685" s="9">
        <f t="shared" si="52"/>
        <v>42674.900046296301</v>
      </c>
      <c r="M685">
        <v>1474493764</v>
      </c>
      <c r="N685" s="9">
        <f t="shared" si="53"/>
        <v>42634.900046296294</v>
      </c>
      <c r="O685" t="b">
        <v>0</v>
      </c>
      <c r="P685">
        <v>3</v>
      </c>
      <c r="Q685" t="b">
        <v>0</v>
      </c>
      <c r="R685" t="s">
        <v>8271</v>
      </c>
      <c r="S685" s="12" t="s">
        <v>8320</v>
      </c>
      <c r="T685" t="s">
        <v>8322</v>
      </c>
      <c r="U685">
        <f t="shared" si="54"/>
        <v>2016</v>
      </c>
    </row>
    <row r="686" spans="1:21" ht="15" hidden="1" customHeight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>
        <f t="shared" si="50"/>
        <v>7</v>
      </c>
      <c r="H686">
        <f t="shared" si="51"/>
        <v>177.39</v>
      </c>
      <c r="I686" t="s">
        <v>8223</v>
      </c>
      <c r="J686" t="s">
        <v>8245</v>
      </c>
      <c r="K686">
        <v>1406257200</v>
      </c>
      <c r="L686" s="9">
        <f t="shared" si="52"/>
        <v>41845.125</v>
      </c>
      <c r="M686">
        <v>1403176891</v>
      </c>
      <c r="N686" s="9">
        <f t="shared" si="53"/>
        <v>41809.473275462966</v>
      </c>
      <c r="O686" t="b">
        <v>0</v>
      </c>
      <c r="P686">
        <v>135</v>
      </c>
      <c r="Q686" t="b">
        <v>0</v>
      </c>
      <c r="R686" t="s">
        <v>8271</v>
      </c>
      <c r="S686" s="12" t="s">
        <v>8320</v>
      </c>
      <c r="T686" t="s">
        <v>8322</v>
      </c>
      <c r="U686">
        <f t="shared" si="54"/>
        <v>2014</v>
      </c>
    </row>
    <row r="687" spans="1:21" ht="15" hidden="1" customHeight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>
        <f t="shared" si="50"/>
        <v>28</v>
      </c>
      <c r="H687">
        <f t="shared" si="51"/>
        <v>55.3</v>
      </c>
      <c r="I687" t="s">
        <v>8223</v>
      </c>
      <c r="J687" t="s">
        <v>8245</v>
      </c>
      <c r="K687">
        <v>1421095672</v>
      </c>
      <c r="L687" s="9">
        <f t="shared" si="52"/>
        <v>42016.866574074069</v>
      </c>
      <c r="M687">
        <v>1417207672</v>
      </c>
      <c r="N687" s="9">
        <f t="shared" si="53"/>
        <v>41971.866574074069</v>
      </c>
      <c r="O687" t="b">
        <v>0</v>
      </c>
      <c r="P687">
        <v>10</v>
      </c>
      <c r="Q687" t="b">
        <v>0</v>
      </c>
      <c r="R687" t="s">
        <v>8271</v>
      </c>
      <c r="S687" s="12" t="s">
        <v>8320</v>
      </c>
      <c r="T687" t="s">
        <v>8322</v>
      </c>
      <c r="U687">
        <f t="shared" si="54"/>
        <v>2014</v>
      </c>
    </row>
    <row r="688" spans="1:21" ht="15" hidden="1" customHeight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>
        <f t="shared" si="50"/>
        <v>0</v>
      </c>
      <c r="H688" t="e">
        <f t="shared" si="51"/>
        <v>#DIV/0!</v>
      </c>
      <c r="I688" t="s">
        <v>8236</v>
      </c>
      <c r="J688" t="s">
        <v>8248</v>
      </c>
      <c r="K688">
        <v>1438618170</v>
      </c>
      <c r="L688" s="9">
        <f t="shared" si="52"/>
        <v>42219.673263888893</v>
      </c>
      <c r="M688">
        <v>1436026170</v>
      </c>
      <c r="N688" s="9">
        <f t="shared" si="53"/>
        <v>42189.673263888893</v>
      </c>
      <c r="O688" t="b">
        <v>0</v>
      </c>
      <c r="P688">
        <v>0</v>
      </c>
      <c r="Q688" t="b">
        <v>0</v>
      </c>
      <c r="R688" t="s">
        <v>8271</v>
      </c>
      <c r="S688" s="12" t="s">
        <v>8320</v>
      </c>
      <c r="T688" t="s">
        <v>8322</v>
      </c>
      <c r="U688">
        <f t="shared" si="54"/>
        <v>2015</v>
      </c>
    </row>
    <row r="689" spans="1:21" ht="15" hidden="1" customHeight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>
        <f t="shared" si="50"/>
        <v>4</v>
      </c>
      <c r="H689">
        <f t="shared" si="51"/>
        <v>591.66999999999996</v>
      </c>
      <c r="I689" t="s">
        <v>8237</v>
      </c>
      <c r="J689" t="s">
        <v>8255</v>
      </c>
      <c r="K689">
        <v>1486317653</v>
      </c>
      <c r="L689" s="9">
        <f t="shared" si="52"/>
        <v>42771.750613425931</v>
      </c>
      <c r="M689">
        <v>1481133653</v>
      </c>
      <c r="N689" s="9">
        <f t="shared" si="53"/>
        <v>42711.750613425931</v>
      </c>
      <c r="O689" t="b">
        <v>0</v>
      </c>
      <c r="P689">
        <v>6</v>
      </c>
      <c r="Q689" t="b">
        <v>0</v>
      </c>
      <c r="R689" t="s">
        <v>8271</v>
      </c>
      <c r="S689" s="12" t="s">
        <v>8320</v>
      </c>
      <c r="T689" t="s">
        <v>8322</v>
      </c>
      <c r="U689">
        <f t="shared" si="54"/>
        <v>2016</v>
      </c>
    </row>
    <row r="690" spans="1:21" ht="15" hidden="1" customHeight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>
        <f t="shared" si="50"/>
        <v>73</v>
      </c>
      <c r="H690">
        <f t="shared" si="51"/>
        <v>405.5</v>
      </c>
      <c r="I690" t="s">
        <v>8223</v>
      </c>
      <c r="J690" t="s">
        <v>8245</v>
      </c>
      <c r="K690">
        <v>1444876253</v>
      </c>
      <c r="L690" s="9">
        <f t="shared" si="52"/>
        <v>42292.104780092588</v>
      </c>
      <c r="M690">
        <v>1442284253</v>
      </c>
      <c r="N690" s="9">
        <f t="shared" si="53"/>
        <v>42262.104780092588</v>
      </c>
      <c r="O690" t="b">
        <v>0</v>
      </c>
      <c r="P690">
        <v>36</v>
      </c>
      <c r="Q690" t="b">
        <v>0</v>
      </c>
      <c r="R690" t="s">
        <v>8271</v>
      </c>
      <c r="S690" s="12" t="s">
        <v>8320</v>
      </c>
      <c r="T690" t="s">
        <v>8322</v>
      </c>
      <c r="U690">
        <f t="shared" si="54"/>
        <v>2015</v>
      </c>
    </row>
    <row r="691" spans="1:21" ht="15" hidden="1" customHeight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>
        <f t="shared" si="50"/>
        <v>58</v>
      </c>
      <c r="H691">
        <f t="shared" si="51"/>
        <v>343.15</v>
      </c>
      <c r="I691" t="s">
        <v>8223</v>
      </c>
      <c r="J691" t="s">
        <v>8245</v>
      </c>
      <c r="K691">
        <v>1481173140</v>
      </c>
      <c r="L691" s="9">
        <f t="shared" si="52"/>
        <v>42712.207638888889</v>
      </c>
      <c r="M691">
        <v>1478016097</v>
      </c>
      <c r="N691" s="9">
        <f t="shared" si="53"/>
        <v>42675.66778935185</v>
      </c>
      <c r="O691" t="b">
        <v>0</v>
      </c>
      <c r="P691">
        <v>336</v>
      </c>
      <c r="Q691" t="b">
        <v>0</v>
      </c>
      <c r="R691" t="s">
        <v>8271</v>
      </c>
      <c r="S691" s="12" t="s">
        <v>8320</v>
      </c>
      <c r="T691" t="s">
        <v>8322</v>
      </c>
      <c r="U691">
        <f t="shared" si="54"/>
        <v>2016</v>
      </c>
    </row>
    <row r="692" spans="1:21" ht="15" hidden="1" customHeight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>
        <f t="shared" si="50"/>
        <v>12</v>
      </c>
      <c r="H692">
        <f t="shared" si="51"/>
        <v>72.59</v>
      </c>
      <c r="I692" t="s">
        <v>8223</v>
      </c>
      <c r="J692" t="s">
        <v>8245</v>
      </c>
      <c r="K692">
        <v>1473400800</v>
      </c>
      <c r="L692" s="9">
        <f t="shared" si="52"/>
        <v>42622.25</v>
      </c>
      <c r="M692">
        <v>1469718841</v>
      </c>
      <c r="N692" s="9">
        <f t="shared" si="53"/>
        <v>42579.634733796294</v>
      </c>
      <c r="O692" t="b">
        <v>0</v>
      </c>
      <c r="P692">
        <v>34</v>
      </c>
      <c r="Q692" t="b">
        <v>0</v>
      </c>
      <c r="R692" t="s">
        <v>8271</v>
      </c>
      <c r="S692" s="12" t="s">
        <v>8320</v>
      </c>
      <c r="T692" t="s">
        <v>8322</v>
      </c>
      <c r="U692">
        <f t="shared" si="54"/>
        <v>2016</v>
      </c>
    </row>
    <row r="693" spans="1:21" ht="15" hidden="1" customHeight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>
        <f t="shared" si="50"/>
        <v>1</v>
      </c>
      <c r="H693">
        <f t="shared" si="51"/>
        <v>26</v>
      </c>
      <c r="I693" t="s">
        <v>8223</v>
      </c>
      <c r="J693" t="s">
        <v>8245</v>
      </c>
      <c r="K693">
        <v>1435711246</v>
      </c>
      <c r="L693" s="9">
        <f t="shared" si="52"/>
        <v>42186.028310185182</v>
      </c>
      <c r="M693">
        <v>1433292046</v>
      </c>
      <c r="N693" s="9">
        <f t="shared" si="53"/>
        <v>42158.028310185182</v>
      </c>
      <c r="O693" t="b">
        <v>0</v>
      </c>
      <c r="P693">
        <v>10</v>
      </c>
      <c r="Q693" t="b">
        <v>0</v>
      </c>
      <c r="R693" t="s">
        <v>8271</v>
      </c>
      <c r="S693" s="12" t="s">
        <v>8320</v>
      </c>
      <c r="T693" t="s">
        <v>8322</v>
      </c>
      <c r="U693">
        <f t="shared" si="54"/>
        <v>2015</v>
      </c>
    </row>
    <row r="694" spans="1:21" ht="15" hidden="1" customHeight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>
        <f t="shared" si="50"/>
        <v>7</v>
      </c>
      <c r="H694">
        <f t="shared" si="51"/>
        <v>6.5</v>
      </c>
      <c r="I694" t="s">
        <v>8224</v>
      </c>
      <c r="J694" t="s">
        <v>8246</v>
      </c>
      <c r="K694">
        <v>1482397263</v>
      </c>
      <c r="L694" s="9">
        <f t="shared" si="52"/>
        <v>42726.37572916667</v>
      </c>
      <c r="M694">
        <v>1479805263</v>
      </c>
      <c r="N694" s="9">
        <f t="shared" si="53"/>
        <v>42696.37572916667</v>
      </c>
      <c r="O694" t="b">
        <v>0</v>
      </c>
      <c r="P694">
        <v>201</v>
      </c>
      <c r="Q694" t="b">
        <v>0</v>
      </c>
      <c r="R694" t="s">
        <v>8271</v>
      </c>
      <c r="S694" s="12" t="s">
        <v>8320</v>
      </c>
      <c r="T694" t="s">
        <v>8322</v>
      </c>
      <c r="U694">
        <f t="shared" si="54"/>
        <v>2016</v>
      </c>
    </row>
    <row r="695" spans="1:21" ht="15" hidden="1" customHeight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>
        <f t="shared" si="50"/>
        <v>35</v>
      </c>
      <c r="H695">
        <f t="shared" si="51"/>
        <v>119.39</v>
      </c>
      <c r="I695" t="s">
        <v>8223</v>
      </c>
      <c r="J695" t="s">
        <v>8245</v>
      </c>
      <c r="K695">
        <v>1430421827</v>
      </c>
      <c r="L695" s="9">
        <f t="shared" si="52"/>
        <v>42124.808182870373</v>
      </c>
      <c r="M695">
        <v>1427829827</v>
      </c>
      <c r="N695" s="9">
        <f t="shared" si="53"/>
        <v>42094.808182870373</v>
      </c>
      <c r="O695" t="b">
        <v>0</v>
      </c>
      <c r="P695">
        <v>296</v>
      </c>
      <c r="Q695" t="b">
        <v>0</v>
      </c>
      <c r="R695" t="s">
        <v>8271</v>
      </c>
      <c r="S695" s="12" t="s">
        <v>8320</v>
      </c>
      <c r="T695" t="s">
        <v>8322</v>
      </c>
      <c r="U695">
        <f t="shared" si="54"/>
        <v>2015</v>
      </c>
    </row>
    <row r="696" spans="1:21" ht="15" hidden="1" customHeight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>
        <f t="shared" si="50"/>
        <v>0</v>
      </c>
      <c r="H696">
        <f t="shared" si="51"/>
        <v>84.29</v>
      </c>
      <c r="I696" t="s">
        <v>8223</v>
      </c>
      <c r="J696" t="s">
        <v>8245</v>
      </c>
      <c r="K696">
        <v>1485964559</v>
      </c>
      <c r="L696" s="9">
        <f t="shared" si="52"/>
        <v>42767.663877314815</v>
      </c>
      <c r="M696">
        <v>1483372559</v>
      </c>
      <c r="N696" s="9">
        <f t="shared" si="53"/>
        <v>42737.663877314815</v>
      </c>
      <c r="O696" t="b">
        <v>0</v>
      </c>
      <c r="P696">
        <v>7</v>
      </c>
      <c r="Q696" t="b">
        <v>0</v>
      </c>
      <c r="R696" t="s">
        <v>8271</v>
      </c>
      <c r="S696" s="12" t="s">
        <v>8320</v>
      </c>
      <c r="T696" t="s">
        <v>8322</v>
      </c>
      <c r="U696">
        <f t="shared" si="54"/>
        <v>2017</v>
      </c>
    </row>
    <row r="697" spans="1:21" ht="15" hidden="1" customHeight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>
        <f t="shared" si="50"/>
        <v>1</v>
      </c>
      <c r="H697">
        <f t="shared" si="51"/>
        <v>90.86</v>
      </c>
      <c r="I697" t="s">
        <v>8223</v>
      </c>
      <c r="J697" t="s">
        <v>8245</v>
      </c>
      <c r="K697">
        <v>1414758620</v>
      </c>
      <c r="L697" s="9">
        <f t="shared" si="52"/>
        <v>41943.521064814813</v>
      </c>
      <c r="M697">
        <v>1412166620</v>
      </c>
      <c r="N697" s="9">
        <f t="shared" si="53"/>
        <v>41913.521064814813</v>
      </c>
      <c r="O697" t="b">
        <v>0</v>
      </c>
      <c r="P697">
        <v>7</v>
      </c>
      <c r="Q697" t="b">
        <v>0</v>
      </c>
      <c r="R697" t="s">
        <v>8271</v>
      </c>
      <c r="S697" s="12" t="s">
        <v>8320</v>
      </c>
      <c r="T697" t="s">
        <v>8322</v>
      </c>
      <c r="U697">
        <f t="shared" si="54"/>
        <v>2014</v>
      </c>
    </row>
    <row r="698" spans="1:21" ht="15" hidden="1" customHeight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>
        <f t="shared" si="50"/>
        <v>0</v>
      </c>
      <c r="H698">
        <f t="shared" si="51"/>
        <v>1</v>
      </c>
      <c r="I698" t="s">
        <v>8232</v>
      </c>
      <c r="J698" t="s">
        <v>8248</v>
      </c>
      <c r="K698">
        <v>1406326502</v>
      </c>
      <c r="L698" s="9">
        <f t="shared" si="52"/>
        <v>41845.927106481482</v>
      </c>
      <c r="M698">
        <v>1403734502</v>
      </c>
      <c r="N698" s="9">
        <f t="shared" si="53"/>
        <v>41815.927106481482</v>
      </c>
      <c r="O698" t="b">
        <v>0</v>
      </c>
      <c r="P698">
        <v>1</v>
      </c>
      <c r="Q698" t="b">
        <v>0</v>
      </c>
      <c r="R698" t="s">
        <v>8271</v>
      </c>
      <c r="S698" s="12" t="s">
        <v>8320</v>
      </c>
      <c r="T698" t="s">
        <v>8322</v>
      </c>
      <c r="U698">
        <f t="shared" si="54"/>
        <v>2014</v>
      </c>
    </row>
    <row r="699" spans="1:21" ht="15" hidden="1" customHeight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>
        <f t="shared" si="50"/>
        <v>46</v>
      </c>
      <c r="H699">
        <f t="shared" si="51"/>
        <v>20.34</v>
      </c>
      <c r="I699" t="s">
        <v>8235</v>
      </c>
      <c r="J699" t="s">
        <v>8248</v>
      </c>
      <c r="K699">
        <v>1454502789</v>
      </c>
      <c r="L699" s="9">
        <f t="shared" si="52"/>
        <v>42403.523020833338</v>
      </c>
      <c r="M699">
        <v>1453206789</v>
      </c>
      <c r="N699" s="9">
        <f t="shared" si="53"/>
        <v>42388.523020833338</v>
      </c>
      <c r="O699" t="b">
        <v>0</v>
      </c>
      <c r="P699">
        <v>114</v>
      </c>
      <c r="Q699" t="b">
        <v>0</v>
      </c>
      <c r="R699" t="s">
        <v>8271</v>
      </c>
      <c r="S699" s="12" t="s">
        <v>8320</v>
      </c>
      <c r="T699" t="s">
        <v>8322</v>
      </c>
      <c r="U699">
        <f t="shared" si="54"/>
        <v>2016</v>
      </c>
    </row>
    <row r="700" spans="1:21" ht="15" hidden="1" customHeight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>
        <f t="shared" si="50"/>
        <v>15</v>
      </c>
      <c r="H700">
        <f t="shared" si="51"/>
        <v>530.69000000000005</v>
      </c>
      <c r="I700" t="s">
        <v>8223</v>
      </c>
      <c r="J700" t="s">
        <v>8245</v>
      </c>
      <c r="K700">
        <v>1411005600</v>
      </c>
      <c r="L700" s="9">
        <f t="shared" si="52"/>
        <v>41900.083333333336</v>
      </c>
      <c r="M700">
        <v>1408141245</v>
      </c>
      <c r="N700" s="9">
        <f t="shared" si="53"/>
        <v>41866.931076388893</v>
      </c>
      <c r="O700" t="b">
        <v>0</v>
      </c>
      <c r="P700">
        <v>29</v>
      </c>
      <c r="Q700" t="b">
        <v>0</v>
      </c>
      <c r="R700" t="s">
        <v>8271</v>
      </c>
      <c r="S700" s="12" t="s">
        <v>8320</v>
      </c>
      <c r="T700" t="s">
        <v>8322</v>
      </c>
      <c r="U700">
        <f t="shared" si="54"/>
        <v>2014</v>
      </c>
    </row>
    <row r="701" spans="1:21" ht="15" hidden="1" customHeight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>
        <f t="shared" si="50"/>
        <v>82</v>
      </c>
      <c r="H701">
        <f t="shared" si="51"/>
        <v>120.39</v>
      </c>
      <c r="I701" t="s">
        <v>8223</v>
      </c>
      <c r="J701" t="s">
        <v>8245</v>
      </c>
      <c r="K701">
        <v>1385136000</v>
      </c>
      <c r="L701" s="9">
        <f t="shared" si="52"/>
        <v>41600.666666666664</v>
      </c>
      <c r="M701">
        <v>1381923548</v>
      </c>
      <c r="N701" s="9">
        <f t="shared" si="53"/>
        <v>41563.485509259262</v>
      </c>
      <c r="O701" t="b">
        <v>0</v>
      </c>
      <c r="P701">
        <v>890</v>
      </c>
      <c r="Q701" t="b">
        <v>0</v>
      </c>
      <c r="R701" t="s">
        <v>8271</v>
      </c>
      <c r="S701" s="12" t="s">
        <v>8320</v>
      </c>
      <c r="T701" t="s">
        <v>8322</v>
      </c>
      <c r="U701">
        <f t="shared" si="54"/>
        <v>2013</v>
      </c>
    </row>
    <row r="702" spans="1:21" ht="15" hidden="1" customHeight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>
        <f t="shared" si="50"/>
        <v>3</v>
      </c>
      <c r="H702">
        <f t="shared" si="51"/>
        <v>13</v>
      </c>
      <c r="I702" t="s">
        <v>8226</v>
      </c>
      <c r="J702" t="s">
        <v>8248</v>
      </c>
      <c r="K702">
        <v>1484065881</v>
      </c>
      <c r="L702" s="9">
        <f t="shared" si="52"/>
        <v>42745.688437500001</v>
      </c>
      <c r="M702">
        <v>1481473881</v>
      </c>
      <c r="N702" s="9">
        <f t="shared" si="53"/>
        <v>42715.688437500001</v>
      </c>
      <c r="O702" t="b">
        <v>0</v>
      </c>
      <c r="P702">
        <v>31</v>
      </c>
      <c r="Q702" t="b">
        <v>0</v>
      </c>
      <c r="R702" t="s">
        <v>8271</v>
      </c>
      <c r="S702" s="12" t="s">
        <v>8320</v>
      </c>
      <c r="T702" t="s">
        <v>8322</v>
      </c>
      <c r="U702">
        <f t="shared" si="54"/>
        <v>2016</v>
      </c>
    </row>
    <row r="703" spans="1:21" ht="15" hidden="1" customHeight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>
        <f t="shared" si="50"/>
        <v>27</v>
      </c>
      <c r="H703">
        <f t="shared" si="51"/>
        <v>291.33</v>
      </c>
      <c r="I703" t="s">
        <v>8224</v>
      </c>
      <c r="J703" t="s">
        <v>8246</v>
      </c>
      <c r="K703">
        <v>1406130880</v>
      </c>
      <c r="L703" s="9">
        <f t="shared" si="52"/>
        <v>41843.662962962961</v>
      </c>
      <c r="M703">
        <v>1403538880</v>
      </c>
      <c r="N703" s="9">
        <f t="shared" si="53"/>
        <v>41813.662962962961</v>
      </c>
      <c r="O703" t="b">
        <v>0</v>
      </c>
      <c r="P703">
        <v>21</v>
      </c>
      <c r="Q703" t="b">
        <v>0</v>
      </c>
      <c r="R703" t="s">
        <v>8271</v>
      </c>
      <c r="S703" s="12" t="s">
        <v>8320</v>
      </c>
      <c r="T703" t="s">
        <v>8322</v>
      </c>
      <c r="U703">
        <f t="shared" si="54"/>
        <v>2014</v>
      </c>
    </row>
    <row r="704" spans="1:21" ht="15" hidden="1" customHeight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>
        <f t="shared" si="50"/>
        <v>31</v>
      </c>
      <c r="H704">
        <f t="shared" si="51"/>
        <v>124.92</v>
      </c>
      <c r="I704" t="s">
        <v>8223</v>
      </c>
      <c r="J704" t="s">
        <v>8245</v>
      </c>
      <c r="K704">
        <v>1480011987</v>
      </c>
      <c r="L704" s="9">
        <f t="shared" si="52"/>
        <v>42698.768368055549</v>
      </c>
      <c r="M704">
        <v>1477416387</v>
      </c>
      <c r="N704" s="9">
        <f t="shared" si="53"/>
        <v>42668.726701388892</v>
      </c>
      <c r="O704" t="b">
        <v>0</v>
      </c>
      <c r="P704">
        <v>37</v>
      </c>
      <c r="Q704" t="b">
        <v>0</v>
      </c>
      <c r="R704" t="s">
        <v>8271</v>
      </c>
      <c r="S704" s="12" t="s">
        <v>8320</v>
      </c>
      <c r="T704" t="s">
        <v>8322</v>
      </c>
      <c r="U704">
        <f t="shared" si="54"/>
        <v>2016</v>
      </c>
    </row>
    <row r="705" spans="1:21" ht="15" hidden="1" customHeight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>
        <f t="shared" si="50"/>
        <v>6</v>
      </c>
      <c r="H705">
        <f t="shared" si="51"/>
        <v>119.57</v>
      </c>
      <c r="I705" t="s">
        <v>8223</v>
      </c>
      <c r="J705" t="s">
        <v>8245</v>
      </c>
      <c r="K705">
        <v>1485905520</v>
      </c>
      <c r="L705" s="9">
        <f t="shared" si="52"/>
        <v>42766.98055555555</v>
      </c>
      <c r="M705">
        <v>1481150949</v>
      </c>
      <c r="N705" s="9">
        <f t="shared" si="53"/>
        <v>42711.950798611113</v>
      </c>
      <c r="O705" t="b">
        <v>0</v>
      </c>
      <c r="P705">
        <v>7</v>
      </c>
      <c r="Q705" t="b">
        <v>0</v>
      </c>
      <c r="R705" t="s">
        <v>8271</v>
      </c>
      <c r="S705" s="12" t="s">
        <v>8320</v>
      </c>
      <c r="T705" t="s">
        <v>8322</v>
      </c>
      <c r="U705">
        <f t="shared" si="54"/>
        <v>2016</v>
      </c>
    </row>
    <row r="706" spans="1:21" ht="15" hidden="1" customHeight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>
        <f t="shared" si="50"/>
        <v>1</v>
      </c>
      <c r="H706">
        <f t="shared" si="51"/>
        <v>120.25</v>
      </c>
      <c r="I706" t="s">
        <v>8228</v>
      </c>
      <c r="J706" t="s">
        <v>8250</v>
      </c>
      <c r="K706">
        <v>1487565468</v>
      </c>
      <c r="L706" s="9">
        <f t="shared" si="52"/>
        <v>42786.192916666667</v>
      </c>
      <c r="M706">
        <v>1482381468</v>
      </c>
      <c r="N706" s="9">
        <f t="shared" si="53"/>
        <v>42726.192916666667</v>
      </c>
      <c r="O706" t="b">
        <v>0</v>
      </c>
      <c r="P706">
        <v>4</v>
      </c>
      <c r="Q706" t="b">
        <v>0</v>
      </c>
      <c r="R706" t="s">
        <v>8271</v>
      </c>
      <c r="S706" s="12" t="s">
        <v>8320</v>
      </c>
      <c r="T706" t="s">
        <v>8322</v>
      </c>
      <c r="U706">
        <f t="shared" si="54"/>
        <v>2016</v>
      </c>
    </row>
    <row r="707" spans="1:21" ht="15" hidden="1" customHeight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>
        <f t="shared" ref="G707:G770" si="55">ROUND(E707/D707*100,0)</f>
        <v>1</v>
      </c>
      <c r="H707">
        <f t="shared" ref="H707:H770" si="56">ROUND(E707/P707,2)</f>
        <v>195.4</v>
      </c>
      <c r="I707" t="s">
        <v>8232</v>
      </c>
      <c r="J707" t="s">
        <v>8248</v>
      </c>
      <c r="K707">
        <v>1484999278</v>
      </c>
      <c r="L707" s="9">
        <f t="shared" ref="L707:L770" si="57">K707/60/60/24+DATE(1970,1,1)</f>
        <v>42756.491643518515</v>
      </c>
      <c r="M707">
        <v>1482407278</v>
      </c>
      <c r="N707" s="9">
        <f t="shared" ref="N707:N770" si="58">M707/24/60/60+DATE(1970,1,1)</f>
        <v>42726.491643518515</v>
      </c>
      <c r="O707" t="b">
        <v>0</v>
      </c>
      <c r="P707">
        <v>5</v>
      </c>
      <c r="Q707" t="b">
        <v>0</v>
      </c>
      <c r="R707" t="s">
        <v>8271</v>
      </c>
      <c r="S707" s="12" t="s">
        <v>8320</v>
      </c>
      <c r="T707" t="s">
        <v>8322</v>
      </c>
      <c r="U707">
        <f t="shared" ref="U707:U770" si="59">YEAR(N707)</f>
        <v>2016</v>
      </c>
    </row>
    <row r="708" spans="1:21" ht="15" hidden="1" customHeight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>
        <f t="shared" si="55"/>
        <v>0</v>
      </c>
      <c r="H708" t="e">
        <f t="shared" si="56"/>
        <v>#DIV/0!</v>
      </c>
      <c r="I708" t="s">
        <v>8226</v>
      </c>
      <c r="J708" t="s">
        <v>8248</v>
      </c>
      <c r="K708">
        <v>1481740740</v>
      </c>
      <c r="L708" s="9">
        <f t="shared" si="57"/>
        <v>42718.777083333334</v>
      </c>
      <c r="M708">
        <v>1478130783</v>
      </c>
      <c r="N708" s="9">
        <f t="shared" si="58"/>
        <v>42676.995173611111</v>
      </c>
      <c r="O708" t="b">
        <v>0</v>
      </c>
      <c r="P708">
        <v>0</v>
      </c>
      <c r="Q708" t="b">
        <v>0</v>
      </c>
      <c r="R708" t="s">
        <v>8271</v>
      </c>
      <c r="S708" s="12" t="s">
        <v>8320</v>
      </c>
      <c r="T708" t="s">
        <v>8322</v>
      </c>
      <c r="U708">
        <f t="shared" si="59"/>
        <v>2016</v>
      </c>
    </row>
    <row r="709" spans="1:21" ht="15" hidden="1" customHeight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>
        <f t="shared" si="55"/>
        <v>79</v>
      </c>
      <c r="H709">
        <f t="shared" si="56"/>
        <v>117.7</v>
      </c>
      <c r="I709" t="s">
        <v>8224</v>
      </c>
      <c r="J709" t="s">
        <v>8246</v>
      </c>
      <c r="K709">
        <v>1483286127</v>
      </c>
      <c r="L709" s="9">
        <f t="shared" si="57"/>
        <v>42736.663506944446</v>
      </c>
      <c r="M709">
        <v>1479830127</v>
      </c>
      <c r="N709" s="9">
        <f t="shared" si="58"/>
        <v>42696.663506944446</v>
      </c>
      <c r="O709" t="b">
        <v>0</v>
      </c>
      <c r="P709">
        <v>456</v>
      </c>
      <c r="Q709" t="b">
        <v>0</v>
      </c>
      <c r="R709" t="s">
        <v>8271</v>
      </c>
      <c r="S709" s="12" t="s">
        <v>8320</v>
      </c>
      <c r="T709" t="s">
        <v>8322</v>
      </c>
      <c r="U709">
        <f t="shared" si="59"/>
        <v>2016</v>
      </c>
    </row>
    <row r="710" spans="1:21" ht="15" hidden="1" customHeight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>
        <f t="shared" si="55"/>
        <v>22</v>
      </c>
      <c r="H710">
        <f t="shared" si="56"/>
        <v>23.95</v>
      </c>
      <c r="I710" t="s">
        <v>8224</v>
      </c>
      <c r="J710" t="s">
        <v>8246</v>
      </c>
      <c r="K710">
        <v>1410616600</v>
      </c>
      <c r="L710" s="9">
        <f t="shared" si="57"/>
        <v>41895.581018518518</v>
      </c>
      <c r="M710">
        <v>1405432600</v>
      </c>
      <c r="N710" s="9">
        <f t="shared" si="58"/>
        <v>41835.581018518518</v>
      </c>
      <c r="O710" t="b">
        <v>0</v>
      </c>
      <c r="P710">
        <v>369</v>
      </c>
      <c r="Q710" t="b">
        <v>0</v>
      </c>
      <c r="R710" t="s">
        <v>8271</v>
      </c>
      <c r="S710" s="12" t="s">
        <v>8320</v>
      </c>
      <c r="T710" t="s">
        <v>8322</v>
      </c>
      <c r="U710">
        <f t="shared" si="59"/>
        <v>2014</v>
      </c>
    </row>
    <row r="711" spans="1:21" ht="15" hidden="1" customHeight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>
        <f t="shared" si="55"/>
        <v>0</v>
      </c>
      <c r="H711">
        <f t="shared" si="56"/>
        <v>30.5</v>
      </c>
      <c r="I711" t="s">
        <v>8223</v>
      </c>
      <c r="J711" t="s">
        <v>8245</v>
      </c>
      <c r="K711">
        <v>1417741159</v>
      </c>
      <c r="L711" s="9">
        <f t="shared" si="57"/>
        <v>41978.041192129633</v>
      </c>
      <c r="M711">
        <v>1415149159</v>
      </c>
      <c r="N711" s="9">
        <f t="shared" si="58"/>
        <v>41948.041192129633</v>
      </c>
      <c r="O711" t="b">
        <v>0</v>
      </c>
      <c r="P711">
        <v>2</v>
      </c>
      <c r="Q711" t="b">
        <v>0</v>
      </c>
      <c r="R711" t="s">
        <v>8271</v>
      </c>
      <c r="S711" s="12" t="s">
        <v>8320</v>
      </c>
      <c r="T711" t="s">
        <v>8322</v>
      </c>
      <c r="U711">
        <f t="shared" si="59"/>
        <v>2014</v>
      </c>
    </row>
    <row r="712" spans="1:21" ht="15" hidden="1" customHeight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>
        <f t="shared" si="55"/>
        <v>0</v>
      </c>
      <c r="H712" t="e">
        <f t="shared" si="56"/>
        <v>#DIV/0!</v>
      </c>
      <c r="I712" t="s">
        <v>8228</v>
      </c>
      <c r="J712" t="s">
        <v>8250</v>
      </c>
      <c r="K712">
        <v>1408495440</v>
      </c>
      <c r="L712" s="9">
        <f t="shared" si="57"/>
        <v>41871.030555555553</v>
      </c>
      <c r="M712">
        <v>1405640302</v>
      </c>
      <c r="N712" s="9">
        <f t="shared" si="58"/>
        <v>41837.984976851847</v>
      </c>
      <c r="O712" t="b">
        <v>0</v>
      </c>
      <c r="P712">
        <v>0</v>
      </c>
      <c r="Q712" t="b">
        <v>0</v>
      </c>
      <c r="R712" t="s">
        <v>8271</v>
      </c>
      <c r="S712" s="12" t="s">
        <v>8320</v>
      </c>
      <c r="T712" t="s">
        <v>8322</v>
      </c>
      <c r="U712">
        <f t="shared" si="59"/>
        <v>2014</v>
      </c>
    </row>
    <row r="713" spans="1:21" ht="15" hidden="1" customHeight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>
        <f t="shared" si="55"/>
        <v>34</v>
      </c>
      <c r="H713">
        <f t="shared" si="56"/>
        <v>99.97</v>
      </c>
      <c r="I713" t="s">
        <v>8232</v>
      </c>
      <c r="J713" t="s">
        <v>8248</v>
      </c>
      <c r="K713">
        <v>1481716868</v>
      </c>
      <c r="L713" s="9">
        <f t="shared" si="57"/>
        <v>42718.500787037032</v>
      </c>
      <c r="M713">
        <v>1478257268</v>
      </c>
      <c r="N713" s="9">
        <f t="shared" si="58"/>
        <v>42678.459120370375</v>
      </c>
      <c r="O713" t="b">
        <v>0</v>
      </c>
      <c r="P713">
        <v>338</v>
      </c>
      <c r="Q713" t="b">
        <v>0</v>
      </c>
      <c r="R713" t="s">
        <v>8271</v>
      </c>
      <c r="S713" s="12" t="s">
        <v>8320</v>
      </c>
      <c r="T713" t="s">
        <v>8322</v>
      </c>
      <c r="U713">
        <f t="shared" si="59"/>
        <v>2016</v>
      </c>
    </row>
    <row r="714" spans="1:21" ht="15" hidden="1" customHeight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>
        <f t="shared" si="55"/>
        <v>0</v>
      </c>
      <c r="H714">
        <f t="shared" si="56"/>
        <v>26.25</v>
      </c>
      <c r="I714" t="s">
        <v>8223</v>
      </c>
      <c r="J714" t="s">
        <v>8245</v>
      </c>
      <c r="K714">
        <v>1455466832</v>
      </c>
      <c r="L714" s="9">
        <f t="shared" si="57"/>
        <v>42414.680925925932</v>
      </c>
      <c r="M714">
        <v>1452874832</v>
      </c>
      <c r="N714" s="9">
        <f t="shared" si="58"/>
        <v>42384.680925925924</v>
      </c>
      <c r="O714" t="b">
        <v>0</v>
      </c>
      <c r="P714">
        <v>4</v>
      </c>
      <c r="Q714" t="b">
        <v>0</v>
      </c>
      <c r="R714" t="s">
        <v>8271</v>
      </c>
      <c r="S714" s="12" t="s">
        <v>8320</v>
      </c>
      <c r="T714" t="s">
        <v>8322</v>
      </c>
      <c r="U714">
        <f t="shared" si="59"/>
        <v>2016</v>
      </c>
    </row>
    <row r="715" spans="1:21" ht="15" hidden="1" customHeight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>
        <f t="shared" si="55"/>
        <v>1</v>
      </c>
      <c r="H715">
        <f t="shared" si="56"/>
        <v>199</v>
      </c>
      <c r="I715" t="s">
        <v>8236</v>
      </c>
      <c r="J715" t="s">
        <v>8248</v>
      </c>
      <c r="K715">
        <v>1465130532</v>
      </c>
      <c r="L715" s="9">
        <f t="shared" si="57"/>
        <v>42526.529305555552</v>
      </c>
      <c r="M715">
        <v>1462538532</v>
      </c>
      <c r="N715" s="9">
        <f t="shared" si="58"/>
        <v>42496.529305555552</v>
      </c>
      <c r="O715" t="b">
        <v>0</v>
      </c>
      <c r="P715">
        <v>1</v>
      </c>
      <c r="Q715" t="b">
        <v>0</v>
      </c>
      <c r="R715" t="s">
        <v>8271</v>
      </c>
      <c r="S715" s="12" t="s">
        <v>8320</v>
      </c>
      <c r="T715" t="s">
        <v>8322</v>
      </c>
      <c r="U715">
        <f t="shared" si="59"/>
        <v>2016</v>
      </c>
    </row>
    <row r="716" spans="1:21" ht="15" hidden="1" customHeight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>
        <f t="shared" si="55"/>
        <v>15</v>
      </c>
      <c r="H716">
        <f t="shared" si="56"/>
        <v>80.319999999999993</v>
      </c>
      <c r="I716" t="s">
        <v>8223</v>
      </c>
      <c r="J716" t="s">
        <v>8245</v>
      </c>
      <c r="K716">
        <v>1488308082</v>
      </c>
      <c r="L716" s="9">
        <f t="shared" si="57"/>
        <v>42794.787986111114</v>
      </c>
      <c r="M716">
        <v>1483124082</v>
      </c>
      <c r="N716" s="9">
        <f t="shared" si="58"/>
        <v>42734.787986111114</v>
      </c>
      <c r="O716" t="b">
        <v>0</v>
      </c>
      <c r="P716">
        <v>28</v>
      </c>
      <c r="Q716" t="b">
        <v>0</v>
      </c>
      <c r="R716" t="s">
        <v>8271</v>
      </c>
      <c r="S716" s="12" t="s">
        <v>8320</v>
      </c>
      <c r="T716" t="s">
        <v>8322</v>
      </c>
      <c r="U716">
        <f t="shared" si="59"/>
        <v>2016</v>
      </c>
    </row>
    <row r="717" spans="1:21" ht="15" hidden="1" customHeight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>
        <f t="shared" si="55"/>
        <v>5</v>
      </c>
      <c r="H717">
        <f t="shared" si="56"/>
        <v>115.75</v>
      </c>
      <c r="I717" t="s">
        <v>8223</v>
      </c>
      <c r="J717" t="s">
        <v>8245</v>
      </c>
      <c r="K717">
        <v>1446693040</v>
      </c>
      <c r="L717" s="9">
        <f t="shared" si="57"/>
        <v>42313.132407407407</v>
      </c>
      <c r="M717">
        <v>1443233440</v>
      </c>
      <c r="N717" s="9">
        <f t="shared" si="58"/>
        <v>42273.090740740736</v>
      </c>
      <c r="O717" t="b">
        <v>0</v>
      </c>
      <c r="P717">
        <v>12</v>
      </c>
      <c r="Q717" t="b">
        <v>0</v>
      </c>
      <c r="R717" t="s">
        <v>8271</v>
      </c>
      <c r="S717" s="12" t="s">
        <v>8320</v>
      </c>
      <c r="T717" t="s">
        <v>8322</v>
      </c>
      <c r="U717">
        <f t="shared" si="59"/>
        <v>2015</v>
      </c>
    </row>
    <row r="718" spans="1:21" ht="15" hidden="1" customHeight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>
        <f t="shared" si="55"/>
        <v>10</v>
      </c>
      <c r="H718">
        <f t="shared" si="56"/>
        <v>44.69</v>
      </c>
      <c r="I718" t="s">
        <v>8223</v>
      </c>
      <c r="J718" t="s">
        <v>8245</v>
      </c>
      <c r="K718">
        <v>1417392000</v>
      </c>
      <c r="L718" s="9">
        <f t="shared" si="57"/>
        <v>41974</v>
      </c>
      <c r="M718">
        <v>1414511307</v>
      </c>
      <c r="N718" s="9">
        <f t="shared" si="58"/>
        <v>41940.658645833333</v>
      </c>
      <c r="O718" t="b">
        <v>0</v>
      </c>
      <c r="P718">
        <v>16</v>
      </c>
      <c r="Q718" t="b">
        <v>0</v>
      </c>
      <c r="R718" t="s">
        <v>8271</v>
      </c>
      <c r="S718" s="12" t="s">
        <v>8320</v>
      </c>
      <c r="T718" t="s">
        <v>8322</v>
      </c>
      <c r="U718">
        <f t="shared" si="59"/>
        <v>2014</v>
      </c>
    </row>
    <row r="719" spans="1:21" ht="15" hidden="1" customHeight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>
        <f t="shared" si="55"/>
        <v>0</v>
      </c>
      <c r="H719">
        <f t="shared" si="56"/>
        <v>76.25</v>
      </c>
      <c r="I719" t="s">
        <v>8223</v>
      </c>
      <c r="J719" t="s">
        <v>8245</v>
      </c>
      <c r="K719">
        <v>1409949002</v>
      </c>
      <c r="L719" s="9">
        <f t="shared" si="57"/>
        <v>41887.854189814818</v>
      </c>
      <c r="M719">
        <v>1407357002</v>
      </c>
      <c r="N719" s="9">
        <f t="shared" si="58"/>
        <v>41857.854189814818</v>
      </c>
      <c r="O719" t="b">
        <v>0</v>
      </c>
      <c r="P719">
        <v>4</v>
      </c>
      <c r="Q719" t="b">
        <v>0</v>
      </c>
      <c r="R719" t="s">
        <v>8271</v>
      </c>
      <c r="S719" s="12" t="s">
        <v>8320</v>
      </c>
      <c r="T719" t="s">
        <v>8322</v>
      </c>
      <c r="U719">
        <f t="shared" si="59"/>
        <v>2014</v>
      </c>
    </row>
    <row r="720" spans="1:21" ht="15" hidden="1" customHeight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>
        <f t="shared" si="55"/>
        <v>1</v>
      </c>
      <c r="H720">
        <f t="shared" si="56"/>
        <v>22.5</v>
      </c>
      <c r="I720" t="s">
        <v>8223</v>
      </c>
      <c r="J720" t="s">
        <v>8245</v>
      </c>
      <c r="K720">
        <v>1487397540</v>
      </c>
      <c r="L720" s="9">
        <f t="shared" si="57"/>
        <v>42784.249305555553</v>
      </c>
      <c r="M720">
        <v>1484684247</v>
      </c>
      <c r="N720" s="9">
        <f t="shared" si="58"/>
        <v>42752.845451388886</v>
      </c>
      <c r="O720" t="b">
        <v>0</v>
      </c>
      <c r="P720">
        <v>4</v>
      </c>
      <c r="Q720" t="b">
        <v>0</v>
      </c>
      <c r="R720" t="s">
        <v>8271</v>
      </c>
      <c r="S720" s="12" t="s">
        <v>8320</v>
      </c>
      <c r="T720" t="s">
        <v>8322</v>
      </c>
      <c r="U720">
        <f t="shared" si="59"/>
        <v>2017</v>
      </c>
    </row>
    <row r="721" spans="1:21" ht="15" hidden="1" customHeight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>
        <f t="shared" si="55"/>
        <v>1</v>
      </c>
      <c r="H721">
        <f t="shared" si="56"/>
        <v>19.399999999999999</v>
      </c>
      <c r="I721" t="s">
        <v>8223</v>
      </c>
      <c r="J721" t="s">
        <v>8245</v>
      </c>
      <c r="K721">
        <v>1456189076</v>
      </c>
      <c r="L721" s="9">
        <f t="shared" si="57"/>
        <v>42423.040231481486</v>
      </c>
      <c r="M721">
        <v>1454979476</v>
      </c>
      <c r="N721" s="9">
        <f t="shared" si="58"/>
        <v>42409.040231481486</v>
      </c>
      <c r="O721" t="b">
        <v>0</v>
      </c>
      <c r="P721">
        <v>10</v>
      </c>
      <c r="Q721" t="b">
        <v>0</v>
      </c>
      <c r="R721" t="s">
        <v>8271</v>
      </c>
      <c r="S721" s="12" t="s">
        <v>8320</v>
      </c>
      <c r="T721" t="s">
        <v>8322</v>
      </c>
      <c r="U721">
        <f t="shared" si="59"/>
        <v>2016</v>
      </c>
    </row>
    <row r="722" spans="1:21" ht="15" hidden="1" customHeight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>
        <f t="shared" si="55"/>
        <v>144</v>
      </c>
      <c r="H722">
        <f t="shared" si="56"/>
        <v>66.709999999999994</v>
      </c>
      <c r="I722" t="s">
        <v>8223</v>
      </c>
      <c r="J722" t="s">
        <v>8245</v>
      </c>
      <c r="K722">
        <v>1327851291</v>
      </c>
      <c r="L722" s="9">
        <f t="shared" si="57"/>
        <v>40937.649201388893</v>
      </c>
      <c r="M722">
        <v>1325432091</v>
      </c>
      <c r="N722" s="9">
        <f t="shared" si="58"/>
        <v>40909.649201388886</v>
      </c>
      <c r="O722" t="b">
        <v>0</v>
      </c>
      <c r="P722">
        <v>41</v>
      </c>
      <c r="Q722" t="b">
        <v>1</v>
      </c>
      <c r="R722" t="s">
        <v>8272</v>
      </c>
      <c r="S722" s="12" t="s">
        <v>8323</v>
      </c>
      <c r="T722" t="s">
        <v>8324</v>
      </c>
      <c r="U722">
        <f t="shared" si="59"/>
        <v>2012</v>
      </c>
    </row>
    <row r="723" spans="1:21" ht="15" hidden="1" customHeight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>
        <f t="shared" si="55"/>
        <v>122</v>
      </c>
      <c r="H723">
        <f t="shared" si="56"/>
        <v>84.14</v>
      </c>
      <c r="I723" t="s">
        <v>8223</v>
      </c>
      <c r="J723" t="s">
        <v>8245</v>
      </c>
      <c r="K723">
        <v>1406900607</v>
      </c>
      <c r="L723" s="9">
        <f t="shared" si="57"/>
        <v>41852.571840277778</v>
      </c>
      <c r="M723">
        <v>1403012607</v>
      </c>
      <c r="N723" s="9">
        <f t="shared" si="58"/>
        <v>41807.571840277778</v>
      </c>
      <c r="O723" t="b">
        <v>0</v>
      </c>
      <c r="P723">
        <v>119</v>
      </c>
      <c r="Q723" t="b">
        <v>1</v>
      </c>
      <c r="R723" t="s">
        <v>8272</v>
      </c>
      <c r="S723" s="12" t="s">
        <v>8323</v>
      </c>
      <c r="T723" t="s">
        <v>8324</v>
      </c>
      <c r="U723">
        <f t="shared" si="59"/>
        <v>2014</v>
      </c>
    </row>
    <row r="724" spans="1:21" ht="15" hidden="1" customHeight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>
        <f t="shared" si="55"/>
        <v>132</v>
      </c>
      <c r="H724">
        <f t="shared" si="56"/>
        <v>215.73</v>
      </c>
      <c r="I724" t="s">
        <v>8223</v>
      </c>
      <c r="J724" t="s">
        <v>8245</v>
      </c>
      <c r="K724">
        <v>1333909178</v>
      </c>
      <c r="L724" s="9">
        <f t="shared" si="57"/>
        <v>41007.76363425926</v>
      </c>
      <c r="M724">
        <v>1331320778</v>
      </c>
      <c r="N724" s="9">
        <f t="shared" si="58"/>
        <v>40977.805300925924</v>
      </c>
      <c r="O724" t="b">
        <v>0</v>
      </c>
      <c r="P724">
        <v>153</v>
      </c>
      <c r="Q724" t="b">
        <v>1</v>
      </c>
      <c r="R724" t="s">
        <v>8272</v>
      </c>
      <c r="S724" s="12" t="s">
        <v>8323</v>
      </c>
      <c r="T724" t="s">
        <v>8324</v>
      </c>
      <c r="U724">
        <f t="shared" si="59"/>
        <v>2012</v>
      </c>
    </row>
    <row r="725" spans="1:21" ht="15" hidden="1" customHeight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>
        <f t="shared" si="55"/>
        <v>109</v>
      </c>
      <c r="H725">
        <f t="shared" si="56"/>
        <v>54.69</v>
      </c>
      <c r="I725" t="s">
        <v>8223</v>
      </c>
      <c r="J725" t="s">
        <v>8245</v>
      </c>
      <c r="K725">
        <v>1438228740</v>
      </c>
      <c r="L725" s="9">
        <f t="shared" si="57"/>
        <v>42215.165972222225</v>
      </c>
      <c r="M725">
        <v>1435606549</v>
      </c>
      <c r="N725" s="9">
        <f t="shared" si="58"/>
        <v>42184.81653935185</v>
      </c>
      <c r="O725" t="b">
        <v>0</v>
      </c>
      <c r="P725">
        <v>100</v>
      </c>
      <c r="Q725" t="b">
        <v>1</v>
      </c>
      <c r="R725" t="s">
        <v>8272</v>
      </c>
      <c r="S725" s="12" t="s">
        <v>8323</v>
      </c>
      <c r="T725" t="s">
        <v>8324</v>
      </c>
      <c r="U725">
        <f t="shared" si="59"/>
        <v>2015</v>
      </c>
    </row>
    <row r="726" spans="1:21" ht="15" hidden="1" customHeight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>
        <f t="shared" si="55"/>
        <v>105</v>
      </c>
      <c r="H726">
        <f t="shared" si="56"/>
        <v>51.63</v>
      </c>
      <c r="I726" t="s">
        <v>8223</v>
      </c>
      <c r="J726" t="s">
        <v>8245</v>
      </c>
      <c r="K726">
        <v>1309447163</v>
      </c>
      <c r="L726" s="9">
        <f t="shared" si="57"/>
        <v>40724.638460648144</v>
      </c>
      <c r="M726">
        <v>1306855163</v>
      </c>
      <c r="N726" s="9">
        <f t="shared" si="58"/>
        <v>40694.638460648152</v>
      </c>
      <c r="O726" t="b">
        <v>0</v>
      </c>
      <c r="P726">
        <v>143</v>
      </c>
      <c r="Q726" t="b">
        <v>1</v>
      </c>
      <c r="R726" t="s">
        <v>8272</v>
      </c>
      <c r="S726" s="12" t="s">
        <v>8323</v>
      </c>
      <c r="T726" t="s">
        <v>8324</v>
      </c>
      <c r="U726">
        <f t="shared" si="59"/>
        <v>2011</v>
      </c>
    </row>
    <row r="727" spans="1:21" ht="15" hidden="1" customHeight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>
        <f t="shared" si="55"/>
        <v>100</v>
      </c>
      <c r="H727">
        <f t="shared" si="56"/>
        <v>143.36000000000001</v>
      </c>
      <c r="I727" t="s">
        <v>8223</v>
      </c>
      <c r="J727" t="s">
        <v>8245</v>
      </c>
      <c r="K727">
        <v>1450018912</v>
      </c>
      <c r="L727" s="9">
        <f t="shared" si="57"/>
        <v>42351.626296296294</v>
      </c>
      <c r="M727">
        <v>1447426912</v>
      </c>
      <c r="N727" s="9">
        <f t="shared" si="58"/>
        <v>42321.626296296294</v>
      </c>
      <c r="O727" t="b">
        <v>0</v>
      </c>
      <c r="P727">
        <v>140</v>
      </c>
      <c r="Q727" t="b">
        <v>1</v>
      </c>
      <c r="R727" t="s">
        <v>8272</v>
      </c>
      <c r="S727" s="12" t="s">
        <v>8323</v>
      </c>
      <c r="T727" t="s">
        <v>8324</v>
      </c>
      <c r="U727">
        <f t="shared" si="59"/>
        <v>2015</v>
      </c>
    </row>
    <row r="728" spans="1:21" ht="15" hidden="1" customHeight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>
        <f t="shared" si="55"/>
        <v>101</v>
      </c>
      <c r="H728">
        <f t="shared" si="56"/>
        <v>72.430000000000007</v>
      </c>
      <c r="I728" t="s">
        <v>8223</v>
      </c>
      <c r="J728" t="s">
        <v>8245</v>
      </c>
      <c r="K728">
        <v>1365728487</v>
      </c>
      <c r="L728" s="9">
        <f t="shared" si="57"/>
        <v>41376.042673611111</v>
      </c>
      <c r="M728">
        <v>1363136487</v>
      </c>
      <c r="N728" s="9">
        <f t="shared" si="58"/>
        <v>41346.042673611111</v>
      </c>
      <c r="O728" t="b">
        <v>0</v>
      </c>
      <c r="P728">
        <v>35</v>
      </c>
      <c r="Q728" t="b">
        <v>1</v>
      </c>
      <c r="R728" t="s">
        <v>8272</v>
      </c>
      <c r="S728" s="12" t="s">
        <v>8323</v>
      </c>
      <c r="T728" t="s">
        <v>8324</v>
      </c>
      <c r="U728">
        <f t="shared" si="59"/>
        <v>2013</v>
      </c>
    </row>
    <row r="729" spans="1:21" ht="15" hidden="1" customHeight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>
        <f t="shared" si="55"/>
        <v>156</v>
      </c>
      <c r="H729">
        <f t="shared" si="56"/>
        <v>36.53</v>
      </c>
      <c r="I729" t="s">
        <v>8223</v>
      </c>
      <c r="J729" t="s">
        <v>8245</v>
      </c>
      <c r="K729">
        <v>1358198400</v>
      </c>
      <c r="L729" s="9">
        <f t="shared" si="57"/>
        <v>41288.888888888891</v>
      </c>
      <c r="M729">
        <v>1354580949</v>
      </c>
      <c r="N729" s="9">
        <f t="shared" si="58"/>
        <v>41247.020243055558</v>
      </c>
      <c r="O729" t="b">
        <v>0</v>
      </c>
      <c r="P729">
        <v>149</v>
      </c>
      <c r="Q729" t="b">
        <v>1</v>
      </c>
      <c r="R729" t="s">
        <v>8272</v>
      </c>
      <c r="S729" s="12" t="s">
        <v>8323</v>
      </c>
      <c r="T729" t="s">
        <v>8324</v>
      </c>
      <c r="U729">
        <f t="shared" si="59"/>
        <v>2012</v>
      </c>
    </row>
    <row r="730" spans="1:21" ht="15" hidden="1" customHeight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>
        <f t="shared" si="55"/>
        <v>106</v>
      </c>
      <c r="H730">
        <f t="shared" si="56"/>
        <v>60.9</v>
      </c>
      <c r="I730" t="s">
        <v>8223</v>
      </c>
      <c r="J730" t="s">
        <v>8245</v>
      </c>
      <c r="K730">
        <v>1313957157</v>
      </c>
      <c r="L730" s="9">
        <f t="shared" si="57"/>
        <v>40776.837465277778</v>
      </c>
      <c r="M730">
        <v>1310069157</v>
      </c>
      <c r="N730" s="9">
        <f t="shared" si="58"/>
        <v>40731.837465277778</v>
      </c>
      <c r="O730" t="b">
        <v>0</v>
      </c>
      <c r="P730">
        <v>130</v>
      </c>
      <c r="Q730" t="b">
        <v>1</v>
      </c>
      <c r="R730" t="s">
        <v>8272</v>
      </c>
      <c r="S730" s="12" t="s">
        <v>8323</v>
      </c>
      <c r="T730" t="s">
        <v>8324</v>
      </c>
      <c r="U730">
        <f t="shared" si="59"/>
        <v>2011</v>
      </c>
    </row>
    <row r="731" spans="1:21" ht="15" hidden="1" customHeight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>
        <f t="shared" si="55"/>
        <v>131</v>
      </c>
      <c r="H731">
        <f t="shared" si="56"/>
        <v>43.55</v>
      </c>
      <c r="I731" t="s">
        <v>8223</v>
      </c>
      <c r="J731" t="s">
        <v>8245</v>
      </c>
      <c r="K731">
        <v>1348028861</v>
      </c>
      <c r="L731" s="9">
        <f t="shared" si="57"/>
        <v>41171.185891203706</v>
      </c>
      <c r="M731">
        <v>1342844861</v>
      </c>
      <c r="N731" s="9">
        <f t="shared" si="58"/>
        <v>41111.185891203706</v>
      </c>
      <c r="O731" t="b">
        <v>0</v>
      </c>
      <c r="P731">
        <v>120</v>
      </c>
      <c r="Q731" t="b">
        <v>1</v>
      </c>
      <c r="R731" t="s">
        <v>8272</v>
      </c>
      <c r="S731" s="12" t="s">
        <v>8323</v>
      </c>
      <c r="T731" t="s">
        <v>8324</v>
      </c>
      <c r="U731">
        <f t="shared" si="59"/>
        <v>2012</v>
      </c>
    </row>
    <row r="732" spans="1:21" ht="15" hidden="1" customHeight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>
        <f t="shared" si="55"/>
        <v>132</v>
      </c>
      <c r="H732">
        <f t="shared" si="56"/>
        <v>99.77</v>
      </c>
      <c r="I732" t="s">
        <v>8223</v>
      </c>
      <c r="J732" t="s">
        <v>8245</v>
      </c>
      <c r="K732">
        <v>1323280391</v>
      </c>
      <c r="L732" s="9">
        <f t="shared" si="57"/>
        <v>40884.745266203703</v>
      </c>
      <c r="M732">
        <v>1320688391</v>
      </c>
      <c r="N732" s="9">
        <f t="shared" si="58"/>
        <v>40854.745266203703</v>
      </c>
      <c r="O732" t="b">
        <v>0</v>
      </c>
      <c r="P732">
        <v>265</v>
      </c>
      <c r="Q732" t="b">
        <v>1</v>
      </c>
      <c r="R732" t="s">
        <v>8272</v>
      </c>
      <c r="S732" s="12" t="s">
        <v>8323</v>
      </c>
      <c r="T732" t="s">
        <v>8324</v>
      </c>
      <c r="U732">
        <f t="shared" si="59"/>
        <v>2011</v>
      </c>
    </row>
    <row r="733" spans="1:21" ht="15" hidden="1" customHeight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>
        <f t="shared" si="55"/>
        <v>126</v>
      </c>
      <c r="H733">
        <f t="shared" si="56"/>
        <v>88.73</v>
      </c>
      <c r="I733" t="s">
        <v>8223</v>
      </c>
      <c r="J733" t="s">
        <v>8245</v>
      </c>
      <c r="K733">
        <v>1327212000</v>
      </c>
      <c r="L733" s="9">
        <f t="shared" si="57"/>
        <v>40930.25</v>
      </c>
      <c r="M733">
        <v>1322852747</v>
      </c>
      <c r="N733" s="9">
        <f t="shared" si="58"/>
        <v>40879.795682870375</v>
      </c>
      <c r="O733" t="b">
        <v>0</v>
      </c>
      <c r="P733">
        <v>71</v>
      </c>
      <c r="Q733" t="b">
        <v>1</v>
      </c>
      <c r="R733" t="s">
        <v>8272</v>
      </c>
      <c r="S733" s="12" t="s">
        <v>8323</v>
      </c>
      <c r="T733" t="s">
        <v>8324</v>
      </c>
      <c r="U733">
        <f t="shared" si="59"/>
        <v>2011</v>
      </c>
    </row>
    <row r="734" spans="1:21" ht="15" hidden="1" customHeight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>
        <f t="shared" si="55"/>
        <v>160</v>
      </c>
      <c r="H734">
        <f t="shared" si="56"/>
        <v>4.92</v>
      </c>
      <c r="I734" t="s">
        <v>8224</v>
      </c>
      <c r="J734" t="s">
        <v>8246</v>
      </c>
      <c r="K734">
        <v>1380449461</v>
      </c>
      <c r="L734" s="9">
        <f t="shared" si="57"/>
        <v>41546.424317129626</v>
      </c>
      <c r="M734">
        <v>1375265461</v>
      </c>
      <c r="N734" s="9">
        <f t="shared" si="58"/>
        <v>41486.424317129626</v>
      </c>
      <c r="O734" t="b">
        <v>0</v>
      </c>
      <c r="P734">
        <v>13</v>
      </c>
      <c r="Q734" t="b">
        <v>1</v>
      </c>
      <c r="R734" t="s">
        <v>8272</v>
      </c>
      <c r="S734" s="12" t="s">
        <v>8323</v>
      </c>
      <c r="T734" t="s">
        <v>8324</v>
      </c>
      <c r="U734">
        <f t="shared" si="59"/>
        <v>2013</v>
      </c>
    </row>
    <row r="735" spans="1:21" ht="15" hidden="1" customHeight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>
        <f t="shared" si="55"/>
        <v>120</v>
      </c>
      <c r="H735">
        <f t="shared" si="56"/>
        <v>17.82</v>
      </c>
      <c r="I735" t="s">
        <v>8224</v>
      </c>
      <c r="J735" t="s">
        <v>8246</v>
      </c>
      <c r="K735">
        <v>1387533892</v>
      </c>
      <c r="L735" s="9">
        <f t="shared" si="57"/>
        <v>41628.420046296298</v>
      </c>
      <c r="M735">
        <v>1384941892</v>
      </c>
      <c r="N735" s="9">
        <f t="shared" si="58"/>
        <v>41598.420046296291</v>
      </c>
      <c r="O735" t="b">
        <v>0</v>
      </c>
      <c r="P735">
        <v>169</v>
      </c>
      <c r="Q735" t="b">
        <v>1</v>
      </c>
      <c r="R735" t="s">
        <v>8272</v>
      </c>
      <c r="S735" s="12" t="s">
        <v>8323</v>
      </c>
      <c r="T735" t="s">
        <v>8324</v>
      </c>
      <c r="U735">
        <f t="shared" si="59"/>
        <v>2013</v>
      </c>
    </row>
    <row r="736" spans="1:21" ht="15" hidden="1" customHeight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>
        <f t="shared" si="55"/>
        <v>126</v>
      </c>
      <c r="H736">
        <f t="shared" si="56"/>
        <v>187.19</v>
      </c>
      <c r="I736" t="s">
        <v>8228</v>
      </c>
      <c r="J736" t="s">
        <v>8250</v>
      </c>
      <c r="K736">
        <v>1431147600</v>
      </c>
      <c r="L736" s="9">
        <f t="shared" si="57"/>
        <v>42133.208333333328</v>
      </c>
      <c r="M736">
        <v>1428465420</v>
      </c>
      <c r="N736" s="9">
        <f t="shared" si="58"/>
        <v>42102.164583333331</v>
      </c>
      <c r="O736" t="b">
        <v>0</v>
      </c>
      <c r="P736">
        <v>57</v>
      </c>
      <c r="Q736" t="b">
        <v>1</v>
      </c>
      <c r="R736" t="s">
        <v>8272</v>
      </c>
      <c r="S736" s="12" t="s">
        <v>8323</v>
      </c>
      <c r="T736" t="s">
        <v>8324</v>
      </c>
      <c r="U736">
        <f t="shared" si="59"/>
        <v>2015</v>
      </c>
    </row>
    <row r="737" spans="1:21" ht="15" hidden="1" customHeight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>
        <f t="shared" si="55"/>
        <v>114</v>
      </c>
      <c r="H737">
        <f t="shared" si="56"/>
        <v>234.81</v>
      </c>
      <c r="I737" t="s">
        <v>8223</v>
      </c>
      <c r="J737" t="s">
        <v>8245</v>
      </c>
      <c r="K737">
        <v>1417653540</v>
      </c>
      <c r="L737" s="9">
        <f t="shared" si="57"/>
        <v>41977.027083333334</v>
      </c>
      <c r="M737">
        <v>1414975346</v>
      </c>
      <c r="N737" s="9">
        <f t="shared" si="58"/>
        <v>41946.029467592598</v>
      </c>
      <c r="O737" t="b">
        <v>0</v>
      </c>
      <c r="P737">
        <v>229</v>
      </c>
      <c r="Q737" t="b">
        <v>1</v>
      </c>
      <c r="R737" t="s">
        <v>8272</v>
      </c>
      <c r="S737" s="12" t="s">
        <v>8323</v>
      </c>
      <c r="T737" t="s">
        <v>8324</v>
      </c>
      <c r="U737">
        <f t="shared" si="59"/>
        <v>2014</v>
      </c>
    </row>
    <row r="738" spans="1:21" ht="15" hidden="1" customHeight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>
        <f t="shared" si="55"/>
        <v>315</v>
      </c>
      <c r="H738">
        <f t="shared" si="56"/>
        <v>105.05</v>
      </c>
      <c r="I738" t="s">
        <v>8223</v>
      </c>
      <c r="J738" t="s">
        <v>8245</v>
      </c>
      <c r="K738">
        <v>1385009940</v>
      </c>
      <c r="L738" s="9">
        <f t="shared" si="57"/>
        <v>41599.207638888889</v>
      </c>
      <c r="M738">
        <v>1383327440</v>
      </c>
      <c r="N738" s="9">
        <f t="shared" si="58"/>
        <v>41579.734259259261</v>
      </c>
      <c r="O738" t="b">
        <v>0</v>
      </c>
      <c r="P738">
        <v>108</v>
      </c>
      <c r="Q738" t="b">
        <v>1</v>
      </c>
      <c r="R738" t="s">
        <v>8272</v>
      </c>
      <c r="S738" s="12" t="s">
        <v>8323</v>
      </c>
      <c r="T738" t="s">
        <v>8324</v>
      </c>
      <c r="U738">
        <f t="shared" si="59"/>
        <v>2013</v>
      </c>
    </row>
    <row r="739" spans="1:21" ht="15" hidden="1" customHeight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>
        <f t="shared" si="55"/>
        <v>122</v>
      </c>
      <c r="H739">
        <f t="shared" si="56"/>
        <v>56.67</v>
      </c>
      <c r="I739" t="s">
        <v>8223</v>
      </c>
      <c r="J739" t="s">
        <v>8245</v>
      </c>
      <c r="K739">
        <v>1392408000</v>
      </c>
      <c r="L739" s="9">
        <f t="shared" si="57"/>
        <v>41684.833333333336</v>
      </c>
      <c r="M739">
        <v>1390890987</v>
      </c>
      <c r="N739" s="9">
        <f t="shared" si="58"/>
        <v>41667.275312500002</v>
      </c>
      <c r="O739" t="b">
        <v>0</v>
      </c>
      <c r="P739">
        <v>108</v>
      </c>
      <c r="Q739" t="b">
        <v>1</v>
      </c>
      <c r="R739" t="s">
        <v>8272</v>
      </c>
      <c r="S739" s="12" t="s">
        <v>8323</v>
      </c>
      <c r="T739" t="s">
        <v>8324</v>
      </c>
      <c r="U739">
        <f t="shared" si="59"/>
        <v>2014</v>
      </c>
    </row>
    <row r="740" spans="1:21" ht="15" hidden="1" customHeight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>
        <f t="shared" si="55"/>
        <v>107</v>
      </c>
      <c r="H740">
        <f t="shared" si="56"/>
        <v>39.049999999999997</v>
      </c>
      <c r="I740" t="s">
        <v>8223</v>
      </c>
      <c r="J740" t="s">
        <v>8245</v>
      </c>
      <c r="K740">
        <v>1417409940</v>
      </c>
      <c r="L740" s="9">
        <f t="shared" si="57"/>
        <v>41974.207638888889</v>
      </c>
      <c r="M740">
        <v>1414765794</v>
      </c>
      <c r="N740" s="9">
        <f t="shared" si="58"/>
        <v>41943.604097222225</v>
      </c>
      <c r="O740" t="b">
        <v>0</v>
      </c>
      <c r="P740">
        <v>41</v>
      </c>
      <c r="Q740" t="b">
        <v>1</v>
      </c>
      <c r="R740" t="s">
        <v>8272</v>
      </c>
      <c r="S740" s="12" t="s">
        <v>8323</v>
      </c>
      <c r="T740" t="s">
        <v>8324</v>
      </c>
      <c r="U740">
        <f t="shared" si="59"/>
        <v>2014</v>
      </c>
    </row>
    <row r="741" spans="1:21" ht="15" hidden="1" customHeight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>
        <f t="shared" si="55"/>
        <v>158</v>
      </c>
      <c r="H741">
        <f t="shared" si="56"/>
        <v>68.349999999999994</v>
      </c>
      <c r="I741" t="s">
        <v>8223</v>
      </c>
      <c r="J741" t="s">
        <v>8245</v>
      </c>
      <c r="K741">
        <v>1407758629</v>
      </c>
      <c r="L741" s="9">
        <f t="shared" si="57"/>
        <v>41862.502650462964</v>
      </c>
      <c r="M741">
        <v>1404907429</v>
      </c>
      <c r="N741" s="9">
        <f t="shared" si="58"/>
        <v>41829.502650462964</v>
      </c>
      <c r="O741" t="b">
        <v>0</v>
      </c>
      <c r="P741">
        <v>139</v>
      </c>
      <c r="Q741" t="b">
        <v>1</v>
      </c>
      <c r="R741" t="s">
        <v>8272</v>
      </c>
      <c r="S741" s="12" t="s">
        <v>8323</v>
      </c>
      <c r="T741" t="s">
        <v>8324</v>
      </c>
      <c r="U741">
        <f t="shared" si="59"/>
        <v>2014</v>
      </c>
    </row>
    <row r="742" spans="1:21" ht="15" hidden="1" customHeight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>
        <f t="shared" si="55"/>
        <v>107</v>
      </c>
      <c r="H742">
        <f t="shared" si="56"/>
        <v>169.58</v>
      </c>
      <c r="I742" t="s">
        <v>8223</v>
      </c>
      <c r="J742" t="s">
        <v>8245</v>
      </c>
      <c r="K742">
        <v>1434857482</v>
      </c>
      <c r="L742" s="9">
        <f t="shared" si="57"/>
        <v>42176.146782407406</v>
      </c>
      <c r="M742">
        <v>1433647882</v>
      </c>
      <c r="N742" s="9">
        <f t="shared" si="58"/>
        <v>42162.146782407406</v>
      </c>
      <c r="O742" t="b">
        <v>0</v>
      </c>
      <c r="P742">
        <v>19</v>
      </c>
      <c r="Q742" t="b">
        <v>1</v>
      </c>
      <c r="R742" t="s">
        <v>8272</v>
      </c>
      <c r="S742" s="12" t="s">
        <v>8323</v>
      </c>
      <c r="T742" t="s">
        <v>8324</v>
      </c>
      <c r="U742">
        <f t="shared" si="59"/>
        <v>2015</v>
      </c>
    </row>
    <row r="743" spans="1:21" ht="15" hidden="1" customHeight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>
        <f t="shared" si="55"/>
        <v>102</v>
      </c>
      <c r="H743">
        <f t="shared" si="56"/>
        <v>141.41999999999999</v>
      </c>
      <c r="I743" t="s">
        <v>8223</v>
      </c>
      <c r="J743" t="s">
        <v>8245</v>
      </c>
      <c r="K743">
        <v>1370964806</v>
      </c>
      <c r="L743" s="9">
        <f t="shared" si="57"/>
        <v>41436.648217592592</v>
      </c>
      <c r="M743">
        <v>1367940806</v>
      </c>
      <c r="N743" s="9">
        <f t="shared" si="58"/>
        <v>41401.648217592592</v>
      </c>
      <c r="O743" t="b">
        <v>0</v>
      </c>
      <c r="P743">
        <v>94</v>
      </c>
      <c r="Q743" t="b">
        <v>1</v>
      </c>
      <c r="R743" t="s">
        <v>8272</v>
      </c>
      <c r="S743" s="12" t="s">
        <v>8323</v>
      </c>
      <c r="T743" t="s">
        <v>8324</v>
      </c>
      <c r="U743">
        <f t="shared" si="59"/>
        <v>2013</v>
      </c>
    </row>
    <row r="744" spans="1:21" ht="15" hidden="1" customHeight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>
        <f t="shared" si="55"/>
        <v>111</v>
      </c>
      <c r="H744">
        <f t="shared" si="56"/>
        <v>67.39</v>
      </c>
      <c r="I744" t="s">
        <v>8223</v>
      </c>
      <c r="J744" t="s">
        <v>8245</v>
      </c>
      <c r="K744">
        <v>1395435712</v>
      </c>
      <c r="L744" s="9">
        <f t="shared" si="57"/>
        <v>41719.876296296294</v>
      </c>
      <c r="M744">
        <v>1392847312</v>
      </c>
      <c r="N744" s="9">
        <f t="shared" si="58"/>
        <v>41689.917962962965</v>
      </c>
      <c r="O744" t="b">
        <v>0</v>
      </c>
      <c r="P744">
        <v>23</v>
      </c>
      <c r="Q744" t="b">
        <v>1</v>
      </c>
      <c r="R744" t="s">
        <v>8272</v>
      </c>
      <c r="S744" s="12" t="s">
        <v>8323</v>
      </c>
      <c r="T744" t="s">
        <v>8324</v>
      </c>
      <c r="U744">
        <f t="shared" si="59"/>
        <v>2014</v>
      </c>
    </row>
    <row r="745" spans="1:21" ht="15" hidden="1" customHeight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>
        <f t="shared" si="55"/>
        <v>148</v>
      </c>
      <c r="H745">
        <f t="shared" si="56"/>
        <v>54.27</v>
      </c>
      <c r="I745" t="s">
        <v>8223</v>
      </c>
      <c r="J745" t="s">
        <v>8245</v>
      </c>
      <c r="K745">
        <v>1334610000</v>
      </c>
      <c r="L745" s="9">
        <f t="shared" si="57"/>
        <v>41015.875</v>
      </c>
      <c r="M745">
        <v>1332435685</v>
      </c>
      <c r="N745" s="9">
        <f t="shared" si="58"/>
        <v>40990.709317129629</v>
      </c>
      <c r="O745" t="b">
        <v>0</v>
      </c>
      <c r="P745">
        <v>15</v>
      </c>
      <c r="Q745" t="b">
        <v>1</v>
      </c>
      <c r="R745" t="s">
        <v>8272</v>
      </c>
      <c r="S745" s="12" t="s">
        <v>8323</v>
      </c>
      <c r="T745" t="s">
        <v>8324</v>
      </c>
      <c r="U745">
        <f t="shared" si="59"/>
        <v>2012</v>
      </c>
    </row>
    <row r="746" spans="1:21" ht="15" hidden="1" customHeight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>
        <f t="shared" si="55"/>
        <v>102</v>
      </c>
      <c r="H746">
        <f t="shared" si="56"/>
        <v>82.52</v>
      </c>
      <c r="I746" t="s">
        <v>8223</v>
      </c>
      <c r="J746" t="s">
        <v>8245</v>
      </c>
      <c r="K746">
        <v>1355439503</v>
      </c>
      <c r="L746" s="9">
        <f t="shared" si="57"/>
        <v>41256.95721064815</v>
      </c>
      <c r="M746">
        <v>1352847503</v>
      </c>
      <c r="N746" s="9">
        <f t="shared" si="58"/>
        <v>41226.95721064815</v>
      </c>
      <c r="O746" t="b">
        <v>0</v>
      </c>
      <c r="P746">
        <v>62</v>
      </c>
      <c r="Q746" t="b">
        <v>1</v>
      </c>
      <c r="R746" t="s">
        <v>8272</v>
      </c>
      <c r="S746" s="12" t="s">
        <v>8323</v>
      </c>
      <c r="T746" t="s">
        <v>8324</v>
      </c>
      <c r="U746">
        <f t="shared" si="59"/>
        <v>2012</v>
      </c>
    </row>
    <row r="747" spans="1:21" ht="15" hidden="1" customHeight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>
        <f t="shared" si="55"/>
        <v>179</v>
      </c>
      <c r="H747">
        <f t="shared" si="56"/>
        <v>53.73</v>
      </c>
      <c r="I747" t="s">
        <v>8223</v>
      </c>
      <c r="J747" t="s">
        <v>8245</v>
      </c>
      <c r="K747">
        <v>1367588645</v>
      </c>
      <c r="L747" s="9">
        <f t="shared" si="57"/>
        <v>41397.572280092594</v>
      </c>
      <c r="M747">
        <v>1364996645</v>
      </c>
      <c r="N747" s="9">
        <f t="shared" si="58"/>
        <v>41367.572280092594</v>
      </c>
      <c r="O747" t="b">
        <v>0</v>
      </c>
      <c r="P747">
        <v>74</v>
      </c>
      <c r="Q747" t="b">
        <v>1</v>
      </c>
      <c r="R747" t="s">
        <v>8272</v>
      </c>
      <c r="S747" s="12" t="s">
        <v>8323</v>
      </c>
      <c r="T747" t="s">
        <v>8324</v>
      </c>
      <c r="U747">
        <f t="shared" si="59"/>
        <v>2013</v>
      </c>
    </row>
    <row r="748" spans="1:21" ht="15" hidden="1" customHeight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>
        <f t="shared" si="55"/>
        <v>111</v>
      </c>
      <c r="H748">
        <f t="shared" si="56"/>
        <v>34.21</v>
      </c>
      <c r="I748" t="s">
        <v>8223</v>
      </c>
      <c r="J748" t="s">
        <v>8245</v>
      </c>
      <c r="K748">
        <v>1348372740</v>
      </c>
      <c r="L748" s="9">
        <f t="shared" si="57"/>
        <v>41175.165972222225</v>
      </c>
      <c r="M748">
        <v>1346806909</v>
      </c>
      <c r="N748" s="9">
        <f t="shared" si="58"/>
        <v>41157.042928240742</v>
      </c>
      <c r="O748" t="b">
        <v>0</v>
      </c>
      <c r="P748">
        <v>97</v>
      </c>
      <c r="Q748" t="b">
        <v>1</v>
      </c>
      <c r="R748" t="s">
        <v>8272</v>
      </c>
      <c r="S748" s="12" t="s">
        <v>8323</v>
      </c>
      <c r="T748" t="s">
        <v>8324</v>
      </c>
      <c r="U748">
        <f t="shared" si="59"/>
        <v>2012</v>
      </c>
    </row>
    <row r="749" spans="1:21" ht="15" hidden="1" customHeight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>
        <f t="shared" si="55"/>
        <v>100</v>
      </c>
      <c r="H749">
        <f t="shared" si="56"/>
        <v>127.33</v>
      </c>
      <c r="I749" t="s">
        <v>8232</v>
      </c>
      <c r="J749" t="s">
        <v>8248</v>
      </c>
      <c r="K749">
        <v>1421319240</v>
      </c>
      <c r="L749" s="9">
        <f t="shared" si="57"/>
        <v>42019.454166666663</v>
      </c>
      <c r="M749">
        <v>1418649019</v>
      </c>
      <c r="N749" s="9">
        <f t="shared" si="58"/>
        <v>41988.548831018517</v>
      </c>
      <c r="O749" t="b">
        <v>0</v>
      </c>
      <c r="P749">
        <v>55</v>
      </c>
      <c r="Q749" t="b">
        <v>1</v>
      </c>
      <c r="R749" t="s">
        <v>8272</v>
      </c>
      <c r="S749" s="12" t="s">
        <v>8323</v>
      </c>
      <c r="T749" t="s">
        <v>8324</v>
      </c>
      <c r="U749">
        <f t="shared" si="59"/>
        <v>2014</v>
      </c>
    </row>
    <row r="750" spans="1:21" ht="15" hidden="1" customHeight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>
        <f t="shared" si="55"/>
        <v>100</v>
      </c>
      <c r="H750">
        <f t="shared" si="56"/>
        <v>45.57</v>
      </c>
      <c r="I750" t="s">
        <v>8223</v>
      </c>
      <c r="J750" t="s">
        <v>8245</v>
      </c>
      <c r="K750">
        <v>1407701966</v>
      </c>
      <c r="L750" s="9">
        <f t="shared" si="57"/>
        <v>41861.846828703703</v>
      </c>
      <c r="M750">
        <v>1405109966</v>
      </c>
      <c r="N750" s="9">
        <f t="shared" si="58"/>
        <v>41831.846828703703</v>
      </c>
      <c r="O750" t="b">
        <v>0</v>
      </c>
      <c r="P750">
        <v>44</v>
      </c>
      <c r="Q750" t="b">
        <v>1</v>
      </c>
      <c r="R750" t="s">
        <v>8272</v>
      </c>
      <c r="S750" s="12" t="s">
        <v>8323</v>
      </c>
      <c r="T750" t="s">
        <v>8324</v>
      </c>
      <c r="U750">
        <f t="shared" si="59"/>
        <v>2014</v>
      </c>
    </row>
    <row r="751" spans="1:21" ht="15" hidden="1" customHeight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>
        <f t="shared" si="55"/>
        <v>106</v>
      </c>
      <c r="H751">
        <f t="shared" si="56"/>
        <v>95.96</v>
      </c>
      <c r="I751" t="s">
        <v>8223</v>
      </c>
      <c r="J751" t="s">
        <v>8245</v>
      </c>
      <c r="K751">
        <v>1485642930</v>
      </c>
      <c r="L751" s="9">
        <f t="shared" si="57"/>
        <v>42763.94131944445</v>
      </c>
      <c r="M751">
        <v>1483050930</v>
      </c>
      <c r="N751" s="9">
        <f t="shared" si="58"/>
        <v>42733.941319444442</v>
      </c>
      <c r="O751" t="b">
        <v>0</v>
      </c>
      <c r="P751">
        <v>110</v>
      </c>
      <c r="Q751" t="b">
        <v>1</v>
      </c>
      <c r="R751" t="s">
        <v>8272</v>
      </c>
      <c r="S751" s="12" t="s">
        <v>8323</v>
      </c>
      <c r="T751" t="s">
        <v>8324</v>
      </c>
      <c r="U751">
        <f t="shared" si="59"/>
        <v>2016</v>
      </c>
    </row>
    <row r="752" spans="1:21" ht="15" hidden="1" customHeight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>
        <f t="shared" si="55"/>
        <v>103</v>
      </c>
      <c r="H752">
        <f t="shared" si="56"/>
        <v>77.27</v>
      </c>
      <c r="I752" t="s">
        <v>8223</v>
      </c>
      <c r="J752" t="s">
        <v>8245</v>
      </c>
      <c r="K752">
        <v>1361739872</v>
      </c>
      <c r="L752" s="9">
        <f t="shared" si="57"/>
        <v>41329.878148148149</v>
      </c>
      <c r="M752">
        <v>1359147872</v>
      </c>
      <c r="N752" s="9">
        <f t="shared" si="58"/>
        <v>41299.878148148149</v>
      </c>
      <c r="O752" t="b">
        <v>0</v>
      </c>
      <c r="P752">
        <v>59</v>
      </c>
      <c r="Q752" t="b">
        <v>1</v>
      </c>
      <c r="R752" t="s">
        <v>8272</v>
      </c>
      <c r="S752" s="12" t="s">
        <v>8323</v>
      </c>
      <c r="T752" t="s">
        <v>8324</v>
      </c>
      <c r="U752">
        <f t="shared" si="59"/>
        <v>2013</v>
      </c>
    </row>
    <row r="753" spans="1:21" ht="15" hidden="1" customHeight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>
        <f t="shared" si="55"/>
        <v>119</v>
      </c>
      <c r="H753">
        <f t="shared" si="56"/>
        <v>57.34</v>
      </c>
      <c r="I753" t="s">
        <v>8223</v>
      </c>
      <c r="J753" t="s">
        <v>8245</v>
      </c>
      <c r="K753">
        <v>1312470475</v>
      </c>
      <c r="L753" s="9">
        <f t="shared" si="57"/>
        <v>40759.630497685182</v>
      </c>
      <c r="M753">
        <v>1308496075</v>
      </c>
      <c r="N753" s="9">
        <f t="shared" si="58"/>
        <v>40713.630497685182</v>
      </c>
      <c r="O753" t="b">
        <v>0</v>
      </c>
      <c r="P753">
        <v>62</v>
      </c>
      <c r="Q753" t="b">
        <v>1</v>
      </c>
      <c r="R753" t="s">
        <v>8272</v>
      </c>
      <c r="S753" s="12" t="s">
        <v>8323</v>
      </c>
      <c r="T753" t="s">
        <v>8324</v>
      </c>
      <c r="U753">
        <f t="shared" si="59"/>
        <v>2011</v>
      </c>
    </row>
    <row r="754" spans="1:21" ht="15" hidden="1" customHeight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>
        <f t="shared" si="55"/>
        <v>112</v>
      </c>
      <c r="H754">
        <f t="shared" si="56"/>
        <v>53.19</v>
      </c>
      <c r="I754" t="s">
        <v>8225</v>
      </c>
      <c r="J754" t="s">
        <v>8247</v>
      </c>
      <c r="K754">
        <v>1476615600</v>
      </c>
      <c r="L754" s="9">
        <f t="shared" si="57"/>
        <v>42659.458333333328</v>
      </c>
      <c r="M754">
        <v>1474884417</v>
      </c>
      <c r="N754" s="9">
        <f t="shared" si="58"/>
        <v>42639.421493055554</v>
      </c>
      <c r="O754" t="b">
        <v>0</v>
      </c>
      <c r="P754">
        <v>105</v>
      </c>
      <c r="Q754" t="b">
        <v>1</v>
      </c>
      <c r="R754" t="s">
        <v>8272</v>
      </c>
      <c r="S754" s="12" t="s">
        <v>8323</v>
      </c>
      <c r="T754" t="s">
        <v>8324</v>
      </c>
      <c r="U754">
        <f t="shared" si="59"/>
        <v>2016</v>
      </c>
    </row>
    <row r="755" spans="1:21" ht="15" hidden="1" customHeight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>
        <f t="shared" si="55"/>
        <v>128</v>
      </c>
      <c r="H755">
        <f t="shared" si="56"/>
        <v>492.31</v>
      </c>
      <c r="I755" t="s">
        <v>8223</v>
      </c>
      <c r="J755" t="s">
        <v>8245</v>
      </c>
      <c r="K755">
        <v>1423922991</v>
      </c>
      <c r="L755" s="9">
        <f t="shared" si="57"/>
        <v>42049.590173611112</v>
      </c>
      <c r="M755">
        <v>1421330991</v>
      </c>
      <c r="N755" s="9">
        <f t="shared" si="58"/>
        <v>42019.590173611112</v>
      </c>
      <c r="O755" t="b">
        <v>0</v>
      </c>
      <c r="P755">
        <v>26</v>
      </c>
      <c r="Q755" t="b">
        <v>1</v>
      </c>
      <c r="R755" t="s">
        <v>8272</v>
      </c>
      <c r="S755" s="12" t="s">
        <v>8323</v>
      </c>
      <c r="T755" t="s">
        <v>8324</v>
      </c>
      <c r="U755">
        <f t="shared" si="59"/>
        <v>2015</v>
      </c>
    </row>
    <row r="756" spans="1:21" ht="15" hidden="1" customHeight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>
        <f t="shared" si="55"/>
        <v>104</v>
      </c>
      <c r="H756">
        <f t="shared" si="56"/>
        <v>42.35</v>
      </c>
      <c r="I756" t="s">
        <v>8223</v>
      </c>
      <c r="J756" t="s">
        <v>8245</v>
      </c>
      <c r="K756">
        <v>1357408721</v>
      </c>
      <c r="L756" s="9">
        <f t="shared" si="57"/>
        <v>41279.749085648145</v>
      </c>
      <c r="M756">
        <v>1354816721</v>
      </c>
      <c r="N756" s="9">
        <f t="shared" si="58"/>
        <v>41249.749085648145</v>
      </c>
      <c r="O756" t="b">
        <v>0</v>
      </c>
      <c r="P756">
        <v>49</v>
      </c>
      <c r="Q756" t="b">
        <v>1</v>
      </c>
      <c r="R756" t="s">
        <v>8272</v>
      </c>
      <c r="S756" s="12" t="s">
        <v>8323</v>
      </c>
      <c r="T756" t="s">
        <v>8324</v>
      </c>
      <c r="U756">
        <f t="shared" si="59"/>
        <v>2012</v>
      </c>
    </row>
    <row r="757" spans="1:21" ht="15" hidden="1" customHeight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>
        <f t="shared" si="55"/>
        <v>102</v>
      </c>
      <c r="H757">
        <f t="shared" si="56"/>
        <v>37.47</v>
      </c>
      <c r="I757" t="s">
        <v>8223</v>
      </c>
      <c r="J757" t="s">
        <v>8245</v>
      </c>
      <c r="K757">
        <v>1369010460</v>
      </c>
      <c r="L757" s="9">
        <f t="shared" si="57"/>
        <v>41414.02847222222</v>
      </c>
      <c r="M757">
        <v>1366381877</v>
      </c>
      <c r="N757" s="9">
        <f t="shared" si="58"/>
        <v>41383.605057870373</v>
      </c>
      <c r="O757" t="b">
        <v>0</v>
      </c>
      <c r="P757">
        <v>68</v>
      </c>
      <c r="Q757" t="b">
        <v>1</v>
      </c>
      <c r="R757" t="s">
        <v>8272</v>
      </c>
      <c r="S757" s="12" t="s">
        <v>8323</v>
      </c>
      <c r="T757" t="s">
        <v>8324</v>
      </c>
      <c r="U757">
        <f t="shared" si="59"/>
        <v>2013</v>
      </c>
    </row>
    <row r="758" spans="1:21" ht="15" hidden="1" customHeight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>
        <f t="shared" si="55"/>
        <v>118</v>
      </c>
      <c r="H758">
        <f t="shared" si="56"/>
        <v>37.450000000000003</v>
      </c>
      <c r="I758" t="s">
        <v>8223</v>
      </c>
      <c r="J758" t="s">
        <v>8245</v>
      </c>
      <c r="K758">
        <v>1303147459</v>
      </c>
      <c r="L758" s="9">
        <f t="shared" si="57"/>
        <v>40651.725219907406</v>
      </c>
      <c r="M758">
        <v>1297880659</v>
      </c>
      <c r="N758" s="9">
        <f t="shared" si="58"/>
        <v>40590.766886574071</v>
      </c>
      <c r="O758" t="b">
        <v>0</v>
      </c>
      <c r="P758">
        <v>22</v>
      </c>
      <c r="Q758" t="b">
        <v>1</v>
      </c>
      <c r="R758" t="s">
        <v>8272</v>
      </c>
      <c r="S758" s="12" t="s">
        <v>8323</v>
      </c>
      <c r="T758" t="s">
        <v>8324</v>
      </c>
      <c r="U758">
        <f t="shared" si="59"/>
        <v>2011</v>
      </c>
    </row>
    <row r="759" spans="1:21" ht="15" hidden="1" customHeight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>
        <f t="shared" si="55"/>
        <v>238</v>
      </c>
      <c r="H759">
        <f t="shared" si="56"/>
        <v>33.06</v>
      </c>
      <c r="I759" t="s">
        <v>8223</v>
      </c>
      <c r="J759" t="s">
        <v>8245</v>
      </c>
      <c r="K759">
        <v>1354756714</v>
      </c>
      <c r="L759" s="9">
        <f t="shared" si="57"/>
        <v>41249.054560185185</v>
      </c>
      <c r="M759">
        <v>1353547114</v>
      </c>
      <c r="N759" s="9">
        <f t="shared" si="58"/>
        <v>41235.054560185185</v>
      </c>
      <c r="O759" t="b">
        <v>0</v>
      </c>
      <c r="P759">
        <v>18</v>
      </c>
      <c r="Q759" t="b">
        <v>1</v>
      </c>
      <c r="R759" t="s">
        <v>8272</v>
      </c>
      <c r="S759" s="12" t="s">
        <v>8323</v>
      </c>
      <c r="T759" t="s">
        <v>8324</v>
      </c>
      <c r="U759">
        <f t="shared" si="59"/>
        <v>2012</v>
      </c>
    </row>
    <row r="760" spans="1:21" ht="15" hidden="1" customHeight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>
        <f t="shared" si="55"/>
        <v>102</v>
      </c>
      <c r="H760">
        <f t="shared" si="56"/>
        <v>134.21</v>
      </c>
      <c r="I760" t="s">
        <v>8223</v>
      </c>
      <c r="J760" t="s">
        <v>8245</v>
      </c>
      <c r="K760">
        <v>1286568268</v>
      </c>
      <c r="L760" s="9">
        <f t="shared" si="57"/>
        <v>40459.836435185185</v>
      </c>
      <c r="M760">
        <v>1283976268</v>
      </c>
      <c r="N760" s="9">
        <f t="shared" si="58"/>
        <v>40429.836435185185</v>
      </c>
      <c r="O760" t="b">
        <v>0</v>
      </c>
      <c r="P760">
        <v>19</v>
      </c>
      <c r="Q760" t="b">
        <v>1</v>
      </c>
      <c r="R760" t="s">
        <v>8272</v>
      </c>
      <c r="S760" s="12" t="s">
        <v>8323</v>
      </c>
      <c r="T760" t="s">
        <v>8324</v>
      </c>
      <c r="U760">
        <f t="shared" si="59"/>
        <v>2010</v>
      </c>
    </row>
    <row r="761" spans="1:21" ht="15" hidden="1" customHeight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>
        <f t="shared" si="55"/>
        <v>102</v>
      </c>
      <c r="H761">
        <f t="shared" si="56"/>
        <v>51.47</v>
      </c>
      <c r="I761" t="s">
        <v>8224</v>
      </c>
      <c r="J761" t="s">
        <v>8246</v>
      </c>
      <c r="K761">
        <v>1404892539</v>
      </c>
      <c r="L761" s="9">
        <f t="shared" si="57"/>
        <v>41829.330312500002</v>
      </c>
      <c r="M761">
        <v>1401436539</v>
      </c>
      <c r="N761" s="9">
        <f t="shared" si="58"/>
        <v>41789.330312500002</v>
      </c>
      <c r="O761" t="b">
        <v>0</v>
      </c>
      <c r="P761">
        <v>99</v>
      </c>
      <c r="Q761" t="b">
        <v>1</v>
      </c>
      <c r="R761" t="s">
        <v>8272</v>
      </c>
      <c r="S761" s="12" t="s">
        <v>8323</v>
      </c>
      <c r="T761" t="s">
        <v>8324</v>
      </c>
      <c r="U761">
        <f t="shared" si="59"/>
        <v>2014</v>
      </c>
    </row>
    <row r="762" spans="1:21" ht="15" hidden="1" customHeight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>
        <f t="shared" si="55"/>
        <v>0</v>
      </c>
      <c r="H762" t="e">
        <f t="shared" si="56"/>
        <v>#DIV/0!</v>
      </c>
      <c r="I762" t="s">
        <v>8223</v>
      </c>
      <c r="J762" t="s">
        <v>8245</v>
      </c>
      <c r="K762">
        <v>1480188013</v>
      </c>
      <c r="L762" s="9">
        <f t="shared" si="57"/>
        <v>42700.805706018517</v>
      </c>
      <c r="M762">
        <v>1477592413</v>
      </c>
      <c r="N762" s="9">
        <f t="shared" si="58"/>
        <v>42670.764039351852</v>
      </c>
      <c r="O762" t="b">
        <v>0</v>
      </c>
      <c r="P762">
        <v>0</v>
      </c>
      <c r="Q762" t="b">
        <v>0</v>
      </c>
      <c r="R762" t="s">
        <v>8273</v>
      </c>
      <c r="S762" s="12" t="s">
        <v>8323</v>
      </c>
      <c r="T762" t="s">
        <v>8325</v>
      </c>
      <c r="U762">
        <f t="shared" si="59"/>
        <v>2016</v>
      </c>
    </row>
    <row r="763" spans="1:21" ht="15" hidden="1" customHeight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>
        <f t="shared" si="55"/>
        <v>5</v>
      </c>
      <c r="H763">
        <f t="shared" si="56"/>
        <v>39.17</v>
      </c>
      <c r="I763" t="s">
        <v>8223</v>
      </c>
      <c r="J763" t="s">
        <v>8245</v>
      </c>
      <c r="K763">
        <v>1391364126</v>
      </c>
      <c r="L763" s="9">
        <f t="shared" si="57"/>
        <v>41672.751458333332</v>
      </c>
      <c r="M763">
        <v>1388772126</v>
      </c>
      <c r="N763" s="9">
        <f t="shared" si="58"/>
        <v>41642.751458333332</v>
      </c>
      <c r="O763" t="b">
        <v>0</v>
      </c>
      <c r="P763">
        <v>6</v>
      </c>
      <c r="Q763" t="b">
        <v>0</v>
      </c>
      <c r="R763" t="s">
        <v>8273</v>
      </c>
      <c r="S763" s="12" t="s">
        <v>8323</v>
      </c>
      <c r="T763" t="s">
        <v>8325</v>
      </c>
      <c r="U763">
        <f t="shared" si="59"/>
        <v>2014</v>
      </c>
    </row>
    <row r="764" spans="1:21" ht="15" hidden="1" customHeight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>
        <f t="shared" si="55"/>
        <v>0</v>
      </c>
      <c r="H764" t="e">
        <f t="shared" si="56"/>
        <v>#DIV/0!</v>
      </c>
      <c r="I764" t="s">
        <v>8237</v>
      </c>
      <c r="J764" t="s">
        <v>8255</v>
      </c>
      <c r="K764">
        <v>1480831200</v>
      </c>
      <c r="L764" s="9">
        <f t="shared" si="57"/>
        <v>42708.25</v>
      </c>
      <c r="M764">
        <v>1479328570</v>
      </c>
      <c r="N764" s="9">
        <f t="shared" si="58"/>
        <v>42690.858449074076</v>
      </c>
      <c r="O764" t="b">
        <v>0</v>
      </c>
      <c r="P764">
        <v>0</v>
      </c>
      <c r="Q764" t="b">
        <v>0</v>
      </c>
      <c r="R764" t="s">
        <v>8273</v>
      </c>
      <c r="S764" s="12" t="s">
        <v>8323</v>
      </c>
      <c r="T764" t="s">
        <v>8325</v>
      </c>
      <c r="U764">
        <f t="shared" si="59"/>
        <v>2016</v>
      </c>
    </row>
    <row r="765" spans="1:21" ht="15" hidden="1" customHeight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>
        <f t="shared" si="55"/>
        <v>0</v>
      </c>
      <c r="H765">
        <f t="shared" si="56"/>
        <v>5</v>
      </c>
      <c r="I765" t="s">
        <v>8224</v>
      </c>
      <c r="J765" t="s">
        <v>8246</v>
      </c>
      <c r="K765">
        <v>1376563408</v>
      </c>
      <c r="L765" s="9">
        <f t="shared" si="57"/>
        <v>41501.446851851848</v>
      </c>
      <c r="M765">
        <v>1373971408</v>
      </c>
      <c r="N765" s="9">
        <f t="shared" si="58"/>
        <v>41471.446851851855</v>
      </c>
      <c r="O765" t="b">
        <v>0</v>
      </c>
      <c r="P765">
        <v>1</v>
      </c>
      <c r="Q765" t="b">
        <v>0</v>
      </c>
      <c r="R765" t="s">
        <v>8273</v>
      </c>
      <c r="S765" s="12" t="s">
        <v>8323</v>
      </c>
      <c r="T765" t="s">
        <v>8325</v>
      </c>
      <c r="U765">
        <f t="shared" si="59"/>
        <v>2013</v>
      </c>
    </row>
    <row r="766" spans="1:21" ht="15" hidden="1" customHeight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>
        <f t="shared" si="55"/>
        <v>0</v>
      </c>
      <c r="H766" t="e">
        <f t="shared" si="56"/>
        <v>#DIV/0!</v>
      </c>
      <c r="I766" t="s">
        <v>8223</v>
      </c>
      <c r="J766" t="s">
        <v>8245</v>
      </c>
      <c r="K766">
        <v>1441858161</v>
      </c>
      <c r="L766" s="9">
        <f t="shared" si="57"/>
        <v>42257.173159722224</v>
      </c>
      <c r="M766">
        <v>1439266161</v>
      </c>
      <c r="N766" s="9">
        <f t="shared" si="58"/>
        <v>42227.173159722224</v>
      </c>
      <c r="O766" t="b">
        <v>0</v>
      </c>
      <c r="P766">
        <v>0</v>
      </c>
      <c r="Q766" t="b">
        <v>0</v>
      </c>
      <c r="R766" t="s">
        <v>8273</v>
      </c>
      <c r="S766" s="12" t="s">
        <v>8323</v>
      </c>
      <c r="T766" t="s">
        <v>8325</v>
      </c>
      <c r="U766">
        <f t="shared" si="59"/>
        <v>2015</v>
      </c>
    </row>
    <row r="767" spans="1:21" ht="15" hidden="1" customHeight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>
        <f t="shared" si="55"/>
        <v>36</v>
      </c>
      <c r="H767">
        <f t="shared" si="56"/>
        <v>57.3</v>
      </c>
      <c r="I767" t="s">
        <v>8223</v>
      </c>
      <c r="J767" t="s">
        <v>8245</v>
      </c>
      <c r="K767">
        <v>1413723684</v>
      </c>
      <c r="L767" s="9">
        <f t="shared" si="57"/>
        <v>41931.542638888888</v>
      </c>
      <c r="M767">
        <v>1411131684</v>
      </c>
      <c r="N767" s="9">
        <f t="shared" si="58"/>
        <v>41901.542638888888</v>
      </c>
      <c r="O767" t="b">
        <v>0</v>
      </c>
      <c r="P767">
        <v>44</v>
      </c>
      <c r="Q767" t="b">
        <v>0</v>
      </c>
      <c r="R767" t="s">
        <v>8273</v>
      </c>
      <c r="S767" s="12" t="s">
        <v>8323</v>
      </c>
      <c r="T767" t="s">
        <v>8325</v>
      </c>
      <c r="U767">
        <f t="shared" si="59"/>
        <v>2014</v>
      </c>
    </row>
    <row r="768" spans="1:21" ht="15" hidden="1" customHeight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>
        <f t="shared" si="55"/>
        <v>0</v>
      </c>
      <c r="H768" t="e">
        <f t="shared" si="56"/>
        <v>#DIV/0!</v>
      </c>
      <c r="I768" t="s">
        <v>8228</v>
      </c>
      <c r="J768" t="s">
        <v>8250</v>
      </c>
      <c r="K768">
        <v>1424112483</v>
      </c>
      <c r="L768" s="9">
        <f t="shared" si="57"/>
        <v>42051.783368055556</v>
      </c>
      <c r="M768">
        <v>1421520483</v>
      </c>
      <c r="N768" s="9">
        <f t="shared" si="58"/>
        <v>42021.783368055556</v>
      </c>
      <c r="O768" t="b">
        <v>0</v>
      </c>
      <c r="P768">
        <v>0</v>
      </c>
      <c r="Q768" t="b">
        <v>0</v>
      </c>
      <c r="R768" t="s">
        <v>8273</v>
      </c>
      <c r="S768" s="12" t="s">
        <v>8323</v>
      </c>
      <c r="T768" t="s">
        <v>8325</v>
      </c>
      <c r="U768">
        <f t="shared" si="59"/>
        <v>2015</v>
      </c>
    </row>
    <row r="769" spans="1:21" ht="15" hidden="1" customHeight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>
        <f t="shared" si="55"/>
        <v>4</v>
      </c>
      <c r="H769">
        <f t="shared" si="56"/>
        <v>59</v>
      </c>
      <c r="I769" t="s">
        <v>8223</v>
      </c>
      <c r="J769" t="s">
        <v>8245</v>
      </c>
      <c r="K769">
        <v>1432178810</v>
      </c>
      <c r="L769" s="9">
        <f t="shared" si="57"/>
        <v>42145.143634259264</v>
      </c>
      <c r="M769">
        <v>1429586810</v>
      </c>
      <c r="N769" s="9">
        <f t="shared" si="58"/>
        <v>42115.143634259264</v>
      </c>
      <c r="O769" t="b">
        <v>0</v>
      </c>
      <c r="P769">
        <v>3</v>
      </c>
      <c r="Q769" t="b">
        <v>0</v>
      </c>
      <c r="R769" t="s">
        <v>8273</v>
      </c>
      <c r="S769" s="12" t="s">
        <v>8323</v>
      </c>
      <c r="T769" t="s">
        <v>8325</v>
      </c>
      <c r="U769">
        <f t="shared" si="59"/>
        <v>2015</v>
      </c>
    </row>
    <row r="770" spans="1:21" ht="15" hidden="1" customHeight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>
        <f t="shared" si="55"/>
        <v>0</v>
      </c>
      <c r="H770" t="e">
        <f t="shared" si="56"/>
        <v>#DIV/0!</v>
      </c>
      <c r="I770" t="s">
        <v>8223</v>
      </c>
      <c r="J770" t="s">
        <v>8245</v>
      </c>
      <c r="K770">
        <v>1387169890</v>
      </c>
      <c r="L770" s="9">
        <f t="shared" si="57"/>
        <v>41624.207060185188</v>
      </c>
      <c r="M770">
        <v>1384577890</v>
      </c>
      <c r="N770" s="9">
        <f t="shared" si="58"/>
        <v>41594.207060185188</v>
      </c>
      <c r="O770" t="b">
        <v>0</v>
      </c>
      <c r="P770">
        <v>0</v>
      </c>
      <c r="Q770" t="b">
        <v>0</v>
      </c>
      <c r="R770" t="s">
        <v>8273</v>
      </c>
      <c r="S770" s="12" t="s">
        <v>8323</v>
      </c>
      <c r="T770" t="s">
        <v>8325</v>
      </c>
      <c r="U770">
        <f t="shared" si="59"/>
        <v>2013</v>
      </c>
    </row>
    <row r="771" spans="1:21" ht="15" hidden="1" customHeight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>
        <f t="shared" ref="G771:G834" si="60">ROUND(E771/D771*100,0)</f>
        <v>41</v>
      </c>
      <c r="H771">
        <f t="shared" ref="H771:H834" si="61">ROUND(E771/P771,2)</f>
        <v>31.85</v>
      </c>
      <c r="I771" t="s">
        <v>8223</v>
      </c>
      <c r="J771" t="s">
        <v>8245</v>
      </c>
      <c r="K771">
        <v>1388102094</v>
      </c>
      <c r="L771" s="9">
        <f t="shared" ref="L771:L834" si="62">K771/60/60/24+DATE(1970,1,1)</f>
        <v>41634.996458333335</v>
      </c>
      <c r="M771">
        <v>1385510094</v>
      </c>
      <c r="N771" s="9">
        <f t="shared" ref="N771:N834" si="63">M771/24/60/60+DATE(1970,1,1)</f>
        <v>41604.996458333335</v>
      </c>
      <c r="O771" t="b">
        <v>0</v>
      </c>
      <c r="P771">
        <v>52</v>
      </c>
      <c r="Q771" t="b">
        <v>0</v>
      </c>
      <c r="R771" t="s">
        <v>8273</v>
      </c>
      <c r="S771" s="12" t="s">
        <v>8323</v>
      </c>
      <c r="T771" t="s">
        <v>8325</v>
      </c>
      <c r="U771">
        <f t="shared" ref="U771:U834" si="64">YEAR(N771)</f>
        <v>2013</v>
      </c>
    </row>
    <row r="772" spans="1:21" ht="15" hidden="1" customHeight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>
        <f t="shared" si="60"/>
        <v>0</v>
      </c>
      <c r="H772" t="e">
        <f t="shared" si="61"/>
        <v>#DIV/0!</v>
      </c>
      <c r="I772" t="s">
        <v>8223</v>
      </c>
      <c r="J772" t="s">
        <v>8245</v>
      </c>
      <c r="K772">
        <v>1361750369</v>
      </c>
      <c r="L772" s="9">
        <f t="shared" si="62"/>
        <v>41329.999641203707</v>
      </c>
      <c r="M772">
        <v>1358294369</v>
      </c>
      <c r="N772" s="9">
        <f t="shared" si="63"/>
        <v>41289.9996412037</v>
      </c>
      <c r="O772" t="b">
        <v>0</v>
      </c>
      <c r="P772">
        <v>0</v>
      </c>
      <c r="Q772" t="b">
        <v>0</v>
      </c>
      <c r="R772" t="s">
        <v>8273</v>
      </c>
      <c r="S772" s="12" t="s">
        <v>8323</v>
      </c>
      <c r="T772" t="s">
        <v>8325</v>
      </c>
      <c r="U772">
        <f t="shared" si="64"/>
        <v>2013</v>
      </c>
    </row>
    <row r="773" spans="1:21" ht="15" hidden="1" customHeight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>
        <f t="shared" si="60"/>
        <v>0</v>
      </c>
      <c r="H773">
        <f t="shared" si="61"/>
        <v>10</v>
      </c>
      <c r="I773" t="s">
        <v>8223</v>
      </c>
      <c r="J773" t="s">
        <v>8245</v>
      </c>
      <c r="K773">
        <v>1454183202</v>
      </c>
      <c r="L773" s="9">
        <f t="shared" si="62"/>
        <v>42399.824097222227</v>
      </c>
      <c r="M773">
        <v>1449863202</v>
      </c>
      <c r="N773" s="9">
        <f t="shared" si="63"/>
        <v>42349.824097222227</v>
      </c>
      <c r="O773" t="b">
        <v>0</v>
      </c>
      <c r="P773">
        <v>1</v>
      </c>
      <c r="Q773" t="b">
        <v>0</v>
      </c>
      <c r="R773" t="s">
        <v>8273</v>
      </c>
      <c r="S773" s="12" t="s">
        <v>8323</v>
      </c>
      <c r="T773" t="s">
        <v>8325</v>
      </c>
      <c r="U773">
        <f t="shared" si="64"/>
        <v>2015</v>
      </c>
    </row>
    <row r="774" spans="1:21" ht="15" hidden="1" customHeight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>
        <f t="shared" si="60"/>
        <v>3</v>
      </c>
      <c r="H774">
        <f t="shared" si="61"/>
        <v>50</v>
      </c>
      <c r="I774" t="s">
        <v>8223</v>
      </c>
      <c r="J774" t="s">
        <v>8245</v>
      </c>
      <c r="K774">
        <v>1257047940</v>
      </c>
      <c r="L774" s="9">
        <f t="shared" si="62"/>
        <v>40118.165972222225</v>
      </c>
      <c r="M774">
        <v>1252718519</v>
      </c>
      <c r="N774" s="9">
        <f t="shared" si="63"/>
        <v>40068.056932870371</v>
      </c>
      <c r="O774" t="b">
        <v>0</v>
      </c>
      <c r="P774">
        <v>1</v>
      </c>
      <c r="Q774" t="b">
        <v>0</v>
      </c>
      <c r="R774" t="s">
        <v>8273</v>
      </c>
      <c r="S774" s="12" t="s">
        <v>8323</v>
      </c>
      <c r="T774" t="s">
        <v>8325</v>
      </c>
      <c r="U774">
        <f t="shared" si="64"/>
        <v>2009</v>
      </c>
    </row>
    <row r="775" spans="1:21" ht="15" hidden="1" customHeight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>
        <f t="shared" si="60"/>
        <v>1</v>
      </c>
      <c r="H775">
        <f t="shared" si="61"/>
        <v>16</v>
      </c>
      <c r="I775" t="s">
        <v>8224</v>
      </c>
      <c r="J775" t="s">
        <v>8246</v>
      </c>
      <c r="K775">
        <v>1431298860</v>
      </c>
      <c r="L775" s="9">
        <f t="shared" si="62"/>
        <v>42134.959027777775</v>
      </c>
      <c r="M775">
        <v>1428341985</v>
      </c>
      <c r="N775" s="9">
        <f t="shared" si="63"/>
        <v>42100.735937500001</v>
      </c>
      <c r="O775" t="b">
        <v>0</v>
      </c>
      <c r="P775">
        <v>2</v>
      </c>
      <c r="Q775" t="b">
        <v>0</v>
      </c>
      <c r="R775" t="s">
        <v>8273</v>
      </c>
      <c r="S775" s="12" t="s">
        <v>8323</v>
      </c>
      <c r="T775" t="s">
        <v>8325</v>
      </c>
      <c r="U775">
        <f t="shared" si="64"/>
        <v>2015</v>
      </c>
    </row>
    <row r="776" spans="1:21" ht="15" hidden="1" customHeight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>
        <f t="shared" si="60"/>
        <v>70</v>
      </c>
      <c r="H776">
        <f t="shared" si="61"/>
        <v>39</v>
      </c>
      <c r="I776" t="s">
        <v>8223</v>
      </c>
      <c r="J776" t="s">
        <v>8245</v>
      </c>
      <c r="K776">
        <v>1393181018</v>
      </c>
      <c r="L776" s="9">
        <f t="shared" si="62"/>
        <v>41693.780300925922</v>
      </c>
      <c r="M776">
        <v>1390589018</v>
      </c>
      <c r="N776" s="9">
        <f t="shared" si="63"/>
        <v>41663.780300925922</v>
      </c>
      <c r="O776" t="b">
        <v>0</v>
      </c>
      <c r="P776">
        <v>9</v>
      </c>
      <c r="Q776" t="b">
        <v>0</v>
      </c>
      <c r="R776" t="s">
        <v>8273</v>
      </c>
      <c r="S776" s="12" t="s">
        <v>8323</v>
      </c>
      <c r="T776" t="s">
        <v>8325</v>
      </c>
      <c r="U776">
        <f t="shared" si="64"/>
        <v>2014</v>
      </c>
    </row>
    <row r="777" spans="1:21" ht="15" hidden="1" customHeight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>
        <f t="shared" si="60"/>
        <v>2</v>
      </c>
      <c r="H777">
        <f t="shared" si="61"/>
        <v>34</v>
      </c>
      <c r="I777" t="s">
        <v>8223</v>
      </c>
      <c r="J777" t="s">
        <v>8245</v>
      </c>
      <c r="K777">
        <v>1323998795</v>
      </c>
      <c r="L777" s="9">
        <f t="shared" si="62"/>
        <v>40893.060127314813</v>
      </c>
      <c r="M777">
        <v>1321406795</v>
      </c>
      <c r="N777" s="9">
        <f t="shared" si="63"/>
        <v>40863.060127314813</v>
      </c>
      <c r="O777" t="b">
        <v>0</v>
      </c>
      <c r="P777">
        <v>5</v>
      </c>
      <c r="Q777" t="b">
        <v>0</v>
      </c>
      <c r="R777" t="s">
        <v>8273</v>
      </c>
      <c r="S777" s="12" t="s">
        <v>8323</v>
      </c>
      <c r="T777" t="s">
        <v>8325</v>
      </c>
      <c r="U777">
        <f t="shared" si="64"/>
        <v>2011</v>
      </c>
    </row>
    <row r="778" spans="1:21" ht="15" hidden="1" customHeight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>
        <f t="shared" si="60"/>
        <v>51</v>
      </c>
      <c r="H778">
        <f t="shared" si="61"/>
        <v>63.12</v>
      </c>
      <c r="I778" t="s">
        <v>8223</v>
      </c>
      <c r="J778" t="s">
        <v>8245</v>
      </c>
      <c r="K778">
        <v>1444539600</v>
      </c>
      <c r="L778" s="9">
        <f t="shared" si="62"/>
        <v>42288.208333333328</v>
      </c>
      <c r="M778">
        <v>1441297645</v>
      </c>
      <c r="N778" s="9">
        <f t="shared" si="63"/>
        <v>42250.685706018514</v>
      </c>
      <c r="O778" t="b">
        <v>0</v>
      </c>
      <c r="P778">
        <v>57</v>
      </c>
      <c r="Q778" t="b">
        <v>0</v>
      </c>
      <c r="R778" t="s">
        <v>8273</v>
      </c>
      <c r="S778" s="12" t="s">
        <v>8323</v>
      </c>
      <c r="T778" t="s">
        <v>8325</v>
      </c>
      <c r="U778">
        <f t="shared" si="64"/>
        <v>2015</v>
      </c>
    </row>
    <row r="779" spans="1:21" ht="15" hidden="1" customHeight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>
        <f t="shared" si="60"/>
        <v>1</v>
      </c>
      <c r="H779">
        <f t="shared" si="61"/>
        <v>7</v>
      </c>
      <c r="I779" t="s">
        <v>8223</v>
      </c>
      <c r="J779" t="s">
        <v>8245</v>
      </c>
      <c r="K779">
        <v>1375313577</v>
      </c>
      <c r="L779" s="9">
        <f t="shared" si="62"/>
        <v>41486.981215277774</v>
      </c>
      <c r="M779">
        <v>1372721577</v>
      </c>
      <c r="N779" s="9">
        <f t="shared" si="63"/>
        <v>41456.981215277774</v>
      </c>
      <c r="O779" t="b">
        <v>0</v>
      </c>
      <c r="P779">
        <v>3</v>
      </c>
      <c r="Q779" t="b">
        <v>0</v>
      </c>
      <c r="R779" t="s">
        <v>8273</v>
      </c>
      <c r="S779" s="12" t="s">
        <v>8323</v>
      </c>
      <c r="T779" t="s">
        <v>8325</v>
      </c>
      <c r="U779">
        <f t="shared" si="64"/>
        <v>2013</v>
      </c>
    </row>
    <row r="780" spans="1:21" ht="15" hidden="1" customHeight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>
        <f t="shared" si="60"/>
        <v>0</v>
      </c>
      <c r="H780">
        <f t="shared" si="61"/>
        <v>2</v>
      </c>
      <c r="I780" t="s">
        <v>8223</v>
      </c>
      <c r="J780" t="s">
        <v>8245</v>
      </c>
      <c r="K780">
        <v>1398876680</v>
      </c>
      <c r="L780" s="9">
        <f t="shared" si="62"/>
        <v>41759.702314814815</v>
      </c>
      <c r="M780">
        <v>1396284680</v>
      </c>
      <c r="N780" s="9">
        <f t="shared" si="63"/>
        <v>41729.702314814815</v>
      </c>
      <c r="O780" t="b">
        <v>0</v>
      </c>
      <c r="P780">
        <v>1</v>
      </c>
      <c r="Q780" t="b">
        <v>0</v>
      </c>
      <c r="R780" t="s">
        <v>8273</v>
      </c>
      <c r="S780" s="12" t="s">
        <v>8323</v>
      </c>
      <c r="T780" t="s">
        <v>8325</v>
      </c>
      <c r="U780">
        <f t="shared" si="64"/>
        <v>2014</v>
      </c>
    </row>
    <row r="781" spans="1:21" ht="15" hidden="1" customHeight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>
        <f t="shared" si="60"/>
        <v>3</v>
      </c>
      <c r="H781">
        <f t="shared" si="61"/>
        <v>66.67</v>
      </c>
      <c r="I781" t="s">
        <v>8223</v>
      </c>
      <c r="J781" t="s">
        <v>8245</v>
      </c>
      <c r="K781">
        <v>1287115200</v>
      </c>
      <c r="L781" s="9">
        <f t="shared" si="62"/>
        <v>40466.166666666664</v>
      </c>
      <c r="M781">
        <v>1284567905</v>
      </c>
      <c r="N781" s="9">
        <f t="shared" si="63"/>
        <v>40436.68408564815</v>
      </c>
      <c r="O781" t="b">
        <v>0</v>
      </c>
      <c r="P781">
        <v>6</v>
      </c>
      <c r="Q781" t="b">
        <v>0</v>
      </c>
      <c r="R781" t="s">
        <v>8273</v>
      </c>
      <c r="S781" s="12" t="s">
        <v>8323</v>
      </c>
      <c r="T781" t="s">
        <v>8325</v>
      </c>
      <c r="U781">
        <f t="shared" si="64"/>
        <v>2010</v>
      </c>
    </row>
    <row r="782" spans="1:21" ht="15" hidden="1" customHeight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>
        <f t="shared" si="60"/>
        <v>104</v>
      </c>
      <c r="H782">
        <f t="shared" si="61"/>
        <v>38.520000000000003</v>
      </c>
      <c r="I782" t="s">
        <v>8223</v>
      </c>
      <c r="J782" t="s">
        <v>8245</v>
      </c>
      <c r="K782">
        <v>1304439025</v>
      </c>
      <c r="L782" s="9">
        <f t="shared" si="62"/>
        <v>40666.673900462964</v>
      </c>
      <c r="M782">
        <v>1301847025</v>
      </c>
      <c r="N782" s="9">
        <f t="shared" si="63"/>
        <v>40636.673900462964</v>
      </c>
      <c r="O782" t="b">
        <v>0</v>
      </c>
      <c r="P782">
        <v>27</v>
      </c>
      <c r="Q782" t="b">
        <v>1</v>
      </c>
      <c r="R782" t="s">
        <v>8274</v>
      </c>
      <c r="S782" s="12" t="s">
        <v>8326</v>
      </c>
      <c r="T782" t="s">
        <v>8327</v>
      </c>
      <c r="U782">
        <f t="shared" si="64"/>
        <v>2011</v>
      </c>
    </row>
    <row r="783" spans="1:21" ht="15" hidden="1" customHeight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>
        <f t="shared" si="60"/>
        <v>133</v>
      </c>
      <c r="H783">
        <f t="shared" si="61"/>
        <v>42.61</v>
      </c>
      <c r="I783" t="s">
        <v>8223</v>
      </c>
      <c r="J783" t="s">
        <v>8245</v>
      </c>
      <c r="K783">
        <v>1370649674</v>
      </c>
      <c r="L783" s="9">
        <f t="shared" si="62"/>
        <v>41433.000856481485</v>
      </c>
      <c r="M783">
        <v>1368057674</v>
      </c>
      <c r="N783" s="9">
        <f t="shared" si="63"/>
        <v>41403.000856481485</v>
      </c>
      <c r="O783" t="b">
        <v>0</v>
      </c>
      <c r="P783">
        <v>25</v>
      </c>
      <c r="Q783" t="b">
        <v>1</v>
      </c>
      <c r="R783" t="s">
        <v>8274</v>
      </c>
      <c r="S783" s="12" t="s">
        <v>8326</v>
      </c>
      <c r="T783" t="s">
        <v>8327</v>
      </c>
      <c r="U783">
        <f t="shared" si="64"/>
        <v>2013</v>
      </c>
    </row>
    <row r="784" spans="1:21" ht="15" hidden="1" customHeight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>
        <f t="shared" si="60"/>
        <v>100</v>
      </c>
      <c r="H784">
        <f t="shared" si="61"/>
        <v>50</v>
      </c>
      <c r="I784" t="s">
        <v>8223</v>
      </c>
      <c r="J784" t="s">
        <v>8245</v>
      </c>
      <c r="K784">
        <v>1345918302</v>
      </c>
      <c r="L784" s="9">
        <f t="shared" si="62"/>
        <v>41146.758125</v>
      </c>
      <c r="M784">
        <v>1343326302</v>
      </c>
      <c r="N784" s="9">
        <f t="shared" si="63"/>
        <v>41116.758125</v>
      </c>
      <c r="O784" t="b">
        <v>0</v>
      </c>
      <c r="P784">
        <v>14</v>
      </c>
      <c r="Q784" t="b">
        <v>1</v>
      </c>
      <c r="R784" t="s">
        <v>8274</v>
      </c>
      <c r="S784" s="12" t="s">
        <v>8326</v>
      </c>
      <c r="T784" t="s">
        <v>8327</v>
      </c>
      <c r="U784">
        <f t="shared" si="64"/>
        <v>2012</v>
      </c>
    </row>
    <row r="785" spans="1:21" ht="15" hidden="1" customHeight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>
        <f t="shared" si="60"/>
        <v>148</v>
      </c>
      <c r="H785">
        <f t="shared" si="61"/>
        <v>63.49</v>
      </c>
      <c r="I785" t="s">
        <v>8223</v>
      </c>
      <c r="J785" t="s">
        <v>8245</v>
      </c>
      <c r="K785">
        <v>1335564000</v>
      </c>
      <c r="L785" s="9">
        <f t="shared" si="62"/>
        <v>41026.916666666664</v>
      </c>
      <c r="M785">
        <v>1332182049</v>
      </c>
      <c r="N785" s="9">
        <f t="shared" si="63"/>
        <v>40987.773715277777</v>
      </c>
      <c r="O785" t="b">
        <v>0</v>
      </c>
      <c r="P785">
        <v>35</v>
      </c>
      <c r="Q785" t="b">
        <v>1</v>
      </c>
      <c r="R785" t="s">
        <v>8274</v>
      </c>
      <c r="S785" s="12" t="s">
        <v>8326</v>
      </c>
      <c r="T785" t="s">
        <v>8327</v>
      </c>
      <c r="U785">
        <f t="shared" si="64"/>
        <v>2012</v>
      </c>
    </row>
    <row r="786" spans="1:21" ht="15" hidden="1" customHeight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>
        <f t="shared" si="60"/>
        <v>103</v>
      </c>
      <c r="H786">
        <f t="shared" si="61"/>
        <v>102.5</v>
      </c>
      <c r="I786" t="s">
        <v>8223</v>
      </c>
      <c r="J786" t="s">
        <v>8245</v>
      </c>
      <c r="K786">
        <v>1395023719</v>
      </c>
      <c r="L786" s="9">
        <f t="shared" si="62"/>
        <v>41715.107858796298</v>
      </c>
      <c r="M786">
        <v>1391571319</v>
      </c>
      <c r="N786" s="9">
        <f t="shared" si="63"/>
        <v>41675.149525462963</v>
      </c>
      <c r="O786" t="b">
        <v>0</v>
      </c>
      <c r="P786">
        <v>10</v>
      </c>
      <c r="Q786" t="b">
        <v>1</v>
      </c>
      <c r="R786" t="s">
        <v>8274</v>
      </c>
      <c r="S786" s="12" t="s">
        <v>8326</v>
      </c>
      <c r="T786" t="s">
        <v>8327</v>
      </c>
      <c r="U786">
        <f t="shared" si="64"/>
        <v>2014</v>
      </c>
    </row>
    <row r="787" spans="1:21" ht="15" hidden="1" customHeight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>
        <f t="shared" si="60"/>
        <v>181</v>
      </c>
      <c r="H787">
        <f t="shared" si="61"/>
        <v>31.14</v>
      </c>
      <c r="I787" t="s">
        <v>8223</v>
      </c>
      <c r="J787" t="s">
        <v>8245</v>
      </c>
      <c r="K787">
        <v>1362060915</v>
      </c>
      <c r="L787" s="9">
        <f t="shared" si="62"/>
        <v>41333.593923611108</v>
      </c>
      <c r="M787">
        <v>1359468915</v>
      </c>
      <c r="N787" s="9">
        <f t="shared" si="63"/>
        <v>41303.593923611108</v>
      </c>
      <c r="O787" t="b">
        <v>0</v>
      </c>
      <c r="P787">
        <v>29</v>
      </c>
      <c r="Q787" t="b">
        <v>1</v>
      </c>
      <c r="R787" t="s">
        <v>8274</v>
      </c>
      <c r="S787" s="12" t="s">
        <v>8326</v>
      </c>
      <c r="T787" t="s">
        <v>8327</v>
      </c>
      <c r="U787">
        <f t="shared" si="64"/>
        <v>2013</v>
      </c>
    </row>
    <row r="788" spans="1:21" ht="15" hidden="1" customHeight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>
        <f t="shared" si="60"/>
        <v>143</v>
      </c>
      <c r="H788">
        <f t="shared" si="61"/>
        <v>162.27000000000001</v>
      </c>
      <c r="I788" t="s">
        <v>8223</v>
      </c>
      <c r="J788" t="s">
        <v>8245</v>
      </c>
      <c r="K788">
        <v>1336751220</v>
      </c>
      <c r="L788" s="9">
        <f t="shared" si="62"/>
        <v>41040.657638888886</v>
      </c>
      <c r="M788">
        <v>1331774434</v>
      </c>
      <c r="N788" s="9">
        <f t="shared" si="63"/>
        <v>40983.055949074071</v>
      </c>
      <c r="O788" t="b">
        <v>0</v>
      </c>
      <c r="P788">
        <v>44</v>
      </c>
      <c r="Q788" t="b">
        <v>1</v>
      </c>
      <c r="R788" t="s">
        <v>8274</v>
      </c>
      <c r="S788" s="12" t="s">
        <v>8326</v>
      </c>
      <c r="T788" t="s">
        <v>8327</v>
      </c>
      <c r="U788">
        <f t="shared" si="64"/>
        <v>2012</v>
      </c>
    </row>
    <row r="789" spans="1:21" ht="15" hidden="1" customHeight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>
        <f t="shared" si="60"/>
        <v>114</v>
      </c>
      <c r="H789">
        <f t="shared" si="61"/>
        <v>80.59</v>
      </c>
      <c r="I789" t="s">
        <v>8223</v>
      </c>
      <c r="J789" t="s">
        <v>8245</v>
      </c>
      <c r="K789">
        <v>1383318226</v>
      </c>
      <c r="L789" s="9">
        <f t="shared" si="62"/>
        <v>41579.627615740741</v>
      </c>
      <c r="M789">
        <v>1380726226</v>
      </c>
      <c r="N789" s="9">
        <f t="shared" si="63"/>
        <v>41549.627615740741</v>
      </c>
      <c r="O789" t="b">
        <v>0</v>
      </c>
      <c r="P789">
        <v>17</v>
      </c>
      <c r="Q789" t="b">
        <v>1</v>
      </c>
      <c r="R789" t="s">
        <v>8274</v>
      </c>
      <c r="S789" s="12" t="s">
        <v>8326</v>
      </c>
      <c r="T789" t="s">
        <v>8327</v>
      </c>
      <c r="U789">
        <f t="shared" si="64"/>
        <v>2013</v>
      </c>
    </row>
    <row r="790" spans="1:21" ht="15" hidden="1" customHeight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>
        <f t="shared" si="60"/>
        <v>204</v>
      </c>
      <c r="H790">
        <f t="shared" si="61"/>
        <v>59.85</v>
      </c>
      <c r="I790" t="s">
        <v>8223</v>
      </c>
      <c r="J790" t="s">
        <v>8245</v>
      </c>
      <c r="K790">
        <v>1341633540</v>
      </c>
      <c r="L790" s="9">
        <f t="shared" si="62"/>
        <v>41097.165972222225</v>
      </c>
      <c r="M790">
        <v>1338336588</v>
      </c>
      <c r="N790" s="9">
        <f t="shared" si="63"/>
        <v>41059.006805555553</v>
      </c>
      <c r="O790" t="b">
        <v>0</v>
      </c>
      <c r="P790">
        <v>34</v>
      </c>
      <c r="Q790" t="b">
        <v>1</v>
      </c>
      <c r="R790" t="s">
        <v>8274</v>
      </c>
      <c r="S790" s="12" t="s">
        <v>8326</v>
      </c>
      <c r="T790" t="s">
        <v>8327</v>
      </c>
      <c r="U790">
        <f t="shared" si="64"/>
        <v>2012</v>
      </c>
    </row>
    <row r="791" spans="1:21" ht="15" hidden="1" customHeight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>
        <f t="shared" si="60"/>
        <v>109</v>
      </c>
      <c r="H791">
        <f t="shared" si="61"/>
        <v>132.86000000000001</v>
      </c>
      <c r="I791" t="s">
        <v>8223</v>
      </c>
      <c r="J791" t="s">
        <v>8245</v>
      </c>
      <c r="K791">
        <v>1358755140</v>
      </c>
      <c r="L791" s="9">
        <f t="shared" si="62"/>
        <v>41295.332638888889</v>
      </c>
      <c r="M791">
        <v>1357187280</v>
      </c>
      <c r="N791" s="9">
        <f t="shared" si="63"/>
        <v>41277.186111111107</v>
      </c>
      <c r="O791" t="b">
        <v>0</v>
      </c>
      <c r="P791">
        <v>14</v>
      </c>
      <c r="Q791" t="b">
        <v>1</v>
      </c>
      <c r="R791" t="s">
        <v>8274</v>
      </c>
      <c r="S791" s="12" t="s">
        <v>8326</v>
      </c>
      <c r="T791" t="s">
        <v>8327</v>
      </c>
      <c r="U791">
        <f t="shared" si="64"/>
        <v>2013</v>
      </c>
    </row>
    <row r="792" spans="1:21" ht="15" hidden="1" customHeight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>
        <f t="shared" si="60"/>
        <v>144</v>
      </c>
      <c r="H792">
        <f t="shared" si="61"/>
        <v>92.55</v>
      </c>
      <c r="I792" t="s">
        <v>8223</v>
      </c>
      <c r="J792" t="s">
        <v>8245</v>
      </c>
      <c r="K792">
        <v>1359680939</v>
      </c>
      <c r="L792" s="9">
        <f t="shared" si="62"/>
        <v>41306.047905092593</v>
      </c>
      <c r="M792">
        <v>1357088939</v>
      </c>
      <c r="N792" s="9">
        <f t="shared" si="63"/>
        <v>41276.047905092593</v>
      </c>
      <c r="O792" t="b">
        <v>0</v>
      </c>
      <c r="P792">
        <v>156</v>
      </c>
      <c r="Q792" t="b">
        <v>1</v>
      </c>
      <c r="R792" t="s">
        <v>8274</v>
      </c>
      <c r="S792" s="12" t="s">
        <v>8326</v>
      </c>
      <c r="T792" t="s">
        <v>8327</v>
      </c>
      <c r="U792">
        <f t="shared" si="64"/>
        <v>2013</v>
      </c>
    </row>
    <row r="793" spans="1:21" ht="15" hidden="1" customHeight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>
        <f t="shared" si="60"/>
        <v>104</v>
      </c>
      <c r="H793">
        <f t="shared" si="61"/>
        <v>60.86</v>
      </c>
      <c r="I793" t="s">
        <v>8223</v>
      </c>
      <c r="J793" t="s">
        <v>8245</v>
      </c>
      <c r="K793">
        <v>1384322340</v>
      </c>
      <c r="L793" s="9">
        <f t="shared" si="62"/>
        <v>41591.249305555553</v>
      </c>
      <c r="M793">
        <v>1381430646</v>
      </c>
      <c r="N793" s="9">
        <f t="shared" si="63"/>
        <v>41557.780624999999</v>
      </c>
      <c r="O793" t="b">
        <v>0</v>
      </c>
      <c r="P793">
        <v>128</v>
      </c>
      <c r="Q793" t="b">
        <v>1</v>
      </c>
      <c r="R793" t="s">
        <v>8274</v>
      </c>
      <c r="S793" s="12" t="s">
        <v>8326</v>
      </c>
      <c r="T793" t="s">
        <v>8327</v>
      </c>
      <c r="U793">
        <f t="shared" si="64"/>
        <v>2013</v>
      </c>
    </row>
    <row r="794" spans="1:21" ht="15" hidden="1" customHeight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>
        <f t="shared" si="60"/>
        <v>100</v>
      </c>
      <c r="H794">
        <f t="shared" si="61"/>
        <v>41.85</v>
      </c>
      <c r="I794" t="s">
        <v>8223</v>
      </c>
      <c r="J794" t="s">
        <v>8245</v>
      </c>
      <c r="K794">
        <v>1383861483</v>
      </c>
      <c r="L794" s="9">
        <f t="shared" si="62"/>
        <v>41585.915312500001</v>
      </c>
      <c r="M794">
        <v>1381265883</v>
      </c>
      <c r="N794" s="9">
        <f t="shared" si="63"/>
        <v>41555.87364583333</v>
      </c>
      <c r="O794" t="b">
        <v>0</v>
      </c>
      <c r="P794">
        <v>60</v>
      </c>
      <c r="Q794" t="b">
        <v>1</v>
      </c>
      <c r="R794" t="s">
        <v>8274</v>
      </c>
      <c r="S794" s="12" t="s">
        <v>8326</v>
      </c>
      <c r="T794" t="s">
        <v>8327</v>
      </c>
      <c r="U794">
        <f t="shared" si="64"/>
        <v>2013</v>
      </c>
    </row>
    <row r="795" spans="1:21" ht="15" hidden="1" customHeight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>
        <f t="shared" si="60"/>
        <v>103</v>
      </c>
      <c r="H795">
        <f t="shared" si="61"/>
        <v>88.33</v>
      </c>
      <c r="I795" t="s">
        <v>8223</v>
      </c>
      <c r="J795" t="s">
        <v>8245</v>
      </c>
      <c r="K795">
        <v>1372827540</v>
      </c>
      <c r="L795" s="9">
        <f t="shared" si="62"/>
        <v>41458.207638888889</v>
      </c>
      <c r="M795">
        <v>1371491244</v>
      </c>
      <c r="N795" s="9">
        <f t="shared" si="63"/>
        <v>41442.741249999999</v>
      </c>
      <c r="O795" t="b">
        <v>0</v>
      </c>
      <c r="P795">
        <v>32</v>
      </c>
      <c r="Q795" t="b">
        <v>1</v>
      </c>
      <c r="R795" t="s">
        <v>8274</v>
      </c>
      <c r="S795" s="12" t="s">
        <v>8326</v>
      </c>
      <c r="T795" t="s">
        <v>8327</v>
      </c>
      <c r="U795">
        <f t="shared" si="64"/>
        <v>2013</v>
      </c>
    </row>
    <row r="796" spans="1:21" ht="15" hidden="1" customHeight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>
        <f t="shared" si="60"/>
        <v>105</v>
      </c>
      <c r="H796">
        <f t="shared" si="61"/>
        <v>158.96</v>
      </c>
      <c r="I796" t="s">
        <v>8223</v>
      </c>
      <c r="J796" t="s">
        <v>8245</v>
      </c>
      <c r="K796">
        <v>1315242360</v>
      </c>
      <c r="L796" s="9">
        <f t="shared" si="62"/>
        <v>40791.712500000001</v>
      </c>
      <c r="M796">
        <v>1310438737</v>
      </c>
      <c r="N796" s="9">
        <f t="shared" si="63"/>
        <v>40736.115011574075</v>
      </c>
      <c r="O796" t="b">
        <v>0</v>
      </c>
      <c r="P796">
        <v>53</v>
      </c>
      <c r="Q796" t="b">
        <v>1</v>
      </c>
      <c r="R796" t="s">
        <v>8274</v>
      </c>
      <c r="S796" s="12" t="s">
        <v>8326</v>
      </c>
      <c r="T796" t="s">
        <v>8327</v>
      </c>
      <c r="U796">
        <f t="shared" si="64"/>
        <v>2011</v>
      </c>
    </row>
    <row r="797" spans="1:21" ht="15" hidden="1" customHeight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>
        <f t="shared" si="60"/>
        <v>112</v>
      </c>
      <c r="H797">
        <f t="shared" si="61"/>
        <v>85.05</v>
      </c>
      <c r="I797" t="s">
        <v>8223</v>
      </c>
      <c r="J797" t="s">
        <v>8245</v>
      </c>
      <c r="K797">
        <v>1333774740</v>
      </c>
      <c r="L797" s="9">
        <f t="shared" si="62"/>
        <v>41006.207638888889</v>
      </c>
      <c r="M797">
        <v>1330094566</v>
      </c>
      <c r="N797" s="9">
        <f t="shared" si="63"/>
        <v>40963.613032407404</v>
      </c>
      <c r="O797" t="b">
        <v>0</v>
      </c>
      <c r="P797">
        <v>184</v>
      </c>
      <c r="Q797" t="b">
        <v>1</v>
      </c>
      <c r="R797" t="s">
        <v>8274</v>
      </c>
      <c r="S797" s="12" t="s">
        <v>8326</v>
      </c>
      <c r="T797" t="s">
        <v>8327</v>
      </c>
      <c r="U797">
        <f t="shared" si="64"/>
        <v>2012</v>
      </c>
    </row>
    <row r="798" spans="1:21" ht="15" hidden="1" customHeight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>
        <f t="shared" si="60"/>
        <v>101</v>
      </c>
      <c r="H798">
        <f t="shared" si="61"/>
        <v>112.61</v>
      </c>
      <c r="I798" t="s">
        <v>8223</v>
      </c>
      <c r="J798" t="s">
        <v>8245</v>
      </c>
      <c r="K798">
        <v>1379279400</v>
      </c>
      <c r="L798" s="9">
        <f t="shared" si="62"/>
        <v>41532.881944444445</v>
      </c>
      <c r="M798">
        <v>1376687485</v>
      </c>
      <c r="N798" s="9">
        <f t="shared" si="63"/>
        <v>41502.882928240739</v>
      </c>
      <c r="O798" t="b">
        <v>0</v>
      </c>
      <c r="P798">
        <v>90</v>
      </c>
      <c r="Q798" t="b">
        <v>1</v>
      </c>
      <c r="R798" t="s">
        <v>8274</v>
      </c>
      <c r="S798" s="12" t="s">
        <v>8326</v>
      </c>
      <c r="T798" t="s">
        <v>8327</v>
      </c>
      <c r="U798">
        <f t="shared" si="64"/>
        <v>2013</v>
      </c>
    </row>
    <row r="799" spans="1:21" ht="15" hidden="1" customHeight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>
        <f t="shared" si="60"/>
        <v>108</v>
      </c>
      <c r="H799">
        <f t="shared" si="61"/>
        <v>45.44</v>
      </c>
      <c r="I799" t="s">
        <v>8223</v>
      </c>
      <c r="J799" t="s">
        <v>8245</v>
      </c>
      <c r="K799">
        <v>1335672000</v>
      </c>
      <c r="L799" s="9">
        <f t="shared" si="62"/>
        <v>41028.166666666664</v>
      </c>
      <c r="M799">
        <v>1332978688</v>
      </c>
      <c r="N799" s="9">
        <f t="shared" si="63"/>
        <v>40996.994074074071</v>
      </c>
      <c r="O799" t="b">
        <v>0</v>
      </c>
      <c r="P799">
        <v>71</v>
      </c>
      <c r="Q799" t="b">
        <v>1</v>
      </c>
      <c r="R799" t="s">
        <v>8274</v>
      </c>
      <c r="S799" s="12" t="s">
        <v>8326</v>
      </c>
      <c r="T799" t="s">
        <v>8327</v>
      </c>
      <c r="U799">
        <f t="shared" si="64"/>
        <v>2012</v>
      </c>
    </row>
    <row r="800" spans="1:21" ht="15" hidden="1" customHeight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>
        <f t="shared" si="60"/>
        <v>115</v>
      </c>
      <c r="H800">
        <f t="shared" si="61"/>
        <v>46.22</v>
      </c>
      <c r="I800" t="s">
        <v>8223</v>
      </c>
      <c r="J800" t="s">
        <v>8245</v>
      </c>
      <c r="K800">
        <v>1412086187</v>
      </c>
      <c r="L800" s="9">
        <f t="shared" si="62"/>
        <v>41912.590127314819</v>
      </c>
      <c r="M800">
        <v>1409494187</v>
      </c>
      <c r="N800" s="9">
        <f t="shared" si="63"/>
        <v>41882.590127314819</v>
      </c>
      <c r="O800" t="b">
        <v>0</v>
      </c>
      <c r="P800">
        <v>87</v>
      </c>
      <c r="Q800" t="b">
        <v>1</v>
      </c>
      <c r="R800" t="s">
        <v>8274</v>
      </c>
      <c r="S800" s="12" t="s">
        <v>8326</v>
      </c>
      <c r="T800" t="s">
        <v>8327</v>
      </c>
      <c r="U800">
        <f t="shared" si="64"/>
        <v>2014</v>
      </c>
    </row>
    <row r="801" spans="1:21" ht="15" hidden="1" customHeight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>
        <f t="shared" si="60"/>
        <v>100</v>
      </c>
      <c r="H801">
        <f t="shared" si="61"/>
        <v>178.61</v>
      </c>
      <c r="I801" t="s">
        <v>8223</v>
      </c>
      <c r="J801" t="s">
        <v>8245</v>
      </c>
      <c r="K801">
        <v>1335542446</v>
      </c>
      <c r="L801" s="9">
        <f t="shared" si="62"/>
        <v>41026.667199074072</v>
      </c>
      <c r="M801">
        <v>1332950446</v>
      </c>
      <c r="N801" s="9">
        <f t="shared" si="63"/>
        <v>40996.667199074072</v>
      </c>
      <c r="O801" t="b">
        <v>0</v>
      </c>
      <c r="P801">
        <v>28</v>
      </c>
      <c r="Q801" t="b">
        <v>1</v>
      </c>
      <c r="R801" t="s">
        <v>8274</v>
      </c>
      <c r="S801" s="12" t="s">
        <v>8326</v>
      </c>
      <c r="T801" t="s">
        <v>8327</v>
      </c>
      <c r="U801">
        <f t="shared" si="64"/>
        <v>2012</v>
      </c>
    </row>
    <row r="802" spans="1:21" ht="15" hidden="1" customHeight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>
        <f t="shared" si="60"/>
        <v>152</v>
      </c>
      <c r="H802">
        <f t="shared" si="61"/>
        <v>40.75</v>
      </c>
      <c r="I802" t="s">
        <v>8224</v>
      </c>
      <c r="J802" t="s">
        <v>8246</v>
      </c>
      <c r="K802">
        <v>1410431054</v>
      </c>
      <c r="L802" s="9">
        <f t="shared" si="62"/>
        <v>41893.433495370373</v>
      </c>
      <c r="M802">
        <v>1407839054</v>
      </c>
      <c r="N802" s="9">
        <f t="shared" si="63"/>
        <v>41863.433495370373</v>
      </c>
      <c r="O802" t="b">
        <v>0</v>
      </c>
      <c r="P802">
        <v>56</v>
      </c>
      <c r="Q802" t="b">
        <v>1</v>
      </c>
      <c r="R802" t="s">
        <v>8274</v>
      </c>
      <c r="S802" s="12" t="s">
        <v>8326</v>
      </c>
      <c r="T802" t="s">
        <v>8327</v>
      </c>
      <c r="U802">
        <f t="shared" si="64"/>
        <v>2014</v>
      </c>
    </row>
    <row r="803" spans="1:21" ht="15" hidden="1" customHeight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>
        <f t="shared" si="60"/>
        <v>112</v>
      </c>
      <c r="H803">
        <f t="shared" si="61"/>
        <v>43.73</v>
      </c>
      <c r="I803" t="s">
        <v>8223</v>
      </c>
      <c r="J803" t="s">
        <v>8245</v>
      </c>
      <c r="K803">
        <v>1309547120</v>
      </c>
      <c r="L803" s="9">
        <f t="shared" si="62"/>
        <v>40725.795370370368</v>
      </c>
      <c r="M803">
        <v>1306955120</v>
      </c>
      <c r="N803" s="9">
        <f t="shared" si="63"/>
        <v>40695.795370370368</v>
      </c>
      <c r="O803" t="b">
        <v>0</v>
      </c>
      <c r="P803">
        <v>51</v>
      </c>
      <c r="Q803" t="b">
        <v>1</v>
      </c>
      <c r="R803" t="s">
        <v>8274</v>
      </c>
      <c r="S803" s="12" t="s">
        <v>8326</v>
      </c>
      <c r="T803" t="s">
        <v>8327</v>
      </c>
      <c r="U803">
        <f t="shared" si="64"/>
        <v>2011</v>
      </c>
    </row>
    <row r="804" spans="1:21" ht="15" hidden="1" customHeight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>
        <f t="shared" si="60"/>
        <v>101</v>
      </c>
      <c r="H804">
        <f t="shared" si="61"/>
        <v>81.069999999999993</v>
      </c>
      <c r="I804" t="s">
        <v>8223</v>
      </c>
      <c r="J804" t="s">
        <v>8245</v>
      </c>
      <c r="K804">
        <v>1347854700</v>
      </c>
      <c r="L804" s="9">
        <f t="shared" si="62"/>
        <v>41169.170138888891</v>
      </c>
      <c r="M804">
        <v>1343867524</v>
      </c>
      <c r="N804" s="9">
        <f t="shared" si="63"/>
        <v>41123.022268518514</v>
      </c>
      <c r="O804" t="b">
        <v>0</v>
      </c>
      <c r="P804">
        <v>75</v>
      </c>
      <c r="Q804" t="b">
        <v>1</v>
      </c>
      <c r="R804" t="s">
        <v>8274</v>
      </c>
      <c r="S804" s="12" t="s">
        <v>8326</v>
      </c>
      <c r="T804" t="s">
        <v>8327</v>
      </c>
      <c r="U804">
        <f t="shared" si="64"/>
        <v>2012</v>
      </c>
    </row>
    <row r="805" spans="1:21" ht="15" hidden="1" customHeight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>
        <f t="shared" si="60"/>
        <v>123</v>
      </c>
      <c r="H805">
        <f t="shared" si="61"/>
        <v>74.61</v>
      </c>
      <c r="I805" t="s">
        <v>8223</v>
      </c>
      <c r="J805" t="s">
        <v>8245</v>
      </c>
      <c r="K805">
        <v>1306630800</v>
      </c>
      <c r="L805" s="9">
        <f t="shared" si="62"/>
        <v>40692.041666666664</v>
      </c>
      <c r="M805">
        <v>1304376478</v>
      </c>
      <c r="N805" s="9">
        <f t="shared" si="63"/>
        <v>40665.949976851851</v>
      </c>
      <c r="O805" t="b">
        <v>0</v>
      </c>
      <c r="P805">
        <v>38</v>
      </c>
      <c r="Q805" t="b">
        <v>1</v>
      </c>
      <c r="R805" t="s">
        <v>8274</v>
      </c>
      <c r="S805" s="12" t="s">
        <v>8326</v>
      </c>
      <c r="T805" t="s">
        <v>8327</v>
      </c>
      <c r="U805">
        <f t="shared" si="64"/>
        <v>2011</v>
      </c>
    </row>
    <row r="806" spans="1:21" ht="15" hidden="1" customHeight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>
        <f t="shared" si="60"/>
        <v>100</v>
      </c>
      <c r="H806">
        <f t="shared" si="61"/>
        <v>305.56</v>
      </c>
      <c r="I806" t="s">
        <v>8223</v>
      </c>
      <c r="J806" t="s">
        <v>8245</v>
      </c>
      <c r="K806">
        <v>1311393540</v>
      </c>
      <c r="L806" s="9">
        <f t="shared" si="62"/>
        <v>40747.165972222225</v>
      </c>
      <c r="M806">
        <v>1309919526</v>
      </c>
      <c r="N806" s="9">
        <f t="shared" si="63"/>
        <v>40730.105624999997</v>
      </c>
      <c r="O806" t="b">
        <v>0</v>
      </c>
      <c r="P806">
        <v>18</v>
      </c>
      <c r="Q806" t="b">
        <v>1</v>
      </c>
      <c r="R806" t="s">
        <v>8274</v>
      </c>
      <c r="S806" s="12" t="s">
        <v>8326</v>
      </c>
      <c r="T806" t="s">
        <v>8327</v>
      </c>
      <c r="U806">
        <f t="shared" si="64"/>
        <v>2011</v>
      </c>
    </row>
    <row r="807" spans="1:21" ht="15" hidden="1" customHeight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>
        <f t="shared" si="60"/>
        <v>105</v>
      </c>
      <c r="H807">
        <f t="shared" si="61"/>
        <v>58.33</v>
      </c>
      <c r="I807" t="s">
        <v>8223</v>
      </c>
      <c r="J807" t="s">
        <v>8245</v>
      </c>
      <c r="K807">
        <v>1310857200</v>
      </c>
      <c r="L807" s="9">
        <f t="shared" si="62"/>
        <v>40740.958333333336</v>
      </c>
      <c r="M807">
        <v>1306525512</v>
      </c>
      <c r="N807" s="9">
        <f t="shared" si="63"/>
        <v>40690.823055555556</v>
      </c>
      <c r="O807" t="b">
        <v>0</v>
      </c>
      <c r="P807">
        <v>54</v>
      </c>
      <c r="Q807" t="b">
        <v>1</v>
      </c>
      <c r="R807" t="s">
        <v>8274</v>
      </c>
      <c r="S807" s="12" t="s">
        <v>8326</v>
      </c>
      <c r="T807" t="s">
        <v>8327</v>
      </c>
      <c r="U807">
        <f t="shared" si="64"/>
        <v>2011</v>
      </c>
    </row>
    <row r="808" spans="1:21" ht="15" hidden="1" customHeight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>
        <f t="shared" si="60"/>
        <v>104</v>
      </c>
      <c r="H808">
        <f t="shared" si="61"/>
        <v>117.68</v>
      </c>
      <c r="I808" t="s">
        <v>8223</v>
      </c>
      <c r="J808" t="s">
        <v>8245</v>
      </c>
      <c r="K808">
        <v>1315413339</v>
      </c>
      <c r="L808" s="9">
        <f t="shared" si="62"/>
        <v>40793.691423611112</v>
      </c>
      <c r="M808">
        <v>1312821339</v>
      </c>
      <c r="N808" s="9">
        <f t="shared" si="63"/>
        <v>40763.691423611112</v>
      </c>
      <c r="O808" t="b">
        <v>0</v>
      </c>
      <c r="P808">
        <v>71</v>
      </c>
      <c r="Q808" t="b">
        <v>1</v>
      </c>
      <c r="R808" t="s">
        <v>8274</v>
      </c>
      <c r="S808" s="12" t="s">
        <v>8326</v>
      </c>
      <c r="T808" t="s">
        <v>8327</v>
      </c>
      <c r="U808">
        <f t="shared" si="64"/>
        <v>2011</v>
      </c>
    </row>
    <row r="809" spans="1:21" ht="15" hidden="1" customHeight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>
        <f t="shared" si="60"/>
        <v>105</v>
      </c>
      <c r="H809">
        <f t="shared" si="61"/>
        <v>73.77</v>
      </c>
      <c r="I809" t="s">
        <v>8223</v>
      </c>
      <c r="J809" t="s">
        <v>8245</v>
      </c>
      <c r="K809">
        <v>1488333600</v>
      </c>
      <c r="L809" s="9">
        <f t="shared" si="62"/>
        <v>42795.083333333328</v>
      </c>
      <c r="M809">
        <v>1485270311</v>
      </c>
      <c r="N809" s="9">
        <f t="shared" si="63"/>
        <v>42759.628599537042</v>
      </c>
      <c r="O809" t="b">
        <v>0</v>
      </c>
      <c r="P809">
        <v>57</v>
      </c>
      <c r="Q809" t="b">
        <v>1</v>
      </c>
      <c r="R809" t="s">
        <v>8274</v>
      </c>
      <c r="S809" s="12" t="s">
        <v>8326</v>
      </c>
      <c r="T809" t="s">
        <v>8327</v>
      </c>
      <c r="U809">
        <f t="shared" si="64"/>
        <v>2017</v>
      </c>
    </row>
    <row r="810" spans="1:21" ht="15" hidden="1" customHeight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>
        <f t="shared" si="60"/>
        <v>100</v>
      </c>
      <c r="H810">
        <f t="shared" si="61"/>
        <v>104.65</v>
      </c>
      <c r="I810" t="s">
        <v>8228</v>
      </c>
      <c r="J810" t="s">
        <v>8250</v>
      </c>
      <c r="K810">
        <v>1419224340</v>
      </c>
      <c r="L810" s="9">
        <f t="shared" si="62"/>
        <v>41995.207638888889</v>
      </c>
      <c r="M810">
        <v>1416363886</v>
      </c>
      <c r="N810" s="9">
        <f t="shared" si="63"/>
        <v>41962.100532407407</v>
      </c>
      <c r="O810" t="b">
        <v>0</v>
      </c>
      <c r="P810">
        <v>43</v>
      </c>
      <c r="Q810" t="b">
        <v>1</v>
      </c>
      <c r="R810" t="s">
        <v>8274</v>
      </c>
      <c r="S810" s="12" t="s">
        <v>8326</v>
      </c>
      <c r="T810" t="s">
        <v>8327</v>
      </c>
      <c r="U810">
        <f t="shared" si="64"/>
        <v>2014</v>
      </c>
    </row>
    <row r="811" spans="1:21" ht="15" hidden="1" customHeight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>
        <f t="shared" si="60"/>
        <v>104</v>
      </c>
      <c r="H811">
        <f t="shared" si="61"/>
        <v>79.83</v>
      </c>
      <c r="I811" t="s">
        <v>8223</v>
      </c>
      <c r="J811" t="s">
        <v>8245</v>
      </c>
      <c r="K811">
        <v>1390161630</v>
      </c>
      <c r="L811" s="9">
        <f t="shared" si="62"/>
        <v>41658.833680555559</v>
      </c>
      <c r="M811">
        <v>1387569630</v>
      </c>
      <c r="N811" s="9">
        <f t="shared" si="63"/>
        <v>41628.833680555559</v>
      </c>
      <c r="O811" t="b">
        <v>0</v>
      </c>
      <c r="P811">
        <v>52</v>
      </c>
      <c r="Q811" t="b">
        <v>1</v>
      </c>
      <c r="R811" t="s">
        <v>8274</v>
      </c>
      <c r="S811" s="12" t="s">
        <v>8326</v>
      </c>
      <c r="T811" t="s">
        <v>8327</v>
      </c>
      <c r="U811">
        <f t="shared" si="64"/>
        <v>2013</v>
      </c>
    </row>
    <row r="812" spans="1:21" ht="15" hidden="1" customHeight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>
        <f t="shared" si="60"/>
        <v>105</v>
      </c>
      <c r="H812">
        <f t="shared" si="61"/>
        <v>58.33</v>
      </c>
      <c r="I812" t="s">
        <v>8223</v>
      </c>
      <c r="J812" t="s">
        <v>8245</v>
      </c>
      <c r="K812">
        <v>1346462462</v>
      </c>
      <c r="L812" s="9">
        <f t="shared" si="62"/>
        <v>41153.056273148148</v>
      </c>
      <c r="M812">
        <v>1343870462</v>
      </c>
      <c r="N812" s="9">
        <f t="shared" si="63"/>
        <v>41123.056273148148</v>
      </c>
      <c r="O812" t="b">
        <v>0</v>
      </c>
      <c r="P812">
        <v>27</v>
      </c>
      <c r="Q812" t="b">
        <v>1</v>
      </c>
      <c r="R812" t="s">
        <v>8274</v>
      </c>
      <c r="S812" s="12" t="s">
        <v>8326</v>
      </c>
      <c r="T812" t="s">
        <v>8327</v>
      </c>
      <c r="U812">
        <f t="shared" si="64"/>
        <v>2012</v>
      </c>
    </row>
    <row r="813" spans="1:21" ht="15" hidden="1" customHeight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>
        <f t="shared" si="60"/>
        <v>104</v>
      </c>
      <c r="H813">
        <f t="shared" si="61"/>
        <v>86.67</v>
      </c>
      <c r="I813" t="s">
        <v>8223</v>
      </c>
      <c r="J813" t="s">
        <v>8245</v>
      </c>
      <c r="K813">
        <v>1373475120</v>
      </c>
      <c r="L813" s="9">
        <f t="shared" si="62"/>
        <v>41465.702777777777</v>
      </c>
      <c r="M813">
        <v>1371569202</v>
      </c>
      <c r="N813" s="9">
        <f t="shared" si="63"/>
        <v>41443.643541666665</v>
      </c>
      <c r="O813" t="b">
        <v>0</v>
      </c>
      <c r="P813">
        <v>12</v>
      </c>
      <c r="Q813" t="b">
        <v>1</v>
      </c>
      <c r="R813" t="s">
        <v>8274</v>
      </c>
      <c r="S813" s="12" t="s">
        <v>8326</v>
      </c>
      <c r="T813" t="s">
        <v>8327</v>
      </c>
      <c r="U813">
        <f t="shared" si="64"/>
        <v>2013</v>
      </c>
    </row>
    <row r="814" spans="1:21" ht="15" hidden="1" customHeight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>
        <f t="shared" si="60"/>
        <v>152</v>
      </c>
      <c r="H814">
        <f t="shared" si="61"/>
        <v>27.61</v>
      </c>
      <c r="I814" t="s">
        <v>8223</v>
      </c>
      <c r="J814" t="s">
        <v>8245</v>
      </c>
      <c r="K814">
        <v>1362146280</v>
      </c>
      <c r="L814" s="9">
        <f t="shared" si="62"/>
        <v>41334.581944444442</v>
      </c>
      <c r="M814">
        <v>1357604752</v>
      </c>
      <c r="N814" s="9">
        <f t="shared" si="63"/>
        <v>41282.017962962964</v>
      </c>
      <c r="O814" t="b">
        <v>0</v>
      </c>
      <c r="P814">
        <v>33</v>
      </c>
      <c r="Q814" t="b">
        <v>1</v>
      </c>
      <c r="R814" t="s">
        <v>8274</v>
      </c>
      <c r="S814" s="12" t="s">
        <v>8326</v>
      </c>
      <c r="T814" t="s">
        <v>8327</v>
      </c>
      <c r="U814">
        <f t="shared" si="64"/>
        <v>2013</v>
      </c>
    </row>
    <row r="815" spans="1:21" ht="15" hidden="1" customHeight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>
        <f t="shared" si="60"/>
        <v>160</v>
      </c>
      <c r="H815">
        <f t="shared" si="61"/>
        <v>25</v>
      </c>
      <c r="I815" t="s">
        <v>8223</v>
      </c>
      <c r="J815" t="s">
        <v>8245</v>
      </c>
      <c r="K815">
        <v>1342825365</v>
      </c>
      <c r="L815" s="9">
        <f t="shared" si="62"/>
        <v>41110.960243055553</v>
      </c>
      <c r="M815">
        <v>1340233365</v>
      </c>
      <c r="N815" s="9">
        <f t="shared" si="63"/>
        <v>41080.960243055553</v>
      </c>
      <c r="O815" t="b">
        <v>0</v>
      </c>
      <c r="P815">
        <v>96</v>
      </c>
      <c r="Q815" t="b">
        <v>1</v>
      </c>
      <c r="R815" t="s">
        <v>8274</v>
      </c>
      <c r="S815" s="12" t="s">
        <v>8326</v>
      </c>
      <c r="T815" t="s">
        <v>8327</v>
      </c>
      <c r="U815">
        <f t="shared" si="64"/>
        <v>2012</v>
      </c>
    </row>
    <row r="816" spans="1:21" ht="15" hidden="1" customHeight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>
        <f t="shared" si="60"/>
        <v>127</v>
      </c>
      <c r="H816">
        <f t="shared" si="61"/>
        <v>45.46</v>
      </c>
      <c r="I816" t="s">
        <v>8223</v>
      </c>
      <c r="J816" t="s">
        <v>8245</v>
      </c>
      <c r="K816">
        <v>1306865040</v>
      </c>
      <c r="L816" s="9">
        <f t="shared" si="62"/>
        <v>40694.75277777778</v>
      </c>
      <c r="M816">
        <v>1305568201</v>
      </c>
      <c r="N816" s="9">
        <f t="shared" si="63"/>
        <v>40679.743067129632</v>
      </c>
      <c r="O816" t="b">
        <v>0</v>
      </c>
      <c r="P816">
        <v>28</v>
      </c>
      <c r="Q816" t="b">
        <v>1</v>
      </c>
      <c r="R816" t="s">
        <v>8274</v>
      </c>
      <c r="S816" s="12" t="s">
        <v>8326</v>
      </c>
      <c r="T816" t="s">
        <v>8327</v>
      </c>
      <c r="U816">
        <f t="shared" si="64"/>
        <v>2011</v>
      </c>
    </row>
    <row r="817" spans="1:21" ht="15" hidden="1" customHeight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>
        <f t="shared" si="60"/>
        <v>107</v>
      </c>
      <c r="H817">
        <f t="shared" si="61"/>
        <v>99.53</v>
      </c>
      <c r="I817" t="s">
        <v>8223</v>
      </c>
      <c r="J817" t="s">
        <v>8245</v>
      </c>
      <c r="K817">
        <v>1414879303</v>
      </c>
      <c r="L817" s="9">
        <f t="shared" si="62"/>
        <v>41944.917858796296</v>
      </c>
      <c r="M817">
        <v>1412287303</v>
      </c>
      <c r="N817" s="9">
        <f t="shared" si="63"/>
        <v>41914.917858796296</v>
      </c>
      <c r="O817" t="b">
        <v>0</v>
      </c>
      <c r="P817">
        <v>43</v>
      </c>
      <c r="Q817" t="b">
        <v>1</v>
      </c>
      <c r="R817" t="s">
        <v>8274</v>
      </c>
      <c r="S817" s="12" t="s">
        <v>8326</v>
      </c>
      <c r="T817" t="s">
        <v>8327</v>
      </c>
      <c r="U817">
        <f t="shared" si="64"/>
        <v>2014</v>
      </c>
    </row>
    <row r="818" spans="1:21" ht="15" hidden="1" customHeight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>
        <f t="shared" si="60"/>
        <v>115</v>
      </c>
      <c r="H818">
        <f t="shared" si="61"/>
        <v>39.31</v>
      </c>
      <c r="I818" t="s">
        <v>8223</v>
      </c>
      <c r="J818" t="s">
        <v>8245</v>
      </c>
      <c r="K818">
        <v>1365489000</v>
      </c>
      <c r="L818" s="9">
        <f t="shared" si="62"/>
        <v>41373.270833333336</v>
      </c>
      <c r="M818">
        <v>1362776043</v>
      </c>
      <c r="N818" s="9">
        <f t="shared" si="63"/>
        <v>41341.870868055557</v>
      </c>
      <c r="O818" t="b">
        <v>0</v>
      </c>
      <c r="P818">
        <v>205</v>
      </c>
      <c r="Q818" t="b">
        <v>1</v>
      </c>
      <c r="R818" t="s">
        <v>8274</v>
      </c>
      <c r="S818" s="12" t="s">
        <v>8326</v>
      </c>
      <c r="T818" t="s">
        <v>8327</v>
      </c>
      <c r="U818">
        <f t="shared" si="64"/>
        <v>2013</v>
      </c>
    </row>
    <row r="819" spans="1:21" ht="15" hidden="1" customHeight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>
        <f t="shared" si="60"/>
        <v>137</v>
      </c>
      <c r="H819">
        <f t="shared" si="61"/>
        <v>89.42</v>
      </c>
      <c r="I819" t="s">
        <v>8223</v>
      </c>
      <c r="J819" t="s">
        <v>8245</v>
      </c>
      <c r="K819">
        <v>1331441940</v>
      </c>
      <c r="L819" s="9">
        <f t="shared" si="62"/>
        <v>40979.207638888889</v>
      </c>
      <c r="M819">
        <v>1326810211</v>
      </c>
      <c r="N819" s="9">
        <f t="shared" si="63"/>
        <v>40925.599664351852</v>
      </c>
      <c r="O819" t="b">
        <v>0</v>
      </c>
      <c r="P819">
        <v>23</v>
      </c>
      <c r="Q819" t="b">
        <v>1</v>
      </c>
      <c r="R819" t="s">
        <v>8274</v>
      </c>
      <c r="S819" s="12" t="s">
        <v>8326</v>
      </c>
      <c r="T819" t="s">
        <v>8327</v>
      </c>
      <c r="U819">
        <f t="shared" si="64"/>
        <v>2012</v>
      </c>
    </row>
    <row r="820" spans="1:21" ht="15" hidden="1" customHeight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>
        <f t="shared" si="60"/>
        <v>156</v>
      </c>
      <c r="H820">
        <f t="shared" si="61"/>
        <v>28.68</v>
      </c>
      <c r="I820" t="s">
        <v>8223</v>
      </c>
      <c r="J820" t="s">
        <v>8245</v>
      </c>
      <c r="K820">
        <v>1344358860</v>
      </c>
      <c r="L820" s="9">
        <f t="shared" si="62"/>
        <v>41128.709027777775</v>
      </c>
      <c r="M820">
        <v>1343682681</v>
      </c>
      <c r="N820" s="9">
        <f t="shared" si="63"/>
        <v>41120.882881944446</v>
      </c>
      <c r="O820" t="b">
        <v>0</v>
      </c>
      <c r="P820">
        <v>19</v>
      </c>
      <c r="Q820" t="b">
        <v>1</v>
      </c>
      <c r="R820" t="s">
        <v>8274</v>
      </c>
      <c r="S820" s="12" t="s">
        <v>8326</v>
      </c>
      <c r="T820" t="s">
        <v>8327</v>
      </c>
      <c r="U820">
        <f t="shared" si="64"/>
        <v>2012</v>
      </c>
    </row>
    <row r="821" spans="1:21" ht="15" hidden="1" customHeight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>
        <f t="shared" si="60"/>
        <v>109</v>
      </c>
      <c r="H821">
        <f t="shared" si="61"/>
        <v>31.07</v>
      </c>
      <c r="I821" t="s">
        <v>8223</v>
      </c>
      <c r="J821" t="s">
        <v>8245</v>
      </c>
      <c r="K821">
        <v>1387601040</v>
      </c>
      <c r="L821" s="9">
        <f t="shared" si="62"/>
        <v>41629.197222222225</v>
      </c>
      <c r="M821">
        <v>1386806254</v>
      </c>
      <c r="N821" s="9">
        <f t="shared" si="63"/>
        <v>41619.998310185183</v>
      </c>
      <c r="O821" t="b">
        <v>0</v>
      </c>
      <c r="P821">
        <v>14</v>
      </c>
      <c r="Q821" t="b">
        <v>1</v>
      </c>
      <c r="R821" t="s">
        <v>8274</v>
      </c>
      <c r="S821" s="12" t="s">
        <v>8326</v>
      </c>
      <c r="T821" t="s">
        <v>8327</v>
      </c>
      <c r="U821">
        <f t="shared" si="64"/>
        <v>2013</v>
      </c>
    </row>
    <row r="822" spans="1:21" ht="15" hidden="1" customHeight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>
        <f t="shared" si="60"/>
        <v>134</v>
      </c>
      <c r="H822">
        <f t="shared" si="61"/>
        <v>70.55</v>
      </c>
      <c r="I822" t="s">
        <v>8223</v>
      </c>
      <c r="J822" t="s">
        <v>8245</v>
      </c>
      <c r="K822">
        <v>1402290000</v>
      </c>
      <c r="L822" s="9">
        <f t="shared" si="62"/>
        <v>41799.208333333336</v>
      </c>
      <c r="M822">
        <v>1399666342</v>
      </c>
      <c r="N822" s="9">
        <f t="shared" si="63"/>
        <v>41768.841921296291</v>
      </c>
      <c r="O822" t="b">
        <v>0</v>
      </c>
      <c r="P822">
        <v>38</v>
      </c>
      <c r="Q822" t="b">
        <v>1</v>
      </c>
      <c r="R822" t="s">
        <v>8274</v>
      </c>
      <c r="S822" s="12" t="s">
        <v>8326</v>
      </c>
      <c r="T822" t="s">
        <v>8327</v>
      </c>
      <c r="U822">
        <f t="shared" si="64"/>
        <v>2014</v>
      </c>
    </row>
    <row r="823" spans="1:21" ht="15" hidden="1" customHeight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>
        <f t="shared" si="60"/>
        <v>100</v>
      </c>
      <c r="H823">
        <f t="shared" si="61"/>
        <v>224.13</v>
      </c>
      <c r="I823" t="s">
        <v>8223</v>
      </c>
      <c r="J823" t="s">
        <v>8245</v>
      </c>
      <c r="K823">
        <v>1430712060</v>
      </c>
      <c r="L823" s="9">
        <f t="shared" si="62"/>
        <v>42128.167361111111</v>
      </c>
      <c r="M823">
        <v>1427753265</v>
      </c>
      <c r="N823" s="9">
        <f t="shared" si="63"/>
        <v>42093.922048611115</v>
      </c>
      <c r="O823" t="b">
        <v>0</v>
      </c>
      <c r="P823">
        <v>78</v>
      </c>
      <c r="Q823" t="b">
        <v>1</v>
      </c>
      <c r="R823" t="s">
        <v>8274</v>
      </c>
      <c r="S823" s="12" t="s">
        <v>8326</v>
      </c>
      <c r="T823" t="s">
        <v>8327</v>
      </c>
      <c r="U823">
        <f t="shared" si="64"/>
        <v>2015</v>
      </c>
    </row>
    <row r="824" spans="1:21" ht="15" hidden="1" customHeight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>
        <f t="shared" si="60"/>
        <v>119</v>
      </c>
      <c r="H824">
        <f t="shared" si="61"/>
        <v>51.81</v>
      </c>
      <c r="I824" t="s">
        <v>8223</v>
      </c>
      <c r="J824" t="s">
        <v>8245</v>
      </c>
      <c r="K824">
        <v>1349477050</v>
      </c>
      <c r="L824" s="9">
        <f t="shared" si="62"/>
        <v>41187.947337962964</v>
      </c>
      <c r="M824">
        <v>1346885050</v>
      </c>
      <c r="N824" s="9">
        <f t="shared" si="63"/>
        <v>41157.947337962964</v>
      </c>
      <c r="O824" t="b">
        <v>0</v>
      </c>
      <c r="P824">
        <v>69</v>
      </c>
      <c r="Q824" t="b">
        <v>1</v>
      </c>
      <c r="R824" t="s">
        <v>8274</v>
      </c>
      <c r="S824" s="12" t="s">
        <v>8326</v>
      </c>
      <c r="T824" t="s">
        <v>8327</v>
      </c>
      <c r="U824">
        <f t="shared" si="64"/>
        <v>2012</v>
      </c>
    </row>
    <row r="825" spans="1:21" ht="15" hidden="1" customHeight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>
        <f t="shared" si="60"/>
        <v>180</v>
      </c>
      <c r="H825">
        <f t="shared" si="61"/>
        <v>43.52</v>
      </c>
      <c r="I825" t="s">
        <v>8223</v>
      </c>
      <c r="J825" t="s">
        <v>8245</v>
      </c>
      <c r="K825">
        <v>1427062852</v>
      </c>
      <c r="L825" s="9">
        <f t="shared" si="62"/>
        <v>42085.931157407409</v>
      </c>
      <c r="M825">
        <v>1424474452</v>
      </c>
      <c r="N825" s="9">
        <f t="shared" si="63"/>
        <v>42055.972824074073</v>
      </c>
      <c r="O825" t="b">
        <v>0</v>
      </c>
      <c r="P825">
        <v>33</v>
      </c>
      <c r="Q825" t="b">
        <v>1</v>
      </c>
      <c r="R825" t="s">
        <v>8274</v>
      </c>
      <c r="S825" s="12" t="s">
        <v>8326</v>
      </c>
      <c r="T825" t="s">
        <v>8327</v>
      </c>
      <c r="U825">
        <f t="shared" si="64"/>
        <v>2015</v>
      </c>
    </row>
    <row r="826" spans="1:21" ht="15" hidden="1" customHeight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>
        <f t="shared" si="60"/>
        <v>134</v>
      </c>
      <c r="H826">
        <f t="shared" si="61"/>
        <v>39.82</v>
      </c>
      <c r="I826" t="s">
        <v>8223</v>
      </c>
      <c r="J826" t="s">
        <v>8245</v>
      </c>
      <c r="K826">
        <v>1271573940</v>
      </c>
      <c r="L826" s="9">
        <f t="shared" si="62"/>
        <v>40286.290972222225</v>
      </c>
      <c r="M826">
        <v>1268459318</v>
      </c>
      <c r="N826" s="9">
        <f t="shared" si="63"/>
        <v>40250.242106481484</v>
      </c>
      <c r="O826" t="b">
        <v>0</v>
      </c>
      <c r="P826">
        <v>54</v>
      </c>
      <c r="Q826" t="b">
        <v>1</v>
      </c>
      <c r="R826" t="s">
        <v>8274</v>
      </c>
      <c r="S826" s="12" t="s">
        <v>8326</v>
      </c>
      <c r="T826" t="s">
        <v>8327</v>
      </c>
      <c r="U826">
        <f t="shared" si="64"/>
        <v>2010</v>
      </c>
    </row>
    <row r="827" spans="1:21" ht="15" hidden="1" customHeight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>
        <f t="shared" si="60"/>
        <v>100</v>
      </c>
      <c r="H827">
        <f t="shared" si="61"/>
        <v>126.81</v>
      </c>
      <c r="I827" t="s">
        <v>8223</v>
      </c>
      <c r="J827" t="s">
        <v>8245</v>
      </c>
      <c r="K827">
        <v>1351495284</v>
      </c>
      <c r="L827" s="9">
        <f t="shared" si="62"/>
        <v>41211.306527777779</v>
      </c>
      <c r="M827">
        <v>1349335284</v>
      </c>
      <c r="N827" s="9">
        <f t="shared" si="63"/>
        <v>41186.306527777779</v>
      </c>
      <c r="O827" t="b">
        <v>0</v>
      </c>
      <c r="P827">
        <v>99</v>
      </c>
      <c r="Q827" t="b">
        <v>1</v>
      </c>
      <c r="R827" t="s">
        <v>8274</v>
      </c>
      <c r="S827" s="12" t="s">
        <v>8326</v>
      </c>
      <c r="T827" t="s">
        <v>8327</v>
      </c>
      <c r="U827">
        <f t="shared" si="64"/>
        <v>2012</v>
      </c>
    </row>
    <row r="828" spans="1:21" ht="15" hidden="1" customHeight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>
        <f t="shared" si="60"/>
        <v>101</v>
      </c>
      <c r="H828">
        <f t="shared" si="61"/>
        <v>113.88</v>
      </c>
      <c r="I828" t="s">
        <v>8223</v>
      </c>
      <c r="J828" t="s">
        <v>8245</v>
      </c>
      <c r="K828">
        <v>1332719730</v>
      </c>
      <c r="L828" s="9">
        <f t="shared" si="62"/>
        <v>40993.996874999997</v>
      </c>
      <c r="M828">
        <v>1330908930</v>
      </c>
      <c r="N828" s="9">
        <f t="shared" si="63"/>
        <v>40973.038541666669</v>
      </c>
      <c r="O828" t="b">
        <v>0</v>
      </c>
      <c r="P828">
        <v>49</v>
      </c>
      <c r="Q828" t="b">
        <v>1</v>
      </c>
      <c r="R828" t="s">
        <v>8274</v>
      </c>
      <c r="S828" s="12" t="s">
        <v>8326</v>
      </c>
      <c r="T828" t="s">
        <v>8327</v>
      </c>
      <c r="U828">
        <f t="shared" si="64"/>
        <v>2012</v>
      </c>
    </row>
    <row r="829" spans="1:21" ht="15" hidden="1" customHeight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>
        <f t="shared" si="60"/>
        <v>103</v>
      </c>
      <c r="H829">
        <f t="shared" si="61"/>
        <v>28.18</v>
      </c>
      <c r="I829" t="s">
        <v>8223</v>
      </c>
      <c r="J829" t="s">
        <v>8245</v>
      </c>
      <c r="K829">
        <v>1329248940</v>
      </c>
      <c r="L829" s="9">
        <f t="shared" si="62"/>
        <v>40953.825694444444</v>
      </c>
      <c r="M829">
        <v>1326972107</v>
      </c>
      <c r="N829" s="9">
        <f t="shared" si="63"/>
        <v>40927.473460648151</v>
      </c>
      <c r="O829" t="b">
        <v>0</v>
      </c>
      <c r="P829">
        <v>11</v>
      </c>
      <c r="Q829" t="b">
        <v>1</v>
      </c>
      <c r="R829" t="s">
        <v>8274</v>
      </c>
      <c r="S829" s="12" t="s">
        <v>8326</v>
      </c>
      <c r="T829" t="s">
        <v>8327</v>
      </c>
      <c r="U829">
        <f t="shared" si="64"/>
        <v>2012</v>
      </c>
    </row>
    <row r="830" spans="1:21" ht="15" hidden="1" customHeight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>
        <f t="shared" si="60"/>
        <v>107</v>
      </c>
      <c r="H830">
        <f t="shared" si="61"/>
        <v>36.61</v>
      </c>
      <c r="I830" t="s">
        <v>8223</v>
      </c>
      <c r="J830" t="s">
        <v>8245</v>
      </c>
      <c r="K830">
        <v>1340641440</v>
      </c>
      <c r="L830" s="9">
        <f t="shared" si="62"/>
        <v>41085.683333333334</v>
      </c>
      <c r="M830">
        <v>1339549982</v>
      </c>
      <c r="N830" s="9">
        <f t="shared" si="63"/>
        <v>41073.050717592589</v>
      </c>
      <c r="O830" t="b">
        <v>0</v>
      </c>
      <c r="P830">
        <v>38</v>
      </c>
      <c r="Q830" t="b">
        <v>1</v>
      </c>
      <c r="R830" t="s">
        <v>8274</v>
      </c>
      <c r="S830" s="12" t="s">
        <v>8326</v>
      </c>
      <c r="T830" t="s">
        <v>8327</v>
      </c>
      <c r="U830">
        <f t="shared" si="64"/>
        <v>2012</v>
      </c>
    </row>
    <row r="831" spans="1:21" ht="15" hidden="1" customHeight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>
        <f t="shared" si="60"/>
        <v>104</v>
      </c>
      <c r="H831">
        <f t="shared" si="61"/>
        <v>32.5</v>
      </c>
      <c r="I831" t="s">
        <v>8224</v>
      </c>
      <c r="J831" t="s">
        <v>8246</v>
      </c>
      <c r="K831">
        <v>1468437240</v>
      </c>
      <c r="L831" s="9">
        <f t="shared" si="62"/>
        <v>42564.801388888889</v>
      </c>
      <c r="M831">
        <v>1463253240</v>
      </c>
      <c r="N831" s="9">
        <f t="shared" si="63"/>
        <v>42504.801388888889</v>
      </c>
      <c r="O831" t="b">
        <v>0</v>
      </c>
      <c r="P831">
        <v>16</v>
      </c>
      <c r="Q831" t="b">
        <v>1</v>
      </c>
      <c r="R831" t="s">
        <v>8274</v>
      </c>
      <c r="S831" s="12" t="s">
        <v>8326</v>
      </c>
      <c r="T831" t="s">
        <v>8327</v>
      </c>
      <c r="U831">
        <f t="shared" si="64"/>
        <v>2016</v>
      </c>
    </row>
    <row r="832" spans="1:21" ht="15" hidden="1" customHeight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>
        <f t="shared" si="60"/>
        <v>108</v>
      </c>
      <c r="H832">
        <f t="shared" si="61"/>
        <v>60.66</v>
      </c>
      <c r="I832" t="s">
        <v>8223</v>
      </c>
      <c r="J832" t="s">
        <v>8245</v>
      </c>
      <c r="K832">
        <v>1363952225</v>
      </c>
      <c r="L832" s="9">
        <f t="shared" si="62"/>
        <v>41355.484085648146</v>
      </c>
      <c r="M832">
        <v>1361363825</v>
      </c>
      <c r="N832" s="9">
        <f t="shared" si="63"/>
        <v>41325.525752314818</v>
      </c>
      <c r="O832" t="b">
        <v>0</v>
      </c>
      <c r="P832">
        <v>32</v>
      </c>
      <c r="Q832" t="b">
        <v>1</v>
      </c>
      <c r="R832" t="s">
        <v>8274</v>
      </c>
      <c r="S832" s="12" t="s">
        <v>8326</v>
      </c>
      <c r="T832" t="s">
        <v>8327</v>
      </c>
      <c r="U832">
        <f t="shared" si="64"/>
        <v>2013</v>
      </c>
    </row>
    <row r="833" spans="1:21" ht="15" hidden="1" customHeight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>
        <f t="shared" si="60"/>
        <v>233</v>
      </c>
      <c r="H833">
        <f t="shared" si="61"/>
        <v>175</v>
      </c>
      <c r="I833" t="s">
        <v>8223</v>
      </c>
      <c r="J833" t="s">
        <v>8245</v>
      </c>
      <c r="K833">
        <v>1335540694</v>
      </c>
      <c r="L833" s="9">
        <f t="shared" si="62"/>
        <v>41026.646921296298</v>
      </c>
      <c r="M833">
        <v>1332948694</v>
      </c>
      <c r="N833" s="9">
        <f t="shared" si="63"/>
        <v>40996.646921296298</v>
      </c>
      <c r="O833" t="b">
        <v>0</v>
      </c>
      <c r="P833">
        <v>20</v>
      </c>
      <c r="Q833" t="b">
        <v>1</v>
      </c>
      <c r="R833" t="s">
        <v>8274</v>
      </c>
      <c r="S833" s="12" t="s">
        <v>8326</v>
      </c>
      <c r="T833" t="s">
        <v>8327</v>
      </c>
      <c r="U833">
        <f t="shared" si="64"/>
        <v>2012</v>
      </c>
    </row>
    <row r="834" spans="1:21" ht="15" hidden="1" customHeight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>
        <f t="shared" si="60"/>
        <v>101</v>
      </c>
      <c r="H834">
        <f t="shared" si="61"/>
        <v>97.99</v>
      </c>
      <c r="I834" t="s">
        <v>8223</v>
      </c>
      <c r="J834" t="s">
        <v>8245</v>
      </c>
      <c r="K834">
        <v>1327133580</v>
      </c>
      <c r="L834" s="9">
        <f t="shared" si="62"/>
        <v>40929.342361111114</v>
      </c>
      <c r="M834">
        <v>1321978335</v>
      </c>
      <c r="N834" s="9">
        <f t="shared" si="63"/>
        <v>40869.675173611111</v>
      </c>
      <c r="O834" t="b">
        <v>0</v>
      </c>
      <c r="P834">
        <v>154</v>
      </c>
      <c r="Q834" t="b">
        <v>1</v>
      </c>
      <c r="R834" t="s">
        <v>8274</v>
      </c>
      <c r="S834" s="12" t="s">
        <v>8326</v>
      </c>
      <c r="T834" t="s">
        <v>8327</v>
      </c>
      <c r="U834">
        <f t="shared" si="64"/>
        <v>2011</v>
      </c>
    </row>
    <row r="835" spans="1:21" ht="15" hidden="1" customHeight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>
        <f t="shared" ref="G835:G898" si="65">ROUND(E835/D835*100,0)</f>
        <v>102</v>
      </c>
      <c r="H835">
        <f t="shared" ref="H835:H898" si="66">ROUND(E835/P835,2)</f>
        <v>148.78</v>
      </c>
      <c r="I835" t="s">
        <v>8223</v>
      </c>
      <c r="J835" t="s">
        <v>8245</v>
      </c>
      <c r="K835">
        <v>1397941475</v>
      </c>
      <c r="L835" s="9">
        <f t="shared" ref="L835:L898" si="67">K835/60/60/24+DATE(1970,1,1)</f>
        <v>41748.878182870372</v>
      </c>
      <c r="M835">
        <v>1395349475</v>
      </c>
      <c r="N835" s="9">
        <f t="shared" ref="N835:N898" si="68">M835/24/60/60+DATE(1970,1,1)</f>
        <v>41718.878182870372</v>
      </c>
      <c r="O835" t="b">
        <v>0</v>
      </c>
      <c r="P835">
        <v>41</v>
      </c>
      <c r="Q835" t="b">
        <v>1</v>
      </c>
      <c r="R835" t="s">
        <v>8274</v>
      </c>
      <c r="S835" s="12" t="s">
        <v>8326</v>
      </c>
      <c r="T835" t="s">
        <v>8327</v>
      </c>
      <c r="U835">
        <f t="shared" ref="U835:U898" si="69">YEAR(N835)</f>
        <v>2014</v>
      </c>
    </row>
    <row r="836" spans="1:21" ht="15" hidden="1" customHeight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>
        <f t="shared" si="65"/>
        <v>131</v>
      </c>
      <c r="H836">
        <f t="shared" si="66"/>
        <v>96.08</v>
      </c>
      <c r="I836" t="s">
        <v>8223</v>
      </c>
      <c r="J836" t="s">
        <v>8245</v>
      </c>
      <c r="K836">
        <v>1372651140</v>
      </c>
      <c r="L836" s="9">
        <f t="shared" si="67"/>
        <v>41456.165972222225</v>
      </c>
      <c r="M836">
        <v>1369770292</v>
      </c>
      <c r="N836" s="9">
        <f t="shared" si="68"/>
        <v>41422.822824074072</v>
      </c>
      <c r="O836" t="b">
        <v>0</v>
      </c>
      <c r="P836">
        <v>75</v>
      </c>
      <c r="Q836" t="b">
        <v>1</v>
      </c>
      <c r="R836" t="s">
        <v>8274</v>
      </c>
      <c r="S836" s="12" t="s">
        <v>8326</v>
      </c>
      <c r="T836" t="s">
        <v>8327</v>
      </c>
      <c r="U836">
        <f t="shared" si="69"/>
        <v>2013</v>
      </c>
    </row>
    <row r="837" spans="1:21" ht="15" hidden="1" customHeight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>
        <f t="shared" si="65"/>
        <v>117</v>
      </c>
      <c r="H837">
        <f t="shared" si="66"/>
        <v>58.63</v>
      </c>
      <c r="I837" t="s">
        <v>8223</v>
      </c>
      <c r="J837" t="s">
        <v>8245</v>
      </c>
      <c r="K837">
        <v>1337396400</v>
      </c>
      <c r="L837" s="9">
        <f t="shared" si="67"/>
        <v>41048.125</v>
      </c>
      <c r="M837">
        <v>1333709958</v>
      </c>
      <c r="N837" s="9">
        <f t="shared" si="68"/>
        <v>41005.45784722222</v>
      </c>
      <c r="O837" t="b">
        <v>0</v>
      </c>
      <c r="P837">
        <v>40</v>
      </c>
      <c r="Q837" t="b">
        <v>1</v>
      </c>
      <c r="R837" t="s">
        <v>8274</v>
      </c>
      <c r="S837" s="12" t="s">
        <v>8326</v>
      </c>
      <c r="T837" t="s">
        <v>8327</v>
      </c>
      <c r="U837">
        <f t="shared" si="69"/>
        <v>2012</v>
      </c>
    </row>
    <row r="838" spans="1:21" ht="15" hidden="1" customHeight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>
        <f t="shared" si="65"/>
        <v>101</v>
      </c>
      <c r="H838">
        <f t="shared" si="66"/>
        <v>109.71</v>
      </c>
      <c r="I838" t="s">
        <v>8223</v>
      </c>
      <c r="J838" t="s">
        <v>8245</v>
      </c>
      <c r="K838">
        <v>1381108918</v>
      </c>
      <c r="L838" s="9">
        <f t="shared" si="67"/>
        <v>41554.056921296295</v>
      </c>
      <c r="M838">
        <v>1378516918</v>
      </c>
      <c r="N838" s="9">
        <f t="shared" si="68"/>
        <v>41524.056921296295</v>
      </c>
      <c r="O838" t="b">
        <v>0</v>
      </c>
      <c r="P838">
        <v>46</v>
      </c>
      <c r="Q838" t="b">
        <v>1</v>
      </c>
      <c r="R838" t="s">
        <v>8274</v>
      </c>
      <c r="S838" s="12" t="s">
        <v>8326</v>
      </c>
      <c r="T838" t="s">
        <v>8327</v>
      </c>
      <c r="U838">
        <f t="shared" si="69"/>
        <v>2013</v>
      </c>
    </row>
    <row r="839" spans="1:21" ht="15" hidden="1" customHeight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>
        <f t="shared" si="65"/>
        <v>122</v>
      </c>
      <c r="H839">
        <f t="shared" si="66"/>
        <v>49.11</v>
      </c>
      <c r="I839" t="s">
        <v>8223</v>
      </c>
      <c r="J839" t="s">
        <v>8245</v>
      </c>
      <c r="K839">
        <v>1398988662</v>
      </c>
      <c r="L839" s="9">
        <f t="shared" si="67"/>
        <v>41760.998402777775</v>
      </c>
      <c r="M839">
        <v>1396396662</v>
      </c>
      <c r="N839" s="9">
        <f t="shared" si="68"/>
        <v>41730.998402777775</v>
      </c>
      <c r="O839" t="b">
        <v>0</v>
      </c>
      <c r="P839">
        <v>62</v>
      </c>
      <c r="Q839" t="b">
        <v>1</v>
      </c>
      <c r="R839" t="s">
        <v>8274</v>
      </c>
      <c r="S839" s="12" t="s">
        <v>8326</v>
      </c>
      <c r="T839" t="s">
        <v>8327</v>
      </c>
      <c r="U839">
        <f t="shared" si="69"/>
        <v>2014</v>
      </c>
    </row>
    <row r="840" spans="1:21" ht="15" hidden="1" customHeight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>
        <f t="shared" si="65"/>
        <v>145</v>
      </c>
      <c r="H840">
        <f t="shared" si="66"/>
        <v>47.67</v>
      </c>
      <c r="I840" t="s">
        <v>8223</v>
      </c>
      <c r="J840" t="s">
        <v>8245</v>
      </c>
      <c r="K840">
        <v>1326835985</v>
      </c>
      <c r="L840" s="9">
        <f t="shared" si="67"/>
        <v>40925.897974537038</v>
      </c>
      <c r="M840">
        <v>1324243985</v>
      </c>
      <c r="N840" s="9">
        <f t="shared" si="68"/>
        <v>40895.897974537038</v>
      </c>
      <c r="O840" t="b">
        <v>0</v>
      </c>
      <c r="P840">
        <v>61</v>
      </c>
      <c r="Q840" t="b">
        <v>1</v>
      </c>
      <c r="R840" t="s">
        <v>8274</v>
      </c>
      <c r="S840" s="12" t="s">
        <v>8326</v>
      </c>
      <c r="T840" t="s">
        <v>8327</v>
      </c>
      <c r="U840">
        <f t="shared" si="69"/>
        <v>2011</v>
      </c>
    </row>
    <row r="841" spans="1:21" ht="15" hidden="1" customHeight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>
        <f t="shared" si="65"/>
        <v>117</v>
      </c>
      <c r="H841">
        <f t="shared" si="66"/>
        <v>60.74</v>
      </c>
      <c r="I841" t="s">
        <v>8223</v>
      </c>
      <c r="J841" t="s">
        <v>8245</v>
      </c>
      <c r="K841">
        <v>1348337956</v>
      </c>
      <c r="L841" s="9">
        <f t="shared" si="67"/>
        <v>41174.763379629629</v>
      </c>
      <c r="M841">
        <v>1345745956</v>
      </c>
      <c r="N841" s="9">
        <f t="shared" si="68"/>
        <v>41144.763379629629</v>
      </c>
      <c r="O841" t="b">
        <v>0</v>
      </c>
      <c r="P841">
        <v>96</v>
      </c>
      <c r="Q841" t="b">
        <v>1</v>
      </c>
      <c r="R841" t="s">
        <v>8274</v>
      </c>
      <c r="S841" s="12" t="s">
        <v>8326</v>
      </c>
      <c r="T841" t="s">
        <v>8327</v>
      </c>
      <c r="U841">
        <f t="shared" si="69"/>
        <v>2012</v>
      </c>
    </row>
    <row r="842" spans="1:21" ht="15" hidden="1" customHeight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>
        <f t="shared" si="65"/>
        <v>120</v>
      </c>
      <c r="H842">
        <f t="shared" si="66"/>
        <v>63.38</v>
      </c>
      <c r="I842" t="s">
        <v>8223</v>
      </c>
      <c r="J842" t="s">
        <v>8245</v>
      </c>
      <c r="K842">
        <v>1474694787</v>
      </c>
      <c r="L842" s="9">
        <f t="shared" si="67"/>
        <v>42637.226701388892</v>
      </c>
      <c r="M842">
        <v>1472102787</v>
      </c>
      <c r="N842" s="9">
        <f t="shared" si="68"/>
        <v>42607.226701388892</v>
      </c>
      <c r="O842" t="b">
        <v>0</v>
      </c>
      <c r="P842">
        <v>190</v>
      </c>
      <c r="Q842" t="b">
        <v>1</v>
      </c>
      <c r="R842" t="s">
        <v>8275</v>
      </c>
      <c r="S842" s="12" t="s">
        <v>8326</v>
      </c>
      <c r="T842" t="s">
        <v>8328</v>
      </c>
      <c r="U842">
        <f t="shared" si="69"/>
        <v>2016</v>
      </c>
    </row>
    <row r="843" spans="1:21" ht="15" hidden="1" customHeight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>
        <f t="shared" si="65"/>
        <v>101</v>
      </c>
      <c r="H843">
        <f t="shared" si="66"/>
        <v>53.89</v>
      </c>
      <c r="I843" t="s">
        <v>8223</v>
      </c>
      <c r="J843" t="s">
        <v>8245</v>
      </c>
      <c r="K843">
        <v>1415653663</v>
      </c>
      <c r="L843" s="9">
        <f t="shared" si="67"/>
        <v>41953.88035879629</v>
      </c>
      <c r="M843">
        <v>1413058063</v>
      </c>
      <c r="N843" s="9">
        <f t="shared" si="68"/>
        <v>41923.838692129626</v>
      </c>
      <c r="O843" t="b">
        <v>1</v>
      </c>
      <c r="P843">
        <v>94</v>
      </c>
      <c r="Q843" t="b">
        <v>1</v>
      </c>
      <c r="R843" t="s">
        <v>8275</v>
      </c>
      <c r="S843" s="12" t="s">
        <v>8326</v>
      </c>
      <c r="T843" t="s">
        <v>8328</v>
      </c>
      <c r="U843">
        <f t="shared" si="69"/>
        <v>2014</v>
      </c>
    </row>
    <row r="844" spans="1:21" ht="15" hidden="1" customHeight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>
        <f t="shared" si="65"/>
        <v>104</v>
      </c>
      <c r="H844">
        <f t="shared" si="66"/>
        <v>66.87</v>
      </c>
      <c r="I844" t="s">
        <v>8228</v>
      </c>
      <c r="J844" t="s">
        <v>8250</v>
      </c>
      <c r="K844">
        <v>1381723140</v>
      </c>
      <c r="L844" s="9">
        <f t="shared" si="67"/>
        <v>41561.165972222225</v>
      </c>
      <c r="M844">
        <v>1378735983</v>
      </c>
      <c r="N844" s="9">
        <f t="shared" si="68"/>
        <v>41526.59239583333</v>
      </c>
      <c r="O844" t="b">
        <v>1</v>
      </c>
      <c r="P844">
        <v>39</v>
      </c>
      <c r="Q844" t="b">
        <v>1</v>
      </c>
      <c r="R844" t="s">
        <v>8275</v>
      </c>
      <c r="S844" s="12" t="s">
        <v>8326</v>
      </c>
      <c r="T844" t="s">
        <v>8328</v>
      </c>
      <c r="U844">
        <f t="shared" si="69"/>
        <v>2013</v>
      </c>
    </row>
    <row r="845" spans="1:21" ht="15" hidden="1" customHeight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>
        <f t="shared" si="65"/>
        <v>267</v>
      </c>
      <c r="H845">
        <f t="shared" si="66"/>
        <v>63.1</v>
      </c>
      <c r="I845" t="s">
        <v>8223</v>
      </c>
      <c r="J845" t="s">
        <v>8245</v>
      </c>
      <c r="K845">
        <v>1481184000</v>
      </c>
      <c r="L845" s="9">
        <f t="shared" si="67"/>
        <v>42712.333333333328</v>
      </c>
      <c r="M845">
        <v>1479708680</v>
      </c>
      <c r="N845" s="9">
        <f t="shared" si="68"/>
        <v>42695.257870370369</v>
      </c>
      <c r="O845" t="b">
        <v>0</v>
      </c>
      <c r="P845">
        <v>127</v>
      </c>
      <c r="Q845" t="b">
        <v>1</v>
      </c>
      <c r="R845" t="s">
        <v>8275</v>
      </c>
      <c r="S845" s="12" t="s">
        <v>8326</v>
      </c>
      <c r="T845" t="s">
        <v>8328</v>
      </c>
      <c r="U845">
        <f t="shared" si="69"/>
        <v>2016</v>
      </c>
    </row>
    <row r="846" spans="1:21" ht="15" hidden="1" customHeight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>
        <f t="shared" si="65"/>
        <v>194</v>
      </c>
      <c r="H846">
        <f t="shared" si="66"/>
        <v>36.630000000000003</v>
      </c>
      <c r="I846" t="s">
        <v>8223</v>
      </c>
      <c r="J846" t="s">
        <v>8245</v>
      </c>
      <c r="K846">
        <v>1414817940</v>
      </c>
      <c r="L846" s="9">
        <f t="shared" si="67"/>
        <v>41944.207638888889</v>
      </c>
      <c r="M846">
        <v>1411489552</v>
      </c>
      <c r="N846" s="9">
        <f t="shared" si="68"/>
        <v>41905.684629629628</v>
      </c>
      <c r="O846" t="b">
        <v>1</v>
      </c>
      <c r="P846">
        <v>159</v>
      </c>
      <c r="Q846" t="b">
        <v>1</v>
      </c>
      <c r="R846" t="s">
        <v>8275</v>
      </c>
      <c r="S846" s="12" t="s">
        <v>8326</v>
      </c>
      <c r="T846" t="s">
        <v>8328</v>
      </c>
      <c r="U846">
        <f t="shared" si="69"/>
        <v>2014</v>
      </c>
    </row>
    <row r="847" spans="1:21" ht="15" hidden="1" customHeight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>
        <f t="shared" si="65"/>
        <v>120</v>
      </c>
      <c r="H847">
        <f t="shared" si="66"/>
        <v>34.01</v>
      </c>
      <c r="I847" t="s">
        <v>8223</v>
      </c>
      <c r="J847" t="s">
        <v>8245</v>
      </c>
      <c r="K847">
        <v>1473047940</v>
      </c>
      <c r="L847" s="9">
        <f t="shared" si="67"/>
        <v>42618.165972222225</v>
      </c>
      <c r="M847">
        <v>1469595396</v>
      </c>
      <c r="N847" s="9">
        <f t="shared" si="68"/>
        <v>42578.205972222218</v>
      </c>
      <c r="O847" t="b">
        <v>0</v>
      </c>
      <c r="P847">
        <v>177</v>
      </c>
      <c r="Q847" t="b">
        <v>1</v>
      </c>
      <c r="R847" t="s">
        <v>8275</v>
      </c>
      <c r="S847" s="12" t="s">
        <v>8326</v>
      </c>
      <c r="T847" t="s">
        <v>8328</v>
      </c>
      <c r="U847">
        <f t="shared" si="69"/>
        <v>2016</v>
      </c>
    </row>
    <row r="848" spans="1:21" ht="15" hidden="1" customHeight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>
        <f t="shared" si="65"/>
        <v>122</v>
      </c>
      <c r="H848">
        <f t="shared" si="66"/>
        <v>28.55</v>
      </c>
      <c r="I848" t="s">
        <v>8224</v>
      </c>
      <c r="J848" t="s">
        <v>8246</v>
      </c>
      <c r="K848">
        <v>1394460000</v>
      </c>
      <c r="L848" s="9">
        <f t="shared" si="67"/>
        <v>41708.583333333336</v>
      </c>
      <c r="M848">
        <v>1393233855</v>
      </c>
      <c r="N848" s="9">
        <f t="shared" si="68"/>
        <v>41694.391840277778</v>
      </c>
      <c r="O848" t="b">
        <v>0</v>
      </c>
      <c r="P848">
        <v>47</v>
      </c>
      <c r="Q848" t="b">
        <v>1</v>
      </c>
      <c r="R848" t="s">
        <v>8275</v>
      </c>
      <c r="S848" s="12" t="s">
        <v>8326</v>
      </c>
      <c r="T848" t="s">
        <v>8328</v>
      </c>
      <c r="U848">
        <f t="shared" si="69"/>
        <v>2014</v>
      </c>
    </row>
    <row r="849" spans="1:21" ht="15" hidden="1" customHeight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>
        <f t="shared" si="65"/>
        <v>100</v>
      </c>
      <c r="H849">
        <f t="shared" si="66"/>
        <v>10</v>
      </c>
      <c r="I849" t="s">
        <v>8223</v>
      </c>
      <c r="J849" t="s">
        <v>8245</v>
      </c>
      <c r="K849">
        <v>1436555376</v>
      </c>
      <c r="L849" s="9">
        <f t="shared" si="67"/>
        <v>42195.79833333334</v>
      </c>
      <c r="M849">
        <v>1433963376</v>
      </c>
      <c r="N849" s="9">
        <f t="shared" si="68"/>
        <v>42165.798333333332</v>
      </c>
      <c r="O849" t="b">
        <v>0</v>
      </c>
      <c r="P849">
        <v>1</v>
      </c>
      <c r="Q849" t="b">
        <v>1</v>
      </c>
      <c r="R849" t="s">
        <v>8275</v>
      </c>
      <c r="S849" s="12" t="s">
        <v>8326</v>
      </c>
      <c r="T849" t="s">
        <v>8328</v>
      </c>
      <c r="U849">
        <f t="shared" si="69"/>
        <v>2015</v>
      </c>
    </row>
    <row r="850" spans="1:21" ht="15" hidden="1" customHeight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>
        <f t="shared" si="65"/>
        <v>100</v>
      </c>
      <c r="H850">
        <f t="shared" si="66"/>
        <v>18.75</v>
      </c>
      <c r="I850" t="s">
        <v>8223</v>
      </c>
      <c r="J850" t="s">
        <v>8245</v>
      </c>
      <c r="K850">
        <v>1429038033</v>
      </c>
      <c r="L850" s="9">
        <f t="shared" si="67"/>
        <v>42108.792048611111</v>
      </c>
      <c r="M850">
        <v>1426446033</v>
      </c>
      <c r="N850" s="9">
        <f t="shared" si="68"/>
        <v>42078.792048611111</v>
      </c>
      <c r="O850" t="b">
        <v>0</v>
      </c>
      <c r="P850">
        <v>16</v>
      </c>
      <c r="Q850" t="b">
        <v>1</v>
      </c>
      <c r="R850" t="s">
        <v>8275</v>
      </c>
      <c r="S850" s="12" t="s">
        <v>8326</v>
      </c>
      <c r="T850" t="s">
        <v>8328</v>
      </c>
      <c r="U850">
        <f t="shared" si="69"/>
        <v>2015</v>
      </c>
    </row>
    <row r="851" spans="1:21" ht="15" hidden="1" customHeight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>
        <f t="shared" si="65"/>
        <v>120</v>
      </c>
      <c r="H851">
        <f t="shared" si="66"/>
        <v>41.7</v>
      </c>
      <c r="I851" t="s">
        <v>8223</v>
      </c>
      <c r="J851" t="s">
        <v>8245</v>
      </c>
      <c r="K851">
        <v>1426473264</v>
      </c>
      <c r="L851" s="9">
        <f t="shared" si="67"/>
        <v>42079.107222222221</v>
      </c>
      <c r="M851">
        <v>1424057664</v>
      </c>
      <c r="N851" s="9">
        <f t="shared" si="68"/>
        <v>42051.148888888885</v>
      </c>
      <c r="O851" t="b">
        <v>0</v>
      </c>
      <c r="P851">
        <v>115</v>
      </c>
      <c r="Q851" t="b">
        <v>1</v>
      </c>
      <c r="R851" t="s">
        <v>8275</v>
      </c>
      <c r="S851" s="12" t="s">
        <v>8326</v>
      </c>
      <c r="T851" t="s">
        <v>8328</v>
      </c>
      <c r="U851">
        <f t="shared" si="69"/>
        <v>2015</v>
      </c>
    </row>
    <row r="852" spans="1:21" ht="15" hidden="1" customHeight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>
        <f t="shared" si="65"/>
        <v>155</v>
      </c>
      <c r="H852">
        <f t="shared" si="66"/>
        <v>46.67</v>
      </c>
      <c r="I852" t="s">
        <v>8223</v>
      </c>
      <c r="J852" t="s">
        <v>8245</v>
      </c>
      <c r="K852">
        <v>1461560340</v>
      </c>
      <c r="L852" s="9">
        <f t="shared" si="67"/>
        <v>42485.207638888889</v>
      </c>
      <c r="M852">
        <v>1458762717</v>
      </c>
      <c r="N852" s="9">
        <f t="shared" si="68"/>
        <v>42452.827743055554</v>
      </c>
      <c r="O852" t="b">
        <v>0</v>
      </c>
      <c r="P852">
        <v>133</v>
      </c>
      <c r="Q852" t="b">
        <v>1</v>
      </c>
      <c r="R852" t="s">
        <v>8275</v>
      </c>
      <c r="S852" s="12" t="s">
        <v>8326</v>
      </c>
      <c r="T852" t="s">
        <v>8328</v>
      </c>
      <c r="U852">
        <f t="shared" si="69"/>
        <v>2016</v>
      </c>
    </row>
    <row r="853" spans="1:21" ht="15" hidden="1" customHeight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>
        <f t="shared" si="65"/>
        <v>130</v>
      </c>
      <c r="H853">
        <f t="shared" si="66"/>
        <v>37.270000000000003</v>
      </c>
      <c r="I853" t="s">
        <v>8229</v>
      </c>
      <c r="J853" t="s">
        <v>8248</v>
      </c>
      <c r="K853">
        <v>1469994300</v>
      </c>
      <c r="L853" s="9">
        <f t="shared" si="67"/>
        <v>42582.822916666672</v>
      </c>
      <c r="M853">
        <v>1464815253</v>
      </c>
      <c r="N853" s="9">
        <f t="shared" si="68"/>
        <v>42522.880243055552</v>
      </c>
      <c r="O853" t="b">
        <v>0</v>
      </c>
      <c r="P853">
        <v>70</v>
      </c>
      <c r="Q853" t="b">
        <v>1</v>
      </c>
      <c r="R853" t="s">
        <v>8275</v>
      </c>
      <c r="S853" s="12" t="s">
        <v>8326</v>
      </c>
      <c r="T853" t="s">
        <v>8328</v>
      </c>
      <c r="U853">
        <f t="shared" si="69"/>
        <v>2016</v>
      </c>
    </row>
    <row r="854" spans="1:21" ht="15" hidden="1" customHeight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>
        <f t="shared" si="65"/>
        <v>105</v>
      </c>
      <c r="H854">
        <f t="shared" si="66"/>
        <v>59.26</v>
      </c>
      <c r="I854" t="s">
        <v>8223</v>
      </c>
      <c r="J854" t="s">
        <v>8245</v>
      </c>
      <c r="K854">
        <v>1477342800</v>
      </c>
      <c r="L854" s="9">
        <f t="shared" si="67"/>
        <v>42667.875</v>
      </c>
      <c r="M854">
        <v>1476386395</v>
      </c>
      <c r="N854" s="9">
        <f t="shared" si="68"/>
        <v>42656.805497685185</v>
      </c>
      <c r="O854" t="b">
        <v>0</v>
      </c>
      <c r="P854">
        <v>62</v>
      </c>
      <c r="Q854" t="b">
        <v>1</v>
      </c>
      <c r="R854" t="s">
        <v>8275</v>
      </c>
      <c r="S854" s="12" t="s">
        <v>8326</v>
      </c>
      <c r="T854" t="s">
        <v>8328</v>
      </c>
      <c r="U854">
        <f t="shared" si="69"/>
        <v>2016</v>
      </c>
    </row>
    <row r="855" spans="1:21" ht="15" hidden="1" customHeight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>
        <f t="shared" si="65"/>
        <v>100</v>
      </c>
      <c r="H855">
        <f t="shared" si="66"/>
        <v>30</v>
      </c>
      <c r="I855" t="s">
        <v>8223</v>
      </c>
      <c r="J855" t="s">
        <v>8245</v>
      </c>
      <c r="K855">
        <v>1424116709</v>
      </c>
      <c r="L855" s="9">
        <f t="shared" si="67"/>
        <v>42051.832280092596</v>
      </c>
      <c r="M855">
        <v>1421524709</v>
      </c>
      <c r="N855" s="9">
        <f t="shared" si="68"/>
        <v>42021.832280092596</v>
      </c>
      <c r="O855" t="b">
        <v>0</v>
      </c>
      <c r="P855">
        <v>10</v>
      </c>
      <c r="Q855" t="b">
        <v>1</v>
      </c>
      <c r="R855" t="s">
        <v>8275</v>
      </c>
      <c r="S855" s="12" t="s">
        <v>8326</v>
      </c>
      <c r="T855" t="s">
        <v>8328</v>
      </c>
      <c r="U855">
        <f t="shared" si="69"/>
        <v>2015</v>
      </c>
    </row>
    <row r="856" spans="1:21" ht="15" hidden="1" customHeight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>
        <f t="shared" si="65"/>
        <v>118</v>
      </c>
      <c r="H856">
        <f t="shared" si="66"/>
        <v>65.86</v>
      </c>
      <c r="I856" t="s">
        <v>8223</v>
      </c>
      <c r="J856" t="s">
        <v>8245</v>
      </c>
      <c r="K856">
        <v>1482901546</v>
      </c>
      <c r="L856" s="9">
        <f t="shared" si="67"/>
        <v>42732.212337962963</v>
      </c>
      <c r="M856">
        <v>1480309546</v>
      </c>
      <c r="N856" s="9">
        <f t="shared" si="68"/>
        <v>42702.212337962963</v>
      </c>
      <c r="O856" t="b">
        <v>0</v>
      </c>
      <c r="P856">
        <v>499</v>
      </c>
      <c r="Q856" t="b">
        <v>1</v>
      </c>
      <c r="R856" t="s">
        <v>8275</v>
      </c>
      <c r="S856" s="12" t="s">
        <v>8326</v>
      </c>
      <c r="T856" t="s">
        <v>8328</v>
      </c>
      <c r="U856">
        <f t="shared" si="69"/>
        <v>2016</v>
      </c>
    </row>
    <row r="857" spans="1:21" ht="15" hidden="1" customHeight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>
        <f t="shared" si="65"/>
        <v>103</v>
      </c>
      <c r="H857">
        <f t="shared" si="66"/>
        <v>31.91</v>
      </c>
      <c r="I857" t="s">
        <v>8223</v>
      </c>
      <c r="J857" t="s">
        <v>8245</v>
      </c>
      <c r="K857">
        <v>1469329217</v>
      </c>
      <c r="L857" s="9">
        <f t="shared" si="67"/>
        <v>42575.125196759262</v>
      </c>
      <c r="M857">
        <v>1466737217</v>
      </c>
      <c r="N857" s="9">
        <f t="shared" si="68"/>
        <v>42545.125196759254</v>
      </c>
      <c r="O857" t="b">
        <v>0</v>
      </c>
      <c r="P857">
        <v>47</v>
      </c>
      <c r="Q857" t="b">
        <v>1</v>
      </c>
      <c r="R857" t="s">
        <v>8275</v>
      </c>
      <c r="S857" s="12" t="s">
        <v>8326</v>
      </c>
      <c r="T857" t="s">
        <v>8328</v>
      </c>
      <c r="U857">
        <f t="shared" si="69"/>
        <v>2016</v>
      </c>
    </row>
    <row r="858" spans="1:21" ht="15" hidden="1" customHeight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>
        <f t="shared" si="65"/>
        <v>218</v>
      </c>
      <c r="H858">
        <f t="shared" si="66"/>
        <v>19.46</v>
      </c>
      <c r="I858" t="s">
        <v>8235</v>
      </c>
      <c r="J858" t="s">
        <v>8248</v>
      </c>
      <c r="K858">
        <v>1477422000</v>
      </c>
      <c r="L858" s="9">
        <f t="shared" si="67"/>
        <v>42668.791666666672</v>
      </c>
      <c r="M858">
        <v>1472282956</v>
      </c>
      <c r="N858" s="9">
        <f t="shared" si="68"/>
        <v>42609.311990740738</v>
      </c>
      <c r="O858" t="b">
        <v>0</v>
      </c>
      <c r="P858">
        <v>28</v>
      </c>
      <c r="Q858" t="b">
        <v>1</v>
      </c>
      <c r="R858" t="s">
        <v>8275</v>
      </c>
      <c r="S858" s="12" t="s">
        <v>8326</v>
      </c>
      <c r="T858" t="s">
        <v>8328</v>
      </c>
      <c r="U858">
        <f t="shared" si="69"/>
        <v>2016</v>
      </c>
    </row>
    <row r="859" spans="1:21" ht="15" hidden="1" customHeight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>
        <f t="shared" si="65"/>
        <v>100</v>
      </c>
      <c r="H859">
        <f t="shared" si="66"/>
        <v>50</v>
      </c>
      <c r="I859" t="s">
        <v>8226</v>
      </c>
      <c r="J859" t="s">
        <v>8248</v>
      </c>
      <c r="K859">
        <v>1448463431</v>
      </c>
      <c r="L859" s="9">
        <f t="shared" si="67"/>
        <v>42333.623043981483</v>
      </c>
      <c r="M859">
        <v>1444831031</v>
      </c>
      <c r="N859" s="9">
        <f t="shared" si="68"/>
        <v>42291.581377314811</v>
      </c>
      <c r="O859" t="b">
        <v>0</v>
      </c>
      <c r="P859">
        <v>24</v>
      </c>
      <c r="Q859" t="b">
        <v>1</v>
      </c>
      <c r="R859" t="s">
        <v>8275</v>
      </c>
      <c r="S859" s="12" t="s">
        <v>8326</v>
      </c>
      <c r="T859" t="s">
        <v>8328</v>
      </c>
      <c r="U859">
        <f t="shared" si="69"/>
        <v>2015</v>
      </c>
    </row>
    <row r="860" spans="1:21" ht="15" hidden="1" customHeight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>
        <f t="shared" si="65"/>
        <v>144</v>
      </c>
      <c r="H860">
        <f t="shared" si="66"/>
        <v>22.74</v>
      </c>
      <c r="I860" t="s">
        <v>8224</v>
      </c>
      <c r="J860" t="s">
        <v>8246</v>
      </c>
      <c r="K860">
        <v>1429138740</v>
      </c>
      <c r="L860" s="9">
        <f t="shared" si="67"/>
        <v>42109.957638888889</v>
      </c>
      <c r="M860">
        <v>1426528418</v>
      </c>
      <c r="N860" s="9">
        <f t="shared" si="68"/>
        <v>42079.745578703703</v>
      </c>
      <c r="O860" t="b">
        <v>0</v>
      </c>
      <c r="P860">
        <v>76</v>
      </c>
      <c r="Q860" t="b">
        <v>1</v>
      </c>
      <c r="R860" t="s">
        <v>8275</v>
      </c>
      <c r="S860" s="12" t="s">
        <v>8326</v>
      </c>
      <c r="T860" t="s">
        <v>8328</v>
      </c>
      <c r="U860">
        <f t="shared" si="69"/>
        <v>2015</v>
      </c>
    </row>
    <row r="861" spans="1:21" ht="15" hidden="1" customHeight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>
        <f t="shared" si="65"/>
        <v>105</v>
      </c>
      <c r="H861">
        <f t="shared" si="66"/>
        <v>42.72</v>
      </c>
      <c r="I861" t="s">
        <v>8223</v>
      </c>
      <c r="J861" t="s">
        <v>8245</v>
      </c>
      <c r="K861">
        <v>1433376000</v>
      </c>
      <c r="L861" s="9">
        <f t="shared" si="67"/>
        <v>42159</v>
      </c>
      <c r="M861">
        <v>1430768468</v>
      </c>
      <c r="N861" s="9">
        <f t="shared" si="68"/>
        <v>42128.820231481484</v>
      </c>
      <c r="O861" t="b">
        <v>0</v>
      </c>
      <c r="P861">
        <v>98</v>
      </c>
      <c r="Q861" t="b">
        <v>1</v>
      </c>
      <c r="R861" t="s">
        <v>8275</v>
      </c>
      <c r="S861" s="12" t="s">
        <v>8326</v>
      </c>
      <c r="T861" t="s">
        <v>8328</v>
      </c>
      <c r="U861">
        <f t="shared" si="69"/>
        <v>2015</v>
      </c>
    </row>
    <row r="862" spans="1:21" ht="15" hidden="1" customHeight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>
        <f t="shared" si="65"/>
        <v>18</v>
      </c>
      <c r="H862">
        <f t="shared" si="66"/>
        <v>52.92</v>
      </c>
      <c r="I862" t="s">
        <v>8223</v>
      </c>
      <c r="J862" t="s">
        <v>8245</v>
      </c>
      <c r="K862">
        <v>1385123713</v>
      </c>
      <c r="L862" s="9">
        <f t="shared" si="67"/>
        <v>41600.524456018517</v>
      </c>
      <c r="M862">
        <v>1382528113</v>
      </c>
      <c r="N862" s="9">
        <f t="shared" si="68"/>
        <v>41570.482789351852</v>
      </c>
      <c r="O862" t="b">
        <v>0</v>
      </c>
      <c r="P862">
        <v>48</v>
      </c>
      <c r="Q862" t="b">
        <v>0</v>
      </c>
      <c r="R862" t="s">
        <v>8276</v>
      </c>
      <c r="S862" s="12" t="s">
        <v>8326</v>
      </c>
      <c r="T862" t="s">
        <v>8329</v>
      </c>
      <c r="U862">
        <f t="shared" si="69"/>
        <v>2013</v>
      </c>
    </row>
    <row r="863" spans="1:21" ht="15" hidden="1" customHeight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>
        <f t="shared" si="65"/>
        <v>2</v>
      </c>
      <c r="H863">
        <f t="shared" si="66"/>
        <v>50.5</v>
      </c>
      <c r="I863" t="s">
        <v>8223</v>
      </c>
      <c r="J863" t="s">
        <v>8245</v>
      </c>
      <c r="K863">
        <v>1474067404</v>
      </c>
      <c r="L863" s="9">
        <f t="shared" si="67"/>
        <v>42629.965324074074</v>
      </c>
      <c r="M863">
        <v>1471475404</v>
      </c>
      <c r="N863" s="9">
        <f t="shared" si="68"/>
        <v>42599.965324074074</v>
      </c>
      <c r="O863" t="b">
        <v>0</v>
      </c>
      <c r="P863">
        <v>2</v>
      </c>
      <c r="Q863" t="b">
        <v>0</v>
      </c>
      <c r="R863" t="s">
        <v>8276</v>
      </c>
      <c r="S863" s="12" t="s">
        <v>8326</v>
      </c>
      <c r="T863" t="s">
        <v>8329</v>
      </c>
      <c r="U863">
        <f t="shared" si="69"/>
        <v>2016</v>
      </c>
    </row>
    <row r="864" spans="1:21" ht="15" hidden="1" customHeight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>
        <f t="shared" si="65"/>
        <v>0</v>
      </c>
      <c r="H864">
        <f t="shared" si="66"/>
        <v>42.5</v>
      </c>
      <c r="I864" t="s">
        <v>8224</v>
      </c>
      <c r="J864" t="s">
        <v>8246</v>
      </c>
      <c r="K864">
        <v>1384179548</v>
      </c>
      <c r="L864" s="9">
        <f t="shared" si="67"/>
        <v>41589.596620370372</v>
      </c>
      <c r="M864">
        <v>1381583948</v>
      </c>
      <c r="N864" s="9">
        <f t="shared" si="68"/>
        <v>41559.554953703708</v>
      </c>
      <c r="O864" t="b">
        <v>0</v>
      </c>
      <c r="P864">
        <v>4</v>
      </c>
      <c r="Q864" t="b">
        <v>0</v>
      </c>
      <c r="R864" t="s">
        <v>8276</v>
      </c>
      <c r="S864" s="12" t="s">
        <v>8326</v>
      </c>
      <c r="T864" t="s">
        <v>8329</v>
      </c>
      <c r="U864">
        <f t="shared" si="69"/>
        <v>2013</v>
      </c>
    </row>
    <row r="865" spans="1:21" ht="15" hidden="1" customHeight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>
        <f t="shared" si="65"/>
        <v>5</v>
      </c>
      <c r="H865">
        <f t="shared" si="66"/>
        <v>18</v>
      </c>
      <c r="I865" t="s">
        <v>8223</v>
      </c>
      <c r="J865" t="s">
        <v>8245</v>
      </c>
      <c r="K865">
        <v>1329014966</v>
      </c>
      <c r="L865" s="9">
        <f t="shared" si="67"/>
        <v>40951.117662037039</v>
      </c>
      <c r="M865">
        <v>1326422966</v>
      </c>
      <c r="N865" s="9">
        <f t="shared" si="68"/>
        <v>40921.117662037039</v>
      </c>
      <c r="O865" t="b">
        <v>0</v>
      </c>
      <c r="P865">
        <v>5</v>
      </c>
      <c r="Q865" t="b">
        <v>0</v>
      </c>
      <c r="R865" t="s">
        <v>8276</v>
      </c>
      <c r="S865" s="12" t="s">
        <v>8326</v>
      </c>
      <c r="T865" t="s">
        <v>8329</v>
      </c>
      <c r="U865">
        <f t="shared" si="69"/>
        <v>2012</v>
      </c>
    </row>
    <row r="866" spans="1:21" ht="15" hidden="1" customHeight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>
        <f t="shared" si="65"/>
        <v>42</v>
      </c>
      <c r="H866">
        <f t="shared" si="66"/>
        <v>34.18</v>
      </c>
      <c r="I866" t="s">
        <v>8223</v>
      </c>
      <c r="J866" t="s">
        <v>8245</v>
      </c>
      <c r="K866">
        <v>1381917540</v>
      </c>
      <c r="L866" s="9">
        <f t="shared" si="67"/>
        <v>41563.415972222225</v>
      </c>
      <c r="M866">
        <v>1379990038</v>
      </c>
      <c r="N866" s="9">
        <f t="shared" si="68"/>
        <v>41541.106921296298</v>
      </c>
      <c r="O866" t="b">
        <v>0</v>
      </c>
      <c r="P866">
        <v>79</v>
      </c>
      <c r="Q866" t="b">
        <v>0</v>
      </c>
      <c r="R866" t="s">
        <v>8276</v>
      </c>
      <c r="S866" s="12" t="s">
        <v>8326</v>
      </c>
      <c r="T866" t="s">
        <v>8329</v>
      </c>
      <c r="U866">
        <f t="shared" si="69"/>
        <v>2013</v>
      </c>
    </row>
    <row r="867" spans="1:21" ht="15" hidden="1" customHeight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>
        <f t="shared" si="65"/>
        <v>2</v>
      </c>
      <c r="H867">
        <f t="shared" si="66"/>
        <v>22.5</v>
      </c>
      <c r="I867" t="s">
        <v>8223</v>
      </c>
      <c r="J867" t="s">
        <v>8245</v>
      </c>
      <c r="K867">
        <v>1358361197</v>
      </c>
      <c r="L867" s="9">
        <f t="shared" si="67"/>
        <v>41290.77311342593</v>
      </c>
      <c r="M867">
        <v>1353177197</v>
      </c>
      <c r="N867" s="9">
        <f t="shared" si="68"/>
        <v>41230.773113425923</v>
      </c>
      <c r="O867" t="b">
        <v>0</v>
      </c>
      <c r="P867">
        <v>2</v>
      </c>
      <c r="Q867" t="b">
        <v>0</v>
      </c>
      <c r="R867" t="s">
        <v>8276</v>
      </c>
      <c r="S867" s="12" t="s">
        <v>8326</v>
      </c>
      <c r="T867" t="s">
        <v>8329</v>
      </c>
      <c r="U867">
        <f t="shared" si="69"/>
        <v>2012</v>
      </c>
    </row>
    <row r="868" spans="1:21" ht="15" hidden="1" customHeight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>
        <f t="shared" si="65"/>
        <v>18</v>
      </c>
      <c r="H868">
        <f t="shared" si="66"/>
        <v>58.18</v>
      </c>
      <c r="I868" t="s">
        <v>8223</v>
      </c>
      <c r="J868" t="s">
        <v>8245</v>
      </c>
      <c r="K868">
        <v>1425136200</v>
      </c>
      <c r="L868" s="9">
        <f t="shared" si="67"/>
        <v>42063.631944444445</v>
      </c>
      <c r="M868">
        <v>1421853518</v>
      </c>
      <c r="N868" s="9">
        <f t="shared" si="68"/>
        <v>42025.637939814813</v>
      </c>
      <c r="O868" t="b">
        <v>0</v>
      </c>
      <c r="P868">
        <v>11</v>
      </c>
      <c r="Q868" t="b">
        <v>0</v>
      </c>
      <c r="R868" t="s">
        <v>8276</v>
      </c>
      <c r="S868" s="12" t="s">
        <v>8326</v>
      </c>
      <c r="T868" t="s">
        <v>8329</v>
      </c>
      <c r="U868">
        <f t="shared" si="69"/>
        <v>2015</v>
      </c>
    </row>
    <row r="869" spans="1:21" ht="15" hidden="1" customHeight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>
        <f t="shared" si="65"/>
        <v>24</v>
      </c>
      <c r="H869">
        <f t="shared" si="66"/>
        <v>109.18</v>
      </c>
      <c r="I869" t="s">
        <v>8223</v>
      </c>
      <c r="J869" t="s">
        <v>8245</v>
      </c>
      <c r="K869">
        <v>1259643540</v>
      </c>
      <c r="L869" s="9">
        <f t="shared" si="67"/>
        <v>40148.207638888889</v>
      </c>
      <c r="M869">
        <v>1254450706</v>
      </c>
      <c r="N869" s="9">
        <f t="shared" si="68"/>
        <v>40088.105393518519</v>
      </c>
      <c r="O869" t="b">
        <v>0</v>
      </c>
      <c r="P869">
        <v>11</v>
      </c>
      <c r="Q869" t="b">
        <v>0</v>
      </c>
      <c r="R869" t="s">
        <v>8276</v>
      </c>
      <c r="S869" s="12" t="s">
        <v>8326</v>
      </c>
      <c r="T869" t="s">
        <v>8329</v>
      </c>
      <c r="U869">
        <f t="shared" si="69"/>
        <v>2009</v>
      </c>
    </row>
    <row r="870" spans="1:21" ht="15" hidden="1" customHeight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>
        <f t="shared" si="65"/>
        <v>0</v>
      </c>
      <c r="H870">
        <f t="shared" si="66"/>
        <v>50</v>
      </c>
      <c r="I870" t="s">
        <v>8223</v>
      </c>
      <c r="J870" t="s">
        <v>8245</v>
      </c>
      <c r="K870">
        <v>1389055198</v>
      </c>
      <c r="L870" s="9">
        <f t="shared" si="67"/>
        <v>41646.027754629627</v>
      </c>
      <c r="M870">
        <v>1386463198</v>
      </c>
      <c r="N870" s="9">
        <f t="shared" si="68"/>
        <v>41616.027754629627</v>
      </c>
      <c r="O870" t="b">
        <v>0</v>
      </c>
      <c r="P870">
        <v>1</v>
      </c>
      <c r="Q870" t="b">
        <v>0</v>
      </c>
      <c r="R870" t="s">
        <v>8276</v>
      </c>
      <c r="S870" s="12" t="s">
        <v>8326</v>
      </c>
      <c r="T870" t="s">
        <v>8329</v>
      </c>
      <c r="U870">
        <f t="shared" si="69"/>
        <v>2013</v>
      </c>
    </row>
    <row r="871" spans="1:21" ht="15" hidden="1" customHeight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>
        <f t="shared" si="65"/>
        <v>12</v>
      </c>
      <c r="H871">
        <f t="shared" si="66"/>
        <v>346.67</v>
      </c>
      <c r="I871" t="s">
        <v>8223</v>
      </c>
      <c r="J871" t="s">
        <v>8245</v>
      </c>
      <c r="K871">
        <v>1365448657</v>
      </c>
      <c r="L871" s="9">
        <f t="shared" si="67"/>
        <v>41372.803900462961</v>
      </c>
      <c r="M871">
        <v>1362860257</v>
      </c>
      <c r="N871" s="9">
        <f t="shared" si="68"/>
        <v>41342.845567129625</v>
      </c>
      <c r="O871" t="b">
        <v>0</v>
      </c>
      <c r="P871">
        <v>3</v>
      </c>
      <c r="Q871" t="b">
        <v>0</v>
      </c>
      <c r="R871" t="s">
        <v>8276</v>
      </c>
      <c r="S871" s="12" t="s">
        <v>8326</v>
      </c>
      <c r="T871" t="s">
        <v>8329</v>
      </c>
      <c r="U871">
        <f t="shared" si="69"/>
        <v>2013</v>
      </c>
    </row>
    <row r="872" spans="1:21" ht="15" hidden="1" customHeight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>
        <f t="shared" si="65"/>
        <v>0</v>
      </c>
      <c r="H872">
        <f t="shared" si="66"/>
        <v>12.4</v>
      </c>
      <c r="I872" t="s">
        <v>8224</v>
      </c>
      <c r="J872" t="s">
        <v>8246</v>
      </c>
      <c r="K872">
        <v>1377995523</v>
      </c>
      <c r="L872" s="9">
        <f t="shared" si="67"/>
        <v>41518.022256944445</v>
      </c>
      <c r="M872">
        <v>1375403523</v>
      </c>
      <c r="N872" s="9">
        <f t="shared" si="68"/>
        <v>41488.022256944445</v>
      </c>
      <c r="O872" t="b">
        <v>0</v>
      </c>
      <c r="P872">
        <v>5</v>
      </c>
      <c r="Q872" t="b">
        <v>0</v>
      </c>
      <c r="R872" t="s">
        <v>8276</v>
      </c>
      <c r="S872" s="12" t="s">
        <v>8326</v>
      </c>
      <c r="T872" t="s">
        <v>8329</v>
      </c>
      <c r="U872">
        <f t="shared" si="69"/>
        <v>2013</v>
      </c>
    </row>
    <row r="873" spans="1:21" ht="15" hidden="1" customHeight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>
        <f t="shared" si="65"/>
        <v>5</v>
      </c>
      <c r="H873">
        <f t="shared" si="66"/>
        <v>27.08</v>
      </c>
      <c r="I873" t="s">
        <v>8223</v>
      </c>
      <c r="J873" t="s">
        <v>8245</v>
      </c>
      <c r="K873">
        <v>1385735295</v>
      </c>
      <c r="L873" s="9">
        <f t="shared" si="67"/>
        <v>41607.602951388886</v>
      </c>
      <c r="M873">
        <v>1383139695</v>
      </c>
      <c r="N873" s="9">
        <f t="shared" si="68"/>
        <v>41577.561284722222</v>
      </c>
      <c r="O873" t="b">
        <v>0</v>
      </c>
      <c r="P873">
        <v>12</v>
      </c>
      <c r="Q873" t="b">
        <v>0</v>
      </c>
      <c r="R873" t="s">
        <v>8276</v>
      </c>
      <c r="S873" s="12" t="s">
        <v>8326</v>
      </c>
      <c r="T873" t="s">
        <v>8329</v>
      </c>
      <c r="U873">
        <f t="shared" si="69"/>
        <v>2013</v>
      </c>
    </row>
    <row r="874" spans="1:21" ht="15" hidden="1" customHeight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>
        <f t="shared" si="65"/>
        <v>1</v>
      </c>
      <c r="H874">
        <f t="shared" si="66"/>
        <v>32.5</v>
      </c>
      <c r="I874" t="s">
        <v>8223</v>
      </c>
      <c r="J874" t="s">
        <v>8245</v>
      </c>
      <c r="K874">
        <v>1299786527</v>
      </c>
      <c r="L874" s="9">
        <f t="shared" si="67"/>
        <v>40612.825543981482</v>
      </c>
      <c r="M874">
        <v>1295898527</v>
      </c>
      <c r="N874" s="9">
        <f t="shared" si="68"/>
        <v>40567.825543981482</v>
      </c>
      <c r="O874" t="b">
        <v>0</v>
      </c>
      <c r="P874">
        <v>2</v>
      </c>
      <c r="Q874" t="b">
        <v>0</v>
      </c>
      <c r="R874" t="s">
        <v>8276</v>
      </c>
      <c r="S874" s="12" t="s">
        <v>8326</v>
      </c>
      <c r="T874" t="s">
        <v>8329</v>
      </c>
      <c r="U874">
        <f t="shared" si="69"/>
        <v>2011</v>
      </c>
    </row>
    <row r="875" spans="1:21" ht="15" hidden="1" customHeight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>
        <f t="shared" si="65"/>
        <v>1</v>
      </c>
      <c r="H875">
        <f t="shared" si="66"/>
        <v>9</v>
      </c>
      <c r="I875" t="s">
        <v>8223</v>
      </c>
      <c r="J875" t="s">
        <v>8245</v>
      </c>
      <c r="K875">
        <v>1352610040</v>
      </c>
      <c r="L875" s="9">
        <f t="shared" si="67"/>
        <v>41224.208796296298</v>
      </c>
      <c r="M875">
        <v>1349150440</v>
      </c>
      <c r="N875" s="9">
        <f t="shared" si="68"/>
        <v>41184.167129629626</v>
      </c>
      <c r="O875" t="b">
        <v>0</v>
      </c>
      <c r="P875">
        <v>5</v>
      </c>
      <c r="Q875" t="b">
        <v>0</v>
      </c>
      <c r="R875" t="s">
        <v>8276</v>
      </c>
      <c r="S875" s="12" t="s">
        <v>8326</v>
      </c>
      <c r="T875" t="s">
        <v>8329</v>
      </c>
      <c r="U875">
        <f t="shared" si="69"/>
        <v>2012</v>
      </c>
    </row>
    <row r="876" spans="1:21" ht="15" hidden="1" customHeight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>
        <f t="shared" si="65"/>
        <v>24</v>
      </c>
      <c r="H876">
        <f t="shared" si="66"/>
        <v>34.76</v>
      </c>
      <c r="I876" t="s">
        <v>8223</v>
      </c>
      <c r="J876" t="s">
        <v>8245</v>
      </c>
      <c r="K876">
        <v>1367676034</v>
      </c>
      <c r="L876" s="9">
        <f t="shared" si="67"/>
        <v>41398.583726851852</v>
      </c>
      <c r="M876">
        <v>1365084034</v>
      </c>
      <c r="N876" s="9">
        <f t="shared" si="68"/>
        <v>41368.583726851852</v>
      </c>
      <c r="O876" t="b">
        <v>0</v>
      </c>
      <c r="P876">
        <v>21</v>
      </c>
      <c r="Q876" t="b">
        <v>0</v>
      </c>
      <c r="R876" t="s">
        <v>8276</v>
      </c>
      <c r="S876" s="12" t="s">
        <v>8326</v>
      </c>
      <c r="T876" t="s">
        <v>8329</v>
      </c>
      <c r="U876">
        <f t="shared" si="69"/>
        <v>2013</v>
      </c>
    </row>
    <row r="877" spans="1:21" ht="15" hidden="1" customHeight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>
        <f t="shared" si="65"/>
        <v>0</v>
      </c>
      <c r="H877" t="e">
        <f t="shared" si="66"/>
        <v>#DIV/0!</v>
      </c>
      <c r="I877" t="s">
        <v>8223</v>
      </c>
      <c r="J877" t="s">
        <v>8245</v>
      </c>
      <c r="K877">
        <v>1442856131</v>
      </c>
      <c r="L877" s="9">
        <f t="shared" si="67"/>
        <v>42268.723738425921</v>
      </c>
      <c r="M877">
        <v>1441128131</v>
      </c>
      <c r="N877" s="9">
        <f t="shared" si="68"/>
        <v>42248.723738425928</v>
      </c>
      <c r="O877" t="b">
        <v>0</v>
      </c>
      <c r="P877">
        <v>0</v>
      </c>
      <c r="Q877" t="b">
        <v>0</v>
      </c>
      <c r="R877" t="s">
        <v>8276</v>
      </c>
      <c r="S877" s="12" t="s">
        <v>8326</v>
      </c>
      <c r="T877" t="s">
        <v>8329</v>
      </c>
      <c r="U877">
        <f t="shared" si="69"/>
        <v>2015</v>
      </c>
    </row>
    <row r="878" spans="1:21" ht="15" hidden="1" customHeight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>
        <f t="shared" si="65"/>
        <v>41</v>
      </c>
      <c r="H878">
        <f t="shared" si="66"/>
        <v>28.58</v>
      </c>
      <c r="I878" t="s">
        <v>8224</v>
      </c>
      <c r="J878" t="s">
        <v>8246</v>
      </c>
      <c r="K878">
        <v>1359978927</v>
      </c>
      <c r="L878" s="9">
        <f t="shared" si="67"/>
        <v>41309.496840277774</v>
      </c>
      <c r="M878">
        <v>1357127727</v>
      </c>
      <c r="N878" s="9">
        <f t="shared" si="68"/>
        <v>41276.496840277774</v>
      </c>
      <c r="O878" t="b">
        <v>0</v>
      </c>
      <c r="P878">
        <v>45</v>
      </c>
      <c r="Q878" t="b">
        <v>0</v>
      </c>
      <c r="R878" t="s">
        <v>8276</v>
      </c>
      <c r="S878" s="12" t="s">
        <v>8326</v>
      </c>
      <c r="T878" t="s">
        <v>8329</v>
      </c>
      <c r="U878">
        <f t="shared" si="69"/>
        <v>2013</v>
      </c>
    </row>
    <row r="879" spans="1:21" ht="15" hidden="1" customHeight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>
        <f t="shared" si="65"/>
        <v>68</v>
      </c>
      <c r="H879">
        <f t="shared" si="66"/>
        <v>46.59</v>
      </c>
      <c r="I879" t="s">
        <v>8223</v>
      </c>
      <c r="J879" t="s">
        <v>8245</v>
      </c>
      <c r="K879">
        <v>1387479360</v>
      </c>
      <c r="L879" s="9">
        <f t="shared" si="67"/>
        <v>41627.788888888892</v>
      </c>
      <c r="M879">
        <v>1384887360</v>
      </c>
      <c r="N879" s="9">
        <f t="shared" si="68"/>
        <v>41597.788888888892</v>
      </c>
      <c r="O879" t="b">
        <v>0</v>
      </c>
      <c r="P879">
        <v>29</v>
      </c>
      <c r="Q879" t="b">
        <v>0</v>
      </c>
      <c r="R879" t="s">
        <v>8276</v>
      </c>
      <c r="S879" s="12" t="s">
        <v>8326</v>
      </c>
      <c r="T879" t="s">
        <v>8329</v>
      </c>
      <c r="U879">
        <f t="shared" si="69"/>
        <v>2013</v>
      </c>
    </row>
    <row r="880" spans="1:21" ht="15" hidden="1" customHeight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>
        <f t="shared" si="65"/>
        <v>1</v>
      </c>
      <c r="H880">
        <f t="shared" si="66"/>
        <v>32.5</v>
      </c>
      <c r="I880" t="s">
        <v>8223</v>
      </c>
      <c r="J880" t="s">
        <v>8245</v>
      </c>
      <c r="K880">
        <v>1293082524</v>
      </c>
      <c r="L880" s="9">
        <f t="shared" si="67"/>
        <v>40535.232916666668</v>
      </c>
      <c r="M880">
        <v>1290490524</v>
      </c>
      <c r="N880" s="9">
        <f t="shared" si="68"/>
        <v>40505.232916666668</v>
      </c>
      <c r="O880" t="b">
        <v>0</v>
      </c>
      <c r="P880">
        <v>2</v>
      </c>
      <c r="Q880" t="b">
        <v>0</v>
      </c>
      <c r="R880" t="s">
        <v>8276</v>
      </c>
      <c r="S880" s="12" t="s">
        <v>8326</v>
      </c>
      <c r="T880" t="s">
        <v>8329</v>
      </c>
      <c r="U880">
        <f t="shared" si="69"/>
        <v>2010</v>
      </c>
    </row>
    <row r="881" spans="1:21" ht="15" hidden="1" customHeight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>
        <f t="shared" si="65"/>
        <v>31</v>
      </c>
      <c r="H881">
        <f t="shared" si="66"/>
        <v>21.47</v>
      </c>
      <c r="I881" t="s">
        <v>8223</v>
      </c>
      <c r="J881" t="s">
        <v>8245</v>
      </c>
      <c r="K881">
        <v>1338321305</v>
      </c>
      <c r="L881" s="9">
        <f t="shared" si="67"/>
        <v>41058.829918981479</v>
      </c>
      <c r="M881">
        <v>1336506905</v>
      </c>
      <c r="N881" s="9">
        <f t="shared" si="68"/>
        <v>41037.829918981479</v>
      </c>
      <c r="O881" t="b">
        <v>0</v>
      </c>
      <c r="P881">
        <v>30</v>
      </c>
      <c r="Q881" t="b">
        <v>0</v>
      </c>
      <c r="R881" t="s">
        <v>8276</v>
      </c>
      <c r="S881" s="12" t="s">
        <v>8326</v>
      </c>
      <c r="T881" t="s">
        <v>8329</v>
      </c>
      <c r="U881">
        <f t="shared" si="69"/>
        <v>2012</v>
      </c>
    </row>
    <row r="882" spans="1:21" ht="15" hidden="1" customHeight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>
        <f t="shared" si="65"/>
        <v>3</v>
      </c>
      <c r="H882">
        <f t="shared" si="66"/>
        <v>14.13</v>
      </c>
      <c r="I882" t="s">
        <v>8223</v>
      </c>
      <c r="J882" t="s">
        <v>8245</v>
      </c>
      <c r="K882">
        <v>1351582938</v>
      </c>
      <c r="L882" s="9">
        <f t="shared" si="67"/>
        <v>41212.32104166667</v>
      </c>
      <c r="M882">
        <v>1348731738</v>
      </c>
      <c r="N882" s="9">
        <f t="shared" si="68"/>
        <v>41179.32104166667</v>
      </c>
      <c r="O882" t="b">
        <v>0</v>
      </c>
      <c r="P882">
        <v>8</v>
      </c>
      <c r="Q882" t="b">
        <v>0</v>
      </c>
      <c r="R882" t="s">
        <v>8277</v>
      </c>
      <c r="S882" s="12" t="s">
        <v>8326</v>
      </c>
      <c r="T882" t="s">
        <v>8330</v>
      </c>
      <c r="U882">
        <f t="shared" si="69"/>
        <v>2012</v>
      </c>
    </row>
    <row r="883" spans="1:21" ht="15" hidden="1" customHeight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>
        <f t="shared" si="65"/>
        <v>1</v>
      </c>
      <c r="H883">
        <f t="shared" si="66"/>
        <v>30</v>
      </c>
      <c r="I883" t="s">
        <v>8223</v>
      </c>
      <c r="J883" t="s">
        <v>8245</v>
      </c>
      <c r="K883">
        <v>1326520886</v>
      </c>
      <c r="L883" s="9">
        <f t="shared" si="67"/>
        <v>40922.25099537037</v>
      </c>
      <c r="M883">
        <v>1322632886</v>
      </c>
      <c r="N883" s="9">
        <f t="shared" si="68"/>
        <v>40877.25099537037</v>
      </c>
      <c r="O883" t="b">
        <v>0</v>
      </c>
      <c r="P883">
        <v>1</v>
      </c>
      <c r="Q883" t="b">
        <v>0</v>
      </c>
      <c r="R883" t="s">
        <v>8277</v>
      </c>
      <c r="S883" s="12" t="s">
        <v>8326</v>
      </c>
      <c r="T883" t="s">
        <v>8330</v>
      </c>
      <c r="U883">
        <f t="shared" si="69"/>
        <v>2011</v>
      </c>
    </row>
    <row r="884" spans="1:21" ht="15" hidden="1" customHeight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>
        <f t="shared" si="65"/>
        <v>20</v>
      </c>
      <c r="H884">
        <f t="shared" si="66"/>
        <v>21.57</v>
      </c>
      <c r="I884" t="s">
        <v>8223</v>
      </c>
      <c r="J884" t="s">
        <v>8245</v>
      </c>
      <c r="K884">
        <v>1315341550</v>
      </c>
      <c r="L884" s="9">
        <f t="shared" si="67"/>
        <v>40792.860532407409</v>
      </c>
      <c r="M884">
        <v>1312490350</v>
      </c>
      <c r="N884" s="9">
        <f t="shared" si="68"/>
        <v>40759.860532407409</v>
      </c>
      <c r="O884" t="b">
        <v>0</v>
      </c>
      <c r="P884">
        <v>14</v>
      </c>
      <c r="Q884" t="b">
        <v>0</v>
      </c>
      <c r="R884" t="s">
        <v>8277</v>
      </c>
      <c r="S884" s="12" t="s">
        <v>8326</v>
      </c>
      <c r="T884" t="s">
        <v>8330</v>
      </c>
      <c r="U884">
        <f t="shared" si="69"/>
        <v>2011</v>
      </c>
    </row>
    <row r="885" spans="1:21" ht="15" hidden="1" customHeight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>
        <f t="shared" si="65"/>
        <v>40</v>
      </c>
      <c r="H885">
        <f t="shared" si="66"/>
        <v>83.38</v>
      </c>
      <c r="I885" t="s">
        <v>8223</v>
      </c>
      <c r="J885" t="s">
        <v>8245</v>
      </c>
      <c r="K885">
        <v>1456957635</v>
      </c>
      <c r="L885" s="9">
        <f t="shared" si="67"/>
        <v>42431.935590277775</v>
      </c>
      <c r="M885">
        <v>1451773635</v>
      </c>
      <c r="N885" s="9">
        <f t="shared" si="68"/>
        <v>42371.935590277775</v>
      </c>
      <c r="O885" t="b">
        <v>0</v>
      </c>
      <c r="P885">
        <v>24</v>
      </c>
      <c r="Q885" t="b">
        <v>0</v>
      </c>
      <c r="R885" t="s">
        <v>8277</v>
      </c>
      <c r="S885" s="12" t="s">
        <v>8326</v>
      </c>
      <c r="T885" t="s">
        <v>8330</v>
      </c>
      <c r="U885">
        <f t="shared" si="69"/>
        <v>2016</v>
      </c>
    </row>
    <row r="886" spans="1:21" ht="15" hidden="1" customHeight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>
        <f t="shared" si="65"/>
        <v>1</v>
      </c>
      <c r="H886">
        <f t="shared" si="66"/>
        <v>10</v>
      </c>
      <c r="I886" t="s">
        <v>8223</v>
      </c>
      <c r="J886" t="s">
        <v>8245</v>
      </c>
      <c r="K886">
        <v>1336789860</v>
      </c>
      <c r="L886" s="9">
        <f t="shared" si="67"/>
        <v>41041.104861111111</v>
      </c>
      <c r="M886">
        <v>1331666146</v>
      </c>
      <c r="N886" s="9">
        <f t="shared" si="68"/>
        <v>40981.802615740744</v>
      </c>
      <c r="O886" t="b">
        <v>0</v>
      </c>
      <c r="P886">
        <v>2</v>
      </c>
      <c r="Q886" t="b">
        <v>0</v>
      </c>
      <c r="R886" t="s">
        <v>8277</v>
      </c>
      <c r="S886" s="12" t="s">
        <v>8326</v>
      </c>
      <c r="T886" t="s">
        <v>8330</v>
      </c>
      <c r="U886">
        <f t="shared" si="69"/>
        <v>2012</v>
      </c>
    </row>
    <row r="887" spans="1:21" ht="15" hidden="1" customHeight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>
        <f t="shared" si="65"/>
        <v>75</v>
      </c>
      <c r="H887">
        <f t="shared" si="66"/>
        <v>35.71</v>
      </c>
      <c r="I887" t="s">
        <v>8223</v>
      </c>
      <c r="J887" t="s">
        <v>8245</v>
      </c>
      <c r="K887">
        <v>1483137311</v>
      </c>
      <c r="L887" s="9">
        <f t="shared" si="67"/>
        <v>42734.941099537042</v>
      </c>
      <c r="M887">
        <v>1481322911</v>
      </c>
      <c r="N887" s="9">
        <f t="shared" si="68"/>
        <v>42713.941099537042</v>
      </c>
      <c r="O887" t="b">
        <v>0</v>
      </c>
      <c r="P887">
        <v>21</v>
      </c>
      <c r="Q887" t="b">
        <v>0</v>
      </c>
      <c r="R887" t="s">
        <v>8277</v>
      </c>
      <c r="S887" s="12" t="s">
        <v>8326</v>
      </c>
      <c r="T887" t="s">
        <v>8330</v>
      </c>
      <c r="U887">
        <f t="shared" si="69"/>
        <v>2016</v>
      </c>
    </row>
    <row r="888" spans="1:21" ht="15" hidden="1" customHeight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>
        <f t="shared" si="65"/>
        <v>41</v>
      </c>
      <c r="H888">
        <f t="shared" si="66"/>
        <v>29.29</v>
      </c>
      <c r="I888" t="s">
        <v>8223</v>
      </c>
      <c r="J888" t="s">
        <v>8245</v>
      </c>
      <c r="K888">
        <v>1473972813</v>
      </c>
      <c r="L888" s="9">
        <f t="shared" si="67"/>
        <v>42628.870520833334</v>
      </c>
      <c r="M888">
        <v>1471812813</v>
      </c>
      <c r="N888" s="9">
        <f t="shared" si="68"/>
        <v>42603.870520833334</v>
      </c>
      <c r="O888" t="b">
        <v>0</v>
      </c>
      <c r="P888">
        <v>7</v>
      </c>
      <c r="Q888" t="b">
        <v>0</v>
      </c>
      <c r="R888" t="s">
        <v>8277</v>
      </c>
      <c r="S888" s="12" t="s">
        <v>8326</v>
      </c>
      <c r="T888" t="s">
        <v>8330</v>
      </c>
      <c r="U888">
        <f t="shared" si="69"/>
        <v>2016</v>
      </c>
    </row>
    <row r="889" spans="1:21" ht="15" hidden="1" customHeight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>
        <f t="shared" si="65"/>
        <v>0</v>
      </c>
      <c r="H889" t="e">
        <f t="shared" si="66"/>
        <v>#DIV/0!</v>
      </c>
      <c r="I889" t="s">
        <v>8223</v>
      </c>
      <c r="J889" t="s">
        <v>8245</v>
      </c>
      <c r="K889">
        <v>1338159655</v>
      </c>
      <c r="L889" s="9">
        <f t="shared" si="67"/>
        <v>41056.958969907406</v>
      </c>
      <c r="M889">
        <v>1335567655</v>
      </c>
      <c r="N889" s="9">
        <f t="shared" si="68"/>
        <v>41026.958969907406</v>
      </c>
      <c r="O889" t="b">
        <v>0</v>
      </c>
      <c r="P889">
        <v>0</v>
      </c>
      <c r="Q889" t="b">
        <v>0</v>
      </c>
      <c r="R889" t="s">
        <v>8277</v>
      </c>
      <c r="S889" s="12" t="s">
        <v>8326</v>
      </c>
      <c r="T889" t="s">
        <v>8330</v>
      </c>
      <c r="U889">
        <f t="shared" si="69"/>
        <v>2012</v>
      </c>
    </row>
    <row r="890" spans="1:21" ht="15" hidden="1" customHeight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>
        <f t="shared" si="65"/>
        <v>7</v>
      </c>
      <c r="H890">
        <f t="shared" si="66"/>
        <v>18</v>
      </c>
      <c r="I890" t="s">
        <v>8223</v>
      </c>
      <c r="J890" t="s">
        <v>8245</v>
      </c>
      <c r="K890">
        <v>1314856800</v>
      </c>
      <c r="L890" s="9">
        <f t="shared" si="67"/>
        <v>40787.25</v>
      </c>
      <c r="M890">
        <v>1311789885</v>
      </c>
      <c r="N890" s="9">
        <f t="shared" si="68"/>
        <v>40751.753298611111</v>
      </c>
      <c r="O890" t="b">
        <v>0</v>
      </c>
      <c r="P890">
        <v>4</v>
      </c>
      <c r="Q890" t="b">
        <v>0</v>
      </c>
      <c r="R890" t="s">
        <v>8277</v>
      </c>
      <c r="S890" s="12" t="s">
        <v>8326</v>
      </c>
      <c r="T890" t="s">
        <v>8330</v>
      </c>
      <c r="U890">
        <f t="shared" si="69"/>
        <v>2011</v>
      </c>
    </row>
    <row r="891" spans="1:21" ht="15" hidden="1" customHeight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>
        <f t="shared" si="65"/>
        <v>9</v>
      </c>
      <c r="H891">
        <f t="shared" si="66"/>
        <v>73.760000000000005</v>
      </c>
      <c r="I891" t="s">
        <v>8223</v>
      </c>
      <c r="J891" t="s">
        <v>8245</v>
      </c>
      <c r="K891">
        <v>1412534943</v>
      </c>
      <c r="L891" s="9">
        <f t="shared" si="67"/>
        <v>41917.784062500003</v>
      </c>
      <c r="M891">
        <v>1409942943</v>
      </c>
      <c r="N891" s="9">
        <f t="shared" si="68"/>
        <v>41887.784062499995</v>
      </c>
      <c r="O891" t="b">
        <v>0</v>
      </c>
      <c r="P891">
        <v>32</v>
      </c>
      <c r="Q891" t="b">
        <v>0</v>
      </c>
      <c r="R891" t="s">
        <v>8277</v>
      </c>
      <c r="S891" s="12" t="s">
        <v>8326</v>
      </c>
      <c r="T891" t="s">
        <v>8330</v>
      </c>
      <c r="U891">
        <f t="shared" si="69"/>
        <v>2014</v>
      </c>
    </row>
    <row r="892" spans="1:21" ht="15" hidden="1" customHeight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>
        <f t="shared" si="65"/>
        <v>4</v>
      </c>
      <c r="H892">
        <f t="shared" si="66"/>
        <v>31.25</v>
      </c>
      <c r="I892" t="s">
        <v>8223</v>
      </c>
      <c r="J892" t="s">
        <v>8245</v>
      </c>
      <c r="K892">
        <v>1385055979</v>
      </c>
      <c r="L892" s="9">
        <f t="shared" si="67"/>
        <v>41599.740497685183</v>
      </c>
      <c r="M892">
        <v>1382460379</v>
      </c>
      <c r="N892" s="9">
        <f t="shared" si="68"/>
        <v>41569.698831018519</v>
      </c>
      <c r="O892" t="b">
        <v>0</v>
      </c>
      <c r="P892">
        <v>4</v>
      </c>
      <c r="Q892" t="b">
        <v>0</v>
      </c>
      <c r="R892" t="s">
        <v>8277</v>
      </c>
      <c r="S892" s="12" t="s">
        <v>8326</v>
      </c>
      <c r="T892" t="s">
        <v>8330</v>
      </c>
      <c r="U892">
        <f t="shared" si="69"/>
        <v>2013</v>
      </c>
    </row>
    <row r="893" spans="1:21" ht="15" hidden="1" customHeight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>
        <f t="shared" si="65"/>
        <v>3</v>
      </c>
      <c r="H893">
        <f t="shared" si="66"/>
        <v>28.89</v>
      </c>
      <c r="I893" t="s">
        <v>8223</v>
      </c>
      <c r="J893" t="s">
        <v>8245</v>
      </c>
      <c r="K893">
        <v>1408581930</v>
      </c>
      <c r="L893" s="9">
        <f t="shared" si="67"/>
        <v>41872.031597222223</v>
      </c>
      <c r="M893">
        <v>1405989930</v>
      </c>
      <c r="N893" s="9">
        <f t="shared" si="68"/>
        <v>41842.031597222223</v>
      </c>
      <c r="O893" t="b">
        <v>0</v>
      </c>
      <c r="P893">
        <v>9</v>
      </c>
      <c r="Q893" t="b">
        <v>0</v>
      </c>
      <c r="R893" t="s">
        <v>8277</v>
      </c>
      <c r="S893" s="12" t="s">
        <v>8326</v>
      </c>
      <c r="T893" t="s">
        <v>8330</v>
      </c>
      <c r="U893">
        <f t="shared" si="69"/>
        <v>2014</v>
      </c>
    </row>
    <row r="894" spans="1:21" ht="15" hidden="1" customHeight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>
        <f t="shared" si="65"/>
        <v>41</v>
      </c>
      <c r="H894">
        <f t="shared" si="66"/>
        <v>143.82</v>
      </c>
      <c r="I894" t="s">
        <v>8223</v>
      </c>
      <c r="J894" t="s">
        <v>8245</v>
      </c>
      <c r="K894">
        <v>1280635200</v>
      </c>
      <c r="L894" s="9">
        <f t="shared" si="67"/>
        <v>40391.166666666664</v>
      </c>
      <c r="M894">
        <v>1273121283</v>
      </c>
      <c r="N894" s="9">
        <f t="shared" si="68"/>
        <v>40304.20003472222</v>
      </c>
      <c r="O894" t="b">
        <v>0</v>
      </c>
      <c r="P894">
        <v>17</v>
      </c>
      <c r="Q894" t="b">
        <v>0</v>
      </c>
      <c r="R894" t="s">
        <v>8277</v>
      </c>
      <c r="S894" s="12" t="s">
        <v>8326</v>
      </c>
      <c r="T894" t="s">
        <v>8330</v>
      </c>
      <c r="U894">
        <f t="shared" si="69"/>
        <v>2010</v>
      </c>
    </row>
    <row r="895" spans="1:21" ht="15" hidden="1" customHeight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>
        <f t="shared" si="65"/>
        <v>10</v>
      </c>
      <c r="H895">
        <f t="shared" si="66"/>
        <v>40</v>
      </c>
      <c r="I895" t="s">
        <v>8223</v>
      </c>
      <c r="J895" t="s">
        <v>8245</v>
      </c>
      <c r="K895">
        <v>1427920363</v>
      </c>
      <c r="L895" s="9">
        <f t="shared" si="67"/>
        <v>42095.856053240743</v>
      </c>
      <c r="M895">
        <v>1425331963</v>
      </c>
      <c r="N895" s="9">
        <f t="shared" si="68"/>
        <v>42065.897719907407</v>
      </c>
      <c r="O895" t="b">
        <v>0</v>
      </c>
      <c r="P895">
        <v>5</v>
      </c>
      <c r="Q895" t="b">
        <v>0</v>
      </c>
      <c r="R895" t="s">
        <v>8277</v>
      </c>
      <c r="S895" s="12" t="s">
        <v>8326</v>
      </c>
      <c r="T895" t="s">
        <v>8330</v>
      </c>
      <c r="U895">
        <f t="shared" si="69"/>
        <v>2015</v>
      </c>
    </row>
    <row r="896" spans="1:21" ht="15" hidden="1" customHeight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>
        <f t="shared" si="65"/>
        <v>39</v>
      </c>
      <c r="H896">
        <f t="shared" si="66"/>
        <v>147.81</v>
      </c>
      <c r="I896" t="s">
        <v>8223</v>
      </c>
      <c r="J896" t="s">
        <v>8245</v>
      </c>
      <c r="K896">
        <v>1465169610</v>
      </c>
      <c r="L896" s="9">
        <f t="shared" si="67"/>
        <v>42526.981597222228</v>
      </c>
      <c r="M896">
        <v>1462577610</v>
      </c>
      <c r="N896" s="9">
        <f t="shared" si="68"/>
        <v>42496.981597222228</v>
      </c>
      <c r="O896" t="b">
        <v>0</v>
      </c>
      <c r="P896">
        <v>53</v>
      </c>
      <c r="Q896" t="b">
        <v>0</v>
      </c>
      <c r="R896" t="s">
        <v>8277</v>
      </c>
      <c r="S896" s="12" t="s">
        <v>8326</v>
      </c>
      <c r="T896" t="s">
        <v>8330</v>
      </c>
      <c r="U896">
        <f t="shared" si="69"/>
        <v>2016</v>
      </c>
    </row>
    <row r="897" spans="1:21" ht="15" hidden="1" customHeight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>
        <f t="shared" si="65"/>
        <v>2</v>
      </c>
      <c r="H897">
        <f t="shared" si="66"/>
        <v>27.86</v>
      </c>
      <c r="I897" t="s">
        <v>8223</v>
      </c>
      <c r="J897" t="s">
        <v>8245</v>
      </c>
      <c r="K897">
        <v>1287975829</v>
      </c>
      <c r="L897" s="9">
        <f t="shared" si="67"/>
        <v>40476.127650462964</v>
      </c>
      <c r="M897">
        <v>1284087829</v>
      </c>
      <c r="N897" s="9">
        <f t="shared" si="68"/>
        <v>40431.127650462964</v>
      </c>
      <c r="O897" t="b">
        <v>0</v>
      </c>
      <c r="P897">
        <v>7</v>
      </c>
      <c r="Q897" t="b">
        <v>0</v>
      </c>
      <c r="R897" t="s">
        <v>8277</v>
      </c>
      <c r="S897" s="12" t="s">
        <v>8326</v>
      </c>
      <c r="T897" t="s">
        <v>8330</v>
      </c>
      <c r="U897">
        <f t="shared" si="69"/>
        <v>2010</v>
      </c>
    </row>
    <row r="898" spans="1:21" ht="15" hidden="1" customHeight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>
        <f t="shared" si="65"/>
        <v>40</v>
      </c>
      <c r="H898">
        <f t="shared" si="66"/>
        <v>44.44</v>
      </c>
      <c r="I898" t="s">
        <v>8223</v>
      </c>
      <c r="J898" t="s">
        <v>8245</v>
      </c>
      <c r="K898">
        <v>1440734400</v>
      </c>
      <c r="L898" s="9">
        <f t="shared" si="67"/>
        <v>42244.166666666672</v>
      </c>
      <c r="M898">
        <v>1438549026</v>
      </c>
      <c r="N898" s="9">
        <f t="shared" si="68"/>
        <v>42218.872986111106</v>
      </c>
      <c r="O898" t="b">
        <v>0</v>
      </c>
      <c r="P898">
        <v>72</v>
      </c>
      <c r="Q898" t="b">
        <v>0</v>
      </c>
      <c r="R898" t="s">
        <v>8277</v>
      </c>
      <c r="S898" s="12" t="s">
        <v>8326</v>
      </c>
      <c r="T898" t="s">
        <v>8330</v>
      </c>
      <c r="U898">
        <f t="shared" si="69"/>
        <v>2015</v>
      </c>
    </row>
    <row r="899" spans="1:21" ht="15" hidden="1" customHeight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>
        <f t="shared" ref="G899:G962" si="70">ROUND(E899/D899*100,0)</f>
        <v>0</v>
      </c>
      <c r="H899" t="e">
        <f t="shared" ref="H899:H962" si="71">ROUND(E899/P899,2)</f>
        <v>#DIV/0!</v>
      </c>
      <c r="I899" t="s">
        <v>8223</v>
      </c>
      <c r="J899" t="s">
        <v>8245</v>
      </c>
      <c r="K899">
        <v>1354123908</v>
      </c>
      <c r="L899" s="9">
        <f t="shared" ref="L899:L962" si="72">K899/60/60/24+DATE(1970,1,1)</f>
        <v>41241.730416666665</v>
      </c>
      <c r="M899">
        <v>1351528308</v>
      </c>
      <c r="N899" s="9">
        <f t="shared" ref="N899:N962" si="73">M899/24/60/60+DATE(1970,1,1)</f>
        <v>41211.688750000001</v>
      </c>
      <c r="O899" t="b">
        <v>0</v>
      </c>
      <c r="P899">
        <v>0</v>
      </c>
      <c r="Q899" t="b">
        <v>0</v>
      </c>
      <c r="R899" t="s">
        <v>8277</v>
      </c>
      <c r="S899" s="12" t="s">
        <v>8326</v>
      </c>
      <c r="T899" t="s">
        <v>8330</v>
      </c>
      <c r="U899">
        <f t="shared" ref="U899:U962" si="74">YEAR(N899)</f>
        <v>2012</v>
      </c>
    </row>
    <row r="900" spans="1:21" ht="15" hidden="1" customHeight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>
        <f t="shared" si="70"/>
        <v>3</v>
      </c>
      <c r="H900">
        <f t="shared" si="71"/>
        <v>35</v>
      </c>
      <c r="I900" t="s">
        <v>8223</v>
      </c>
      <c r="J900" t="s">
        <v>8245</v>
      </c>
      <c r="K900">
        <v>1326651110</v>
      </c>
      <c r="L900" s="9">
        <f t="shared" si="72"/>
        <v>40923.758217592593</v>
      </c>
      <c r="M900">
        <v>1322763110</v>
      </c>
      <c r="N900" s="9">
        <f t="shared" si="73"/>
        <v>40878.758217592593</v>
      </c>
      <c r="O900" t="b">
        <v>0</v>
      </c>
      <c r="P900">
        <v>2</v>
      </c>
      <c r="Q900" t="b">
        <v>0</v>
      </c>
      <c r="R900" t="s">
        <v>8277</v>
      </c>
      <c r="S900" s="12" t="s">
        <v>8326</v>
      </c>
      <c r="T900" t="s">
        <v>8330</v>
      </c>
      <c r="U900">
        <f t="shared" si="74"/>
        <v>2011</v>
      </c>
    </row>
    <row r="901" spans="1:21" ht="15" hidden="1" customHeight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>
        <f t="shared" si="70"/>
        <v>37</v>
      </c>
      <c r="H901">
        <f t="shared" si="71"/>
        <v>35</v>
      </c>
      <c r="I901" t="s">
        <v>8223</v>
      </c>
      <c r="J901" t="s">
        <v>8245</v>
      </c>
      <c r="K901">
        <v>1306549362</v>
      </c>
      <c r="L901" s="9">
        <f t="shared" si="72"/>
        <v>40691.099097222221</v>
      </c>
      <c r="M901">
        <v>1302661362</v>
      </c>
      <c r="N901" s="9">
        <f t="shared" si="73"/>
        <v>40646.099097222221</v>
      </c>
      <c r="O901" t="b">
        <v>0</v>
      </c>
      <c r="P901">
        <v>8</v>
      </c>
      <c r="Q901" t="b">
        <v>0</v>
      </c>
      <c r="R901" t="s">
        <v>8277</v>
      </c>
      <c r="S901" s="12" t="s">
        <v>8326</v>
      </c>
      <c r="T901" t="s">
        <v>8330</v>
      </c>
      <c r="U901">
        <f t="shared" si="74"/>
        <v>2011</v>
      </c>
    </row>
    <row r="902" spans="1:21" ht="15" hidden="1" customHeight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>
        <f t="shared" si="70"/>
        <v>0</v>
      </c>
      <c r="H902">
        <f t="shared" si="71"/>
        <v>10.5</v>
      </c>
      <c r="I902" t="s">
        <v>8223</v>
      </c>
      <c r="J902" t="s">
        <v>8245</v>
      </c>
      <c r="K902">
        <v>1459365802</v>
      </c>
      <c r="L902" s="9">
        <f t="shared" si="72"/>
        <v>42459.807893518519</v>
      </c>
      <c r="M902">
        <v>1456777402</v>
      </c>
      <c r="N902" s="9">
        <f t="shared" si="73"/>
        <v>42429.849560185183</v>
      </c>
      <c r="O902" t="b">
        <v>0</v>
      </c>
      <c r="P902">
        <v>2</v>
      </c>
      <c r="Q902" t="b">
        <v>0</v>
      </c>
      <c r="R902" t="s">
        <v>8276</v>
      </c>
      <c r="S902" s="12" t="s">
        <v>8326</v>
      </c>
      <c r="T902" t="s">
        <v>8329</v>
      </c>
      <c r="U902">
        <f t="shared" si="74"/>
        <v>2016</v>
      </c>
    </row>
    <row r="903" spans="1:21" ht="15" hidden="1" customHeight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>
        <f t="shared" si="70"/>
        <v>0</v>
      </c>
      <c r="H903" t="e">
        <f t="shared" si="71"/>
        <v>#DIV/0!</v>
      </c>
      <c r="I903" t="s">
        <v>8223</v>
      </c>
      <c r="J903" t="s">
        <v>8245</v>
      </c>
      <c r="K903">
        <v>1276024260</v>
      </c>
      <c r="L903" s="9">
        <f t="shared" si="72"/>
        <v>40337.799305555556</v>
      </c>
      <c r="M903">
        <v>1272050914</v>
      </c>
      <c r="N903" s="9">
        <f t="shared" si="73"/>
        <v>40291.81150462963</v>
      </c>
      <c r="O903" t="b">
        <v>0</v>
      </c>
      <c r="P903">
        <v>0</v>
      </c>
      <c r="Q903" t="b">
        <v>0</v>
      </c>
      <c r="R903" t="s">
        <v>8276</v>
      </c>
      <c r="S903" s="12" t="s">
        <v>8326</v>
      </c>
      <c r="T903" t="s">
        <v>8329</v>
      </c>
      <c r="U903">
        <f t="shared" si="74"/>
        <v>2010</v>
      </c>
    </row>
    <row r="904" spans="1:21" ht="15" hidden="1" customHeight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>
        <f t="shared" si="70"/>
        <v>0</v>
      </c>
      <c r="H904">
        <f t="shared" si="71"/>
        <v>30</v>
      </c>
      <c r="I904" t="s">
        <v>8223</v>
      </c>
      <c r="J904" t="s">
        <v>8245</v>
      </c>
      <c r="K904">
        <v>1409412600</v>
      </c>
      <c r="L904" s="9">
        <f t="shared" si="72"/>
        <v>41881.645833333336</v>
      </c>
      <c r="M904">
        <v>1404947422</v>
      </c>
      <c r="N904" s="9">
        <f t="shared" si="73"/>
        <v>41829.965532407405</v>
      </c>
      <c r="O904" t="b">
        <v>0</v>
      </c>
      <c r="P904">
        <v>3</v>
      </c>
      <c r="Q904" t="b">
        <v>0</v>
      </c>
      <c r="R904" t="s">
        <v>8276</v>
      </c>
      <c r="S904" s="12" t="s">
        <v>8326</v>
      </c>
      <c r="T904" t="s">
        <v>8329</v>
      </c>
      <c r="U904">
        <f t="shared" si="74"/>
        <v>2014</v>
      </c>
    </row>
    <row r="905" spans="1:21" ht="15" hidden="1" customHeight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>
        <f t="shared" si="70"/>
        <v>3</v>
      </c>
      <c r="H905">
        <f t="shared" si="71"/>
        <v>40</v>
      </c>
      <c r="I905" t="s">
        <v>8223</v>
      </c>
      <c r="J905" t="s">
        <v>8245</v>
      </c>
      <c r="K905">
        <v>1348367100</v>
      </c>
      <c r="L905" s="9">
        <f t="shared" si="72"/>
        <v>41175.100694444445</v>
      </c>
      <c r="M905">
        <v>1346180780</v>
      </c>
      <c r="N905" s="9">
        <f t="shared" si="73"/>
        <v>41149.796064814815</v>
      </c>
      <c r="O905" t="b">
        <v>0</v>
      </c>
      <c r="P905">
        <v>4</v>
      </c>
      <c r="Q905" t="b">
        <v>0</v>
      </c>
      <c r="R905" t="s">
        <v>8276</v>
      </c>
      <c r="S905" s="12" t="s">
        <v>8326</v>
      </c>
      <c r="T905" t="s">
        <v>8329</v>
      </c>
      <c r="U905">
        <f t="shared" si="74"/>
        <v>2012</v>
      </c>
    </row>
    <row r="906" spans="1:21" ht="15" hidden="1" customHeight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>
        <f t="shared" si="70"/>
        <v>0</v>
      </c>
      <c r="H906">
        <f t="shared" si="71"/>
        <v>50.33</v>
      </c>
      <c r="I906" t="s">
        <v>8223</v>
      </c>
      <c r="J906" t="s">
        <v>8245</v>
      </c>
      <c r="K906">
        <v>1451786137</v>
      </c>
      <c r="L906" s="9">
        <f t="shared" si="72"/>
        <v>42372.080289351856</v>
      </c>
      <c r="M906">
        <v>1449194137</v>
      </c>
      <c r="N906" s="9">
        <f t="shared" si="73"/>
        <v>42342.080289351856</v>
      </c>
      <c r="O906" t="b">
        <v>0</v>
      </c>
      <c r="P906">
        <v>3</v>
      </c>
      <c r="Q906" t="b">
        <v>0</v>
      </c>
      <c r="R906" t="s">
        <v>8276</v>
      </c>
      <c r="S906" s="12" t="s">
        <v>8326</v>
      </c>
      <c r="T906" t="s">
        <v>8329</v>
      </c>
      <c r="U906">
        <f t="shared" si="74"/>
        <v>2015</v>
      </c>
    </row>
    <row r="907" spans="1:21" ht="15" hidden="1" customHeight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>
        <f t="shared" si="70"/>
        <v>3</v>
      </c>
      <c r="H907">
        <f t="shared" si="71"/>
        <v>32.67</v>
      </c>
      <c r="I907" t="s">
        <v>8223</v>
      </c>
      <c r="J907" t="s">
        <v>8245</v>
      </c>
      <c r="K907">
        <v>1295847926</v>
      </c>
      <c r="L907" s="9">
        <f t="shared" si="72"/>
        <v>40567.239884259259</v>
      </c>
      <c r="M907">
        <v>1290663926</v>
      </c>
      <c r="N907" s="9">
        <f t="shared" si="73"/>
        <v>40507.239884259259</v>
      </c>
      <c r="O907" t="b">
        <v>0</v>
      </c>
      <c r="P907">
        <v>6</v>
      </c>
      <c r="Q907" t="b">
        <v>0</v>
      </c>
      <c r="R907" t="s">
        <v>8276</v>
      </c>
      <c r="S907" s="12" t="s">
        <v>8326</v>
      </c>
      <c r="T907" t="s">
        <v>8329</v>
      </c>
      <c r="U907">
        <f t="shared" si="74"/>
        <v>2010</v>
      </c>
    </row>
    <row r="908" spans="1:21" ht="15" hidden="1" customHeight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>
        <f t="shared" si="70"/>
        <v>0</v>
      </c>
      <c r="H908" t="e">
        <f t="shared" si="71"/>
        <v>#DIV/0!</v>
      </c>
      <c r="I908" t="s">
        <v>8223</v>
      </c>
      <c r="J908" t="s">
        <v>8245</v>
      </c>
      <c r="K908">
        <v>1394681590</v>
      </c>
      <c r="L908" s="9">
        <f t="shared" si="72"/>
        <v>41711.148032407407</v>
      </c>
      <c r="M908">
        <v>1392093190</v>
      </c>
      <c r="N908" s="9">
        <f t="shared" si="73"/>
        <v>41681.189699074072</v>
      </c>
      <c r="O908" t="b">
        <v>0</v>
      </c>
      <c r="P908">
        <v>0</v>
      </c>
      <c r="Q908" t="b">
        <v>0</v>
      </c>
      <c r="R908" t="s">
        <v>8276</v>
      </c>
      <c r="S908" s="12" t="s">
        <v>8326</v>
      </c>
      <c r="T908" t="s">
        <v>8329</v>
      </c>
      <c r="U908">
        <f t="shared" si="74"/>
        <v>2014</v>
      </c>
    </row>
    <row r="909" spans="1:21" ht="15" hidden="1" customHeight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>
        <f t="shared" si="70"/>
        <v>0</v>
      </c>
      <c r="H909" t="e">
        <f t="shared" si="71"/>
        <v>#DIV/0!</v>
      </c>
      <c r="I909" t="s">
        <v>8223</v>
      </c>
      <c r="J909" t="s">
        <v>8245</v>
      </c>
      <c r="K909">
        <v>1315715823</v>
      </c>
      <c r="L909" s="9">
        <f t="shared" si="72"/>
        <v>40797.192395833335</v>
      </c>
      <c r="M909">
        <v>1313123823</v>
      </c>
      <c r="N909" s="9">
        <f t="shared" si="73"/>
        <v>40767.192395833335</v>
      </c>
      <c r="O909" t="b">
        <v>0</v>
      </c>
      <c r="P909">
        <v>0</v>
      </c>
      <c r="Q909" t="b">
        <v>0</v>
      </c>
      <c r="R909" t="s">
        <v>8276</v>
      </c>
      <c r="S909" s="12" t="s">
        <v>8326</v>
      </c>
      <c r="T909" t="s">
        <v>8329</v>
      </c>
      <c r="U909">
        <f t="shared" si="74"/>
        <v>2011</v>
      </c>
    </row>
    <row r="910" spans="1:21" ht="15" hidden="1" customHeight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>
        <f t="shared" si="70"/>
        <v>0</v>
      </c>
      <c r="H910" t="e">
        <f t="shared" si="71"/>
        <v>#DIV/0!</v>
      </c>
      <c r="I910" t="s">
        <v>8223</v>
      </c>
      <c r="J910" t="s">
        <v>8245</v>
      </c>
      <c r="K910">
        <v>1280206740</v>
      </c>
      <c r="L910" s="9">
        <f t="shared" si="72"/>
        <v>40386.207638888889</v>
      </c>
      <c r="M910">
        <v>1276283655</v>
      </c>
      <c r="N910" s="9">
        <f t="shared" si="73"/>
        <v>40340.801562499997</v>
      </c>
      <c r="O910" t="b">
        <v>0</v>
      </c>
      <c r="P910">
        <v>0</v>
      </c>
      <c r="Q910" t="b">
        <v>0</v>
      </c>
      <c r="R910" t="s">
        <v>8276</v>
      </c>
      <c r="S910" s="12" t="s">
        <v>8326</v>
      </c>
      <c r="T910" t="s">
        <v>8329</v>
      </c>
      <c r="U910">
        <f t="shared" si="74"/>
        <v>2010</v>
      </c>
    </row>
    <row r="911" spans="1:21" ht="15" hidden="1" customHeight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>
        <f t="shared" si="70"/>
        <v>3</v>
      </c>
      <c r="H911">
        <f t="shared" si="71"/>
        <v>65</v>
      </c>
      <c r="I911" t="s">
        <v>8223</v>
      </c>
      <c r="J911" t="s">
        <v>8245</v>
      </c>
      <c r="K911">
        <v>1343016000</v>
      </c>
      <c r="L911" s="9">
        <f t="shared" si="72"/>
        <v>41113.166666666664</v>
      </c>
      <c r="M911">
        <v>1340296440</v>
      </c>
      <c r="N911" s="9">
        <f t="shared" si="73"/>
        <v>41081.69027777778</v>
      </c>
      <c r="O911" t="b">
        <v>0</v>
      </c>
      <c r="P911">
        <v>8</v>
      </c>
      <c r="Q911" t="b">
        <v>0</v>
      </c>
      <c r="R911" t="s">
        <v>8276</v>
      </c>
      <c r="S911" s="12" t="s">
        <v>8326</v>
      </c>
      <c r="T911" t="s">
        <v>8329</v>
      </c>
      <c r="U911">
        <f t="shared" si="74"/>
        <v>2012</v>
      </c>
    </row>
    <row r="912" spans="1:21" ht="15" hidden="1" customHeight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>
        <f t="shared" si="70"/>
        <v>22</v>
      </c>
      <c r="H912">
        <f t="shared" si="71"/>
        <v>24.6</v>
      </c>
      <c r="I912" t="s">
        <v>8224</v>
      </c>
      <c r="J912" t="s">
        <v>8246</v>
      </c>
      <c r="K912">
        <v>1488546319</v>
      </c>
      <c r="L912" s="9">
        <f t="shared" si="72"/>
        <v>42797.545358796298</v>
      </c>
      <c r="M912">
        <v>1483362319</v>
      </c>
      <c r="N912" s="9">
        <f t="shared" si="73"/>
        <v>42737.545358796298</v>
      </c>
      <c r="O912" t="b">
        <v>0</v>
      </c>
      <c r="P912">
        <v>5</v>
      </c>
      <c r="Q912" t="b">
        <v>0</v>
      </c>
      <c r="R912" t="s">
        <v>8276</v>
      </c>
      <c r="S912" s="12" t="s">
        <v>8326</v>
      </c>
      <c r="T912" t="s">
        <v>8329</v>
      </c>
      <c r="U912">
        <f t="shared" si="74"/>
        <v>2017</v>
      </c>
    </row>
    <row r="913" spans="1:21" ht="15" hidden="1" customHeight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>
        <f t="shared" si="70"/>
        <v>0</v>
      </c>
      <c r="H913" t="e">
        <f t="shared" si="71"/>
        <v>#DIV/0!</v>
      </c>
      <c r="I913" t="s">
        <v>8223</v>
      </c>
      <c r="J913" t="s">
        <v>8245</v>
      </c>
      <c r="K913">
        <v>1390522045</v>
      </c>
      <c r="L913" s="9">
        <f t="shared" si="72"/>
        <v>41663.005150462966</v>
      </c>
      <c r="M913">
        <v>1388707645</v>
      </c>
      <c r="N913" s="9">
        <f t="shared" si="73"/>
        <v>41642.005150462966</v>
      </c>
      <c r="O913" t="b">
        <v>0</v>
      </c>
      <c r="P913">
        <v>0</v>
      </c>
      <c r="Q913" t="b">
        <v>0</v>
      </c>
      <c r="R913" t="s">
        <v>8276</v>
      </c>
      <c r="S913" s="12" t="s">
        <v>8326</v>
      </c>
      <c r="T913" t="s">
        <v>8329</v>
      </c>
      <c r="U913">
        <f t="shared" si="74"/>
        <v>2014</v>
      </c>
    </row>
    <row r="914" spans="1:21" ht="15" hidden="1" customHeight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>
        <f t="shared" si="70"/>
        <v>1</v>
      </c>
      <c r="H914">
        <f t="shared" si="71"/>
        <v>15</v>
      </c>
      <c r="I914" t="s">
        <v>8223</v>
      </c>
      <c r="J914" t="s">
        <v>8245</v>
      </c>
      <c r="K914">
        <v>1355197047</v>
      </c>
      <c r="L914" s="9">
        <f t="shared" si="72"/>
        <v>41254.151006944441</v>
      </c>
      <c r="M914">
        <v>1350009447</v>
      </c>
      <c r="N914" s="9">
        <f t="shared" si="73"/>
        <v>41194.109340277777</v>
      </c>
      <c r="O914" t="b">
        <v>0</v>
      </c>
      <c r="P914">
        <v>2</v>
      </c>
      <c r="Q914" t="b">
        <v>0</v>
      </c>
      <c r="R914" t="s">
        <v>8276</v>
      </c>
      <c r="S914" s="12" t="s">
        <v>8326</v>
      </c>
      <c r="T914" t="s">
        <v>8329</v>
      </c>
      <c r="U914">
        <f t="shared" si="74"/>
        <v>2012</v>
      </c>
    </row>
    <row r="915" spans="1:21" ht="15" hidden="1" customHeight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>
        <f t="shared" si="70"/>
        <v>7</v>
      </c>
      <c r="H915">
        <f t="shared" si="71"/>
        <v>82.58</v>
      </c>
      <c r="I915" t="s">
        <v>8223</v>
      </c>
      <c r="J915" t="s">
        <v>8245</v>
      </c>
      <c r="K915">
        <v>1336188019</v>
      </c>
      <c r="L915" s="9">
        <f t="shared" si="72"/>
        <v>41034.139108796298</v>
      </c>
      <c r="M915">
        <v>1333596019</v>
      </c>
      <c r="N915" s="9">
        <f t="shared" si="73"/>
        <v>41004.139108796298</v>
      </c>
      <c r="O915" t="b">
        <v>0</v>
      </c>
      <c r="P915">
        <v>24</v>
      </c>
      <c r="Q915" t="b">
        <v>0</v>
      </c>
      <c r="R915" t="s">
        <v>8276</v>
      </c>
      <c r="S915" s="12" t="s">
        <v>8326</v>
      </c>
      <c r="T915" t="s">
        <v>8329</v>
      </c>
      <c r="U915">
        <f t="shared" si="74"/>
        <v>2012</v>
      </c>
    </row>
    <row r="916" spans="1:21" ht="15" hidden="1" customHeight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>
        <f t="shared" si="70"/>
        <v>0</v>
      </c>
      <c r="H916" t="e">
        <f t="shared" si="71"/>
        <v>#DIV/0!</v>
      </c>
      <c r="I916" t="s">
        <v>8223</v>
      </c>
      <c r="J916" t="s">
        <v>8245</v>
      </c>
      <c r="K916">
        <v>1345918747</v>
      </c>
      <c r="L916" s="9">
        <f t="shared" si="72"/>
        <v>41146.763275462967</v>
      </c>
      <c r="M916">
        <v>1343326747</v>
      </c>
      <c r="N916" s="9">
        <f t="shared" si="73"/>
        <v>41116.763275462959</v>
      </c>
      <c r="O916" t="b">
        <v>0</v>
      </c>
      <c r="P916">
        <v>0</v>
      </c>
      <c r="Q916" t="b">
        <v>0</v>
      </c>
      <c r="R916" t="s">
        <v>8276</v>
      </c>
      <c r="S916" s="12" t="s">
        <v>8326</v>
      </c>
      <c r="T916" t="s">
        <v>8329</v>
      </c>
      <c r="U916">
        <f t="shared" si="74"/>
        <v>2012</v>
      </c>
    </row>
    <row r="917" spans="1:21" ht="15" hidden="1" customHeight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>
        <f t="shared" si="70"/>
        <v>6</v>
      </c>
      <c r="H917">
        <f t="shared" si="71"/>
        <v>41.67</v>
      </c>
      <c r="I917" t="s">
        <v>8223</v>
      </c>
      <c r="J917" t="s">
        <v>8245</v>
      </c>
      <c r="K917">
        <v>1330577940</v>
      </c>
      <c r="L917" s="9">
        <f t="shared" si="72"/>
        <v>40969.207638888889</v>
      </c>
      <c r="M917">
        <v>1327853914</v>
      </c>
      <c r="N917" s="9">
        <f t="shared" si="73"/>
        <v>40937.679560185185</v>
      </c>
      <c r="O917" t="b">
        <v>0</v>
      </c>
      <c r="P917">
        <v>9</v>
      </c>
      <c r="Q917" t="b">
        <v>0</v>
      </c>
      <c r="R917" t="s">
        <v>8276</v>
      </c>
      <c r="S917" s="12" t="s">
        <v>8326</v>
      </c>
      <c r="T917" t="s">
        <v>8329</v>
      </c>
      <c r="U917">
        <f t="shared" si="74"/>
        <v>2012</v>
      </c>
    </row>
    <row r="918" spans="1:21" ht="15" hidden="1" customHeight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>
        <f t="shared" si="70"/>
        <v>0</v>
      </c>
      <c r="H918" t="e">
        <f t="shared" si="71"/>
        <v>#DIV/0!</v>
      </c>
      <c r="I918" t="s">
        <v>8223</v>
      </c>
      <c r="J918" t="s">
        <v>8245</v>
      </c>
      <c r="K918">
        <v>1287723600</v>
      </c>
      <c r="L918" s="9">
        <f t="shared" si="72"/>
        <v>40473.208333333336</v>
      </c>
      <c r="M918">
        <v>1284409734</v>
      </c>
      <c r="N918" s="9">
        <f t="shared" si="73"/>
        <v>40434.853402777779</v>
      </c>
      <c r="O918" t="b">
        <v>0</v>
      </c>
      <c r="P918">
        <v>0</v>
      </c>
      <c r="Q918" t="b">
        <v>0</v>
      </c>
      <c r="R918" t="s">
        <v>8276</v>
      </c>
      <c r="S918" s="12" t="s">
        <v>8326</v>
      </c>
      <c r="T918" t="s">
        <v>8329</v>
      </c>
      <c r="U918">
        <f t="shared" si="74"/>
        <v>2010</v>
      </c>
    </row>
    <row r="919" spans="1:21" ht="15" hidden="1" customHeight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>
        <f t="shared" si="70"/>
        <v>1</v>
      </c>
      <c r="H919">
        <f t="shared" si="71"/>
        <v>30</v>
      </c>
      <c r="I919" t="s">
        <v>8223</v>
      </c>
      <c r="J919" t="s">
        <v>8245</v>
      </c>
      <c r="K919">
        <v>1405305000</v>
      </c>
      <c r="L919" s="9">
        <f t="shared" si="72"/>
        <v>41834.104166666664</v>
      </c>
      <c r="M919">
        <v>1402612730</v>
      </c>
      <c r="N919" s="9">
        <f t="shared" si="73"/>
        <v>41802.94363425926</v>
      </c>
      <c r="O919" t="b">
        <v>0</v>
      </c>
      <c r="P919">
        <v>1</v>
      </c>
      <c r="Q919" t="b">
        <v>0</v>
      </c>
      <c r="R919" t="s">
        <v>8276</v>
      </c>
      <c r="S919" s="12" t="s">
        <v>8326</v>
      </c>
      <c r="T919" t="s">
        <v>8329</v>
      </c>
      <c r="U919">
        <f t="shared" si="74"/>
        <v>2014</v>
      </c>
    </row>
    <row r="920" spans="1:21" ht="15" hidden="1" customHeight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>
        <f t="shared" si="70"/>
        <v>5</v>
      </c>
      <c r="H920">
        <f t="shared" si="71"/>
        <v>19.600000000000001</v>
      </c>
      <c r="I920" t="s">
        <v>8224</v>
      </c>
      <c r="J920" t="s">
        <v>8246</v>
      </c>
      <c r="K920">
        <v>1417474761</v>
      </c>
      <c r="L920" s="9">
        <f t="shared" si="72"/>
        <v>41974.957881944443</v>
      </c>
      <c r="M920">
        <v>1414879161</v>
      </c>
      <c r="N920" s="9">
        <f t="shared" si="73"/>
        <v>41944.916215277779</v>
      </c>
      <c r="O920" t="b">
        <v>0</v>
      </c>
      <c r="P920">
        <v>10</v>
      </c>
      <c r="Q920" t="b">
        <v>0</v>
      </c>
      <c r="R920" t="s">
        <v>8276</v>
      </c>
      <c r="S920" s="12" t="s">
        <v>8326</v>
      </c>
      <c r="T920" t="s">
        <v>8329</v>
      </c>
      <c r="U920">
        <f t="shared" si="74"/>
        <v>2014</v>
      </c>
    </row>
    <row r="921" spans="1:21" ht="15" hidden="1" customHeight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>
        <f t="shared" si="70"/>
        <v>1</v>
      </c>
      <c r="H921">
        <f t="shared" si="71"/>
        <v>100</v>
      </c>
      <c r="I921" t="s">
        <v>8223</v>
      </c>
      <c r="J921" t="s">
        <v>8245</v>
      </c>
      <c r="K921">
        <v>1355930645</v>
      </c>
      <c r="L921" s="9">
        <f t="shared" si="72"/>
        <v>41262.641724537039</v>
      </c>
      <c r="M921">
        <v>1352906645</v>
      </c>
      <c r="N921" s="9">
        <f t="shared" si="73"/>
        <v>41227.641724537039</v>
      </c>
      <c r="O921" t="b">
        <v>0</v>
      </c>
      <c r="P921">
        <v>1</v>
      </c>
      <c r="Q921" t="b">
        <v>0</v>
      </c>
      <c r="R921" t="s">
        <v>8276</v>
      </c>
      <c r="S921" s="12" t="s">
        <v>8326</v>
      </c>
      <c r="T921" t="s">
        <v>8329</v>
      </c>
      <c r="U921">
        <f t="shared" si="74"/>
        <v>2012</v>
      </c>
    </row>
    <row r="922" spans="1:21" ht="15" hidden="1" customHeight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>
        <f t="shared" si="70"/>
        <v>0</v>
      </c>
      <c r="H922" t="e">
        <f t="shared" si="71"/>
        <v>#DIV/0!</v>
      </c>
      <c r="I922" t="s">
        <v>8223</v>
      </c>
      <c r="J922" t="s">
        <v>8245</v>
      </c>
      <c r="K922">
        <v>1384448822</v>
      </c>
      <c r="L922" s="9">
        <f t="shared" si="72"/>
        <v>41592.713217592594</v>
      </c>
      <c r="M922">
        <v>1381853222</v>
      </c>
      <c r="N922" s="9">
        <f t="shared" si="73"/>
        <v>41562.671550925923</v>
      </c>
      <c r="O922" t="b">
        <v>0</v>
      </c>
      <c r="P922">
        <v>0</v>
      </c>
      <c r="Q922" t="b">
        <v>0</v>
      </c>
      <c r="R922" t="s">
        <v>8276</v>
      </c>
      <c r="S922" s="12" t="s">
        <v>8326</v>
      </c>
      <c r="T922" t="s">
        <v>8329</v>
      </c>
      <c r="U922">
        <f t="shared" si="74"/>
        <v>2013</v>
      </c>
    </row>
    <row r="923" spans="1:21" ht="15" hidden="1" customHeight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>
        <f t="shared" si="70"/>
        <v>31</v>
      </c>
      <c r="H923">
        <f t="shared" si="71"/>
        <v>231.75</v>
      </c>
      <c r="I923" t="s">
        <v>8223</v>
      </c>
      <c r="J923" t="s">
        <v>8245</v>
      </c>
      <c r="K923">
        <v>1323666376</v>
      </c>
      <c r="L923" s="9">
        <f t="shared" si="72"/>
        <v>40889.212685185186</v>
      </c>
      <c r="M923">
        <v>1320033976</v>
      </c>
      <c r="N923" s="9">
        <f t="shared" si="73"/>
        <v>40847.171018518515</v>
      </c>
      <c r="O923" t="b">
        <v>0</v>
      </c>
      <c r="P923">
        <v>20</v>
      </c>
      <c r="Q923" t="b">
        <v>0</v>
      </c>
      <c r="R923" t="s">
        <v>8276</v>
      </c>
      <c r="S923" s="12" t="s">
        <v>8326</v>
      </c>
      <c r="T923" t="s">
        <v>8329</v>
      </c>
      <c r="U923">
        <f t="shared" si="74"/>
        <v>2011</v>
      </c>
    </row>
    <row r="924" spans="1:21" ht="15" hidden="1" customHeight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>
        <f t="shared" si="70"/>
        <v>21</v>
      </c>
      <c r="H924">
        <f t="shared" si="71"/>
        <v>189.33</v>
      </c>
      <c r="I924" t="s">
        <v>8223</v>
      </c>
      <c r="J924" t="s">
        <v>8245</v>
      </c>
      <c r="K924">
        <v>1412167393</v>
      </c>
      <c r="L924" s="9">
        <f t="shared" si="72"/>
        <v>41913.530011574076</v>
      </c>
      <c r="M924">
        <v>1409143393</v>
      </c>
      <c r="N924" s="9">
        <f t="shared" si="73"/>
        <v>41878.530011574076</v>
      </c>
      <c r="O924" t="b">
        <v>0</v>
      </c>
      <c r="P924">
        <v>30</v>
      </c>
      <c r="Q924" t="b">
        <v>0</v>
      </c>
      <c r="R924" t="s">
        <v>8276</v>
      </c>
      <c r="S924" s="12" t="s">
        <v>8326</v>
      </c>
      <c r="T924" t="s">
        <v>8329</v>
      </c>
      <c r="U924">
        <f t="shared" si="74"/>
        <v>2014</v>
      </c>
    </row>
    <row r="925" spans="1:21" ht="15" hidden="1" customHeight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>
        <f t="shared" si="70"/>
        <v>2</v>
      </c>
      <c r="H925">
        <f t="shared" si="71"/>
        <v>55</v>
      </c>
      <c r="I925" t="s">
        <v>8223</v>
      </c>
      <c r="J925" t="s">
        <v>8245</v>
      </c>
      <c r="K925">
        <v>1416614523</v>
      </c>
      <c r="L925" s="9">
        <f t="shared" si="72"/>
        <v>41965.001423611116</v>
      </c>
      <c r="M925">
        <v>1414018923</v>
      </c>
      <c r="N925" s="9">
        <f t="shared" si="73"/>
        <v>41934.959756944445</v>
      </c>
      <c r="O925" t="b">
        <v>0</v>
      </c>
      <c r="P925">
        <v>6</v>
      </c>
      <c r="Q925" t="b">
        <v>0</v>
      </c>
      <c r="R925" t="s">
        <v>8276</v>
      </c>
      <c r="S925" s="12" t="s">
        <v>8326</v>
      </c>
      <c r="T925" t="s">
        <v>8329</v>
      </c>
      <c r="U925">
        <f t="shared" si="74"/>
        <v>2014</v>
      </c>
    </row>
    <row r="926" spans="1:21" ht="15" hidden="1" customHeight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>
        <f t="shared" si="70"/>
        <v>11</v>
      </c>
      <c r="H926">
        <f t="shared" si="71"/>
        <v>21.8</v>
      </c>
      <c r="I926" t="s">
        <v>8223</v>
      </c>
      <c r="J926" t="s">
        <v>8245</v>
      </c>
      <c r="K926">
        <v>1360795069</v>
      </c>
      <c r="L926" s="9">
        <f t="shared" si="72"/>
        <v>41318.942928240744</v>
      </c>
      <c r="M926">
        <v>1358203069</v>
      </c>
      <c r="N926" s="9">
        <f t="shared" si="73"/>
        <v>41288.942928240736</v>
      </c>
      <c r="O926" t="b">
        <v>0</v>
      </c>
      <c r="P926">
        <v>15</v>
      </c>
      <c r="Q926" t="b">
        <v>0</v>
      </c>
      <c r="R926" t="s">
        <v>8276</v>
      </c>
      <c r="S926" s="12" t="s">
        <v>8326</v>
      </c>
      <c r="T926" t="s">
        <v>8329</v>
      </c>
      <c r="U926">
        <f t="shared" si="74"/>
        <v>2013</v>
      </c>
    </row>
    <row r="927" spans="1:21" ht="15" hidden="1" customHeight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>
        <f t="shared" si="70"/>
        <v>3</v>
      </c>
      <c r="H927">
        <f t="shared" si="71"/>
        <v>32</v>
      </c>
      <c r="I927" t="s">
        <v>8223</v>
      </c>
      <c r="J927" t="s">
        <v>8245</v>
      </c>
      <c r="K927">
        <v>1385590111</v>
      </c>
      <c r="L927" s="9">
        <f t="shared" si="72"/>
        <v>41605.922581018516</v>
      </c>
      <c r="M927">
        <v>1382994511</v>
      </c>
      <c r="N927" s="9">
        <f t="shared" si="73"/>
        <v>41575.880914351852</v>
      </c>
      <c r="O927" t="b">
        <v>0</v>
      </c>
      <c r="P927">
        <v>5</v>
      </c>
      <c r="Q927" t="b">
        <v>0</v>
      </c>
      <c r="R927" t="s">
        <v>8276</v>
      </c>
      <c r="S927" s="12" t="s">
        <v>8326</v>
      </c>
      <c r="T927" t="s">
        <v>8329</v>
      </c>
      <c r="U927">
        <f t="shared" si="74"/>
        <v>2013</v>
      </c>
    </row>
    <row r="928" spans="1:21" ht="15" hidden="1" customHeight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>
        <f t="shared" si="70"/>
        <v>0</v>
      </c>
      <c r="H928" t="e">
        <f t="shared" si="71"/>
        <v>#DIV/0!</v>
      </c>
      <c r="I928" t="s">
        <v>8223</v>
      </c>
      <c r="J928" t="s">
        <v>8245</v>
      </c>
      <c r="K928">
        <v>1278628800</v>
      </c>
      <c r="L928" s="9">
        <f t="shared" si="72"/>
        <v>40367.944444444445</v>
      </c>
      <c r="M928">
        <v>1276043330</v>
      </c>
      <c r="N928" s="9">
        <f t="shared" si="73"/>
        <v>40338.02002314815</v>
      </c>
      <c r="O928" t="b">
        <v>0</v>
      </c>
      <c r="P928">
        <v>0</v>
      </c>
      <c r="Q928" t="b">
        <v>0</v>
      </c>
      <c r="R928" t="s">
        <v>8276</v>
      </c>
      <c r="S928" s="12" t="s">
        <v>8326</v>
      </c>
      <c r="T928" t="s">
        <v>8329</v>
      </c>
      <c r="U928">
        <f t="shared" si="74"/>
        <v>2010</v>
      </c>
    </row>
    <row r="929" spans="1:21" ht="15" hidden="1" customHeight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>
        <f t="shared" si="70"/>
        <v>0</v>
      </c>
      <c r="H929" t="e">
        <f t="shared" si="71"/>
        <v>#DIV/0!</v>
      </c>
      <c r="I929" t="s">
        <v>8223</v>
      </c>
      <c r="J929" t="s">
        <v>8245</v>
      </c>
      <c r="K929">
        <v>1337024695</v>
      </c>
      <c r="L929" s="9">
        <f t="shared" si="72"/>
        <v>41043.822858796295</v>
      </c>
      <c r="M929">
        <v>1334432695</v>
      </c>
      <c r="N929" s="9">
        <f t="shared" si="73"/>
        <v>41013.822858796295</v>
      </c>
      <c r="O929" t="b">
        <v>0</v>
      </c>
      <c r="P929">
        <v>0</v>
      </c>
      <c r="Q929" t="b">
        <v>0</v>
      </c>
      <c r="R929" t="s">
        <v>8276</v>
      </c>
      <c r="S929" s="12" t="s">
        <v>8326</v>
      </c>
      <c r="T929" t="s">
        <v>8329</v>
      </c>
      <c r="U929">
        <f t="shared" si="74"/>
        <v>2012</v>
      </c>
    </row>
    <row r="930" spans="1:21" ht="15" hidden="1" customHeight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>
        <f t="shared" si="70"/>
        <v>11</v>
      </c>
      <c r="H930">
        <f t="shared" si="71"/>
        <v>56.25</v>
      </c>
      <c r="I930" t="s">
        <v>8223</v>
      </c>
      <c r="J930" t="s">
        <v>8245</v>
      </c>
      <c r="K930">
        <v>1353196800</v>
      </c>
      <c r="L930" s="9">
        <f t="shared" si="72"/>
        <v>41231</v>
      </c>
      <c r="M930">
        <v>1348864913</v>
      </c>
      <c r="N930" s="9">
        <f t="shared" si="73"/>
        <v>41180.86241898148</v>
      </c>
      <c r="O930" t="b">
        <v>0</v>
      </c>
      <c r="P930">
        <v>28</v>
      </c>
      <c r="Q930" t="b">
        <v>0</v>
      </c>
      <c r="R930" t="s">
        <v>8276</v>
      </c>
      <c r="S930" s="12" t="s">
        <v>8326</v>
      </c>
      <c r="T930" t="s">
        <v>8329</v>
      </c>
      <c r="U930">
        <f t="shared" si="74"/>
        <v>2012</v>
      </c>
    </row>
    <row r="931" spans="1:21" ht="15" hidden="1" customHeight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>
        <f t="shared" si="70"/>
        <v>0</v>
      </c>
      <c r="H931" t="e">
        <f t="shared" si="71"/>
        <v>#DIV/0!</v>
      </c>
      <c r="I931" t="s">
        <v>8223</v>
      </c>
      <c r="J931" t="s">
        <v>8245</v>
      </c>
      <c r="K931">
        <v>1333946569</v>
      </c>
      <c r="L931" s="9">
        <f t="shared" si="72"/>
        <v>41008.196400462963</v>
      </c>
      <c r="M931">
        <v>1331358169</v>
      </c>
      <c r="N931" s="9">
        <f t="shared" si="73"/>
        <v>40978.238067129627</v>
      </c>
      <c r="O931" t="b">
        <v>0</v>
      </c>
      <c r="P931">
        <v>0</v>
      </c>
      <c r="Q931" t="b">
        <v>0</v>
      </c>
      <c r="R931" t="s">
        <v>8276</v>
      </c>
      <c r="S931" s="12" t="s">
        <v>8326</v>
      </c>
      <c r="T931" t="s">
        <v>8329</v>
      </c>
      <c r="U931">
        <f t="shared" si="74"/>
        <v>2012</v>
      </c>
    </row>
    <row r="932" spans="1:21" ht="15" hidden="1" customHeight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>
        <f t="shared" si="70"/>
        <v>38</v>
      </c>
      <c r="H932">
        <f t="shared" si="71"/>
        <v>69</v>
      </c>
      <c r="I932" t="s">
        <v>8223</v>
      </c>
      <c r="J932" t="s">
        <v>8245</v>
      </c>
      <c r="K932">
        <v>1277501520</v>
      </c>
      <c r="L932" s="9">
        <f t="shared" si="72"/>
        <v>40354.897222222222</v>
      </c>
      <c r="M932">
        <v>1273874306</v>
      </c>
      <c r="N932" s="9">
        <f t="shared" si="73"/>
        <v>40312.915578703702</v>
      </c>
      <c r="O932" t="b">
        <v>0</v>
      </c>
      <c r="P932">
        <v>5</v>
      </c>
      <c r="Q932" t="b">
        <v>0</v>
      </c>
      <c r="R932" t="s">
        <v>8276</v>
      </c>
      <c r="S932" s="12" t="s">
        <v>8326</v>
      </c>
      <c r="T932" t="s">
        <v>8329</v>
      </c>
      <c r="U932">
        <f t="shared" si="74"/>
        <v>2010</v>
      </c>
    </row>
    <row r="933" spans="1:21" ht="15" hidden="1" customHeight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>
        <f t="shared" si="70"/>
        <v>7</v>
      </c>
      <c r="H933">
        <f t="shared" si="71"/>
        <v>18.71</v>
      </c>
      <c r="I933" t="s">
        <v>8224</v>
      </c>
      <c r="J933" t="s">
        <v>8246</v>
      </c>
      <c r="K933">
        <v>1395007200</v>
      </c>
      <c r="L933" s="9">
        <f t="shared" si="72"/>
        <v>41714.916666666664</v>
      </c>
      <c r="M933">
        <v>1392021502</v>
      </c>
      <c r="N933" s="9">
        <f t="shared" si="73"/>
        <v>41680.359976851847</v>
      </c>
      <c r="O933" t="b">
        <v>0</v>
      </c>
      <c r="P933">
        <v>7</v>
      </c>
      <c r="Q933" t="b">
        <v>0</v>
      </c>
      <c r="R933" t="s">
        <v>8276</v>
      </c>
      <c r="S933" s="12" t="s">
        <v>8326</v>
      </c>
      <c r="T933" t="s">
        <v>8329</v>
      </c>
      <c r="U933">
        <f t="shared" si="74"/>
        <v>2014</v>
      </c>
    </row>
    <row r="934" spans="1:21" ht="15" hidden="1" customHeight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>
        <f t="shared" si="70"/>
        <v>15</v>
      </c>
      <c r="H934">
        <f t="shared" si="71"/>
        <v>46.03</v>
      </c>
      <c r="I934" t="s">
        <v>8223</v>
      </c>
      <c r="J934" t="s">
        <v>8245</v>
      </c>
      <c r="K934">
        <v>1363990545</v>
      </c>
      <c r="L934" s="9">
        <f t="shared" si="72"/>
        <v>41355.927604166667</v>
      </c>
      <c r="M934">
        <v>1360106145</v>
      </c>
      <c r="N934" s="9">
        <f t="shared" si="73"/>
        <v>41310.969270833331</v>
      </c>
      <c r="O934" t="b">
        <v>0</v>
      </c>
      <c r="P934">
        <v>30</v>
      </c>
      <c r="Q934" t="b">
        <v>0</v>
      </c>
      <c r="R934" t="s">
        <v>8276</v>
      </c>
      <c r="S934" s="12" t="s">
        <v>8326</v>
      </c>
      <c r="T934" t="s">
        <v>8329</v>
      </c>
      <c r="U934">
        <f t="shared" si="74"/>
        <v>2013</v>
      </c>
    </row>
    <row r="935" spans="1:21" ht="15" hidden="1" customHeight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>
        <f t="shared" si="70"/>
        <v>6</v>
      </c>
      <c r="H935">
        <f t="shared" si="71"/>
        <v>60</v>
      </c>
      <c r="I935" t="s">
        <v>8223</v>
      </c>
      <c r="J935" t="s">
        <v>8245</v>
      </c>
      <c r="K935">
        <v>1399867409</v>
      </c>
      <c r="L935" s="9">
        <f t="shared" si="72"/>
        <v>41771.169085648151</v>
      </c>
      <c r="M935">
        <v>1394683409</v>
      </c>
      <c r="N935" s="9">
        <f t="shared" si="73"/>
        <v>41711.169085648151</v>
      </c>
      <c r="O935" t="b">
        <v>0</v>
      </c>
      <c r="P935">
        <v>2</v>
      </c>
      <c r="Q935" t="b">
        <v>0</v>
      </c>
      <c r="R935" t="s">
        <v>8276</v>
      </c>
      <c r="S935" s="12" t="s">
        <v>8326</v>
      </c>
      <c r="T935" t="s">
        <v>8329</v>
      </c>
      <c r="U935">
        <f t="shared" si="74"/>
        <v>2014</v>
      </c>
    </row>
    <row r="936" spans="1:21" ht="15" hidden="1" customHeight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>
        <f t="shared" si="70"/>
        <v>30</v>
      </c>
      <c r="H936">
        <f t="shared" si="71"/>
        <v>50.67</v>
      </c>
      <c r="I936" t="s">
        <v>8228</v>
      </c>
      <c r="J936" t="s">
        <v>8250</v>
      </c>
      <c r="K936">
        <v>1399183200</v>
      </c>
      <c r="L936" s="9">
        <f t="shared" si="72"/>
        <v>41763.25</v>
      </c>
      <c r="M936">
        <v>1396633284</v>
      </c>
      <c r="N936" s="9">
        <f t="shared" si="73"/>
        <v>41733.737083333333</v>
      </c>
      <c r="O936" t="b">
        <v>0</v>
      </c>
      <c r="P936">
        <v>30</v>
      </c>
      <c r="Q936" t="b">
        <v>0</v>
      </c>
      <c r="R936" t="s">
        <v>8276</v>
      </c>
      <c r="S936" s="12" t="s">
        <v>8326</v>
      </c>
      <c r="T936" t="s">
        <v>8329</v>
      </c>
      <c r="U936">
        <f t="shared" si="74"/>
        <v>2014</v>
      </c>
    </row>
    <row r="937" spans="1:21" ht="15" hidden="1" customHeight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>
        <f t="shared" si="70"/>
        <v>1</v>
      </c>
      <c r="H937">
        <f t="shared" si="71"/>
        <v>25</v>
      </c>
      <c r="I937" t="s">
        <v>8223</v>
      </c>
      <c r="J937" t="s">
        <v>8245</v>
      </c>
      <c r="K937">
        <v>1454054429</v>
      </c>
      <c r="L937" s="9">
        <f t="shared" si="72"/>
        <v>42398.333668981482</v>
      </c>
      <c r="M937">
        <v>1451462429</v>
      </c>
      <c r="N937" s="9">
        <f t="shared" si="73"/>
        <v>42368.333668981482</v>
      </c>
      <c r="O937" t="b">
        <v>0</v>
      </c>
      <c r="P937">
        <v>2</v>
      </c>
      <c r="Q937" t="b">
        <v>0</v>
      </c>
      <c r="R937" t="s">
        <v>8276</v>
      </c>
      <c r="S937" s="12" t="s">
        <v>8326</v>
      </c>
      <c r="T937" t="s">
        <v>8329</v>
      </c>
      <c r="U937">
        <f t="shared" si="74"/>
        <v>2015</v>
      </c>
    </row>
    <row r="938" spans="1:21" ht="15" hidden="1" customHeight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>
        <f t="shared" si="70"/>
        <v>0</v>
      </c>
      <c r="H938" t="e">
        <f t="shared" si="71"/>
        <v>#DIV/0!</v>
      </c>
      <c r="I938" t="s">
        <v>8223</v>
      </c>
      <c r="J938" t="s">
        <v>8245</v>
      </c>
      <c r="K938">
        <v>1326916800</v>
      </c>
      <c r="L938" s="9">
        <f t="shared" si="72"/>
        <v>40926.833333333336</v>
      </c>
      <c r="M938">
        <v>1323131689</v>
      </c>
      <c r="N938" s="9">
        <f t="shared" si="73"/>
        <v>40883.024178240739</v>
      </c>
      <c r="O938" t="b">
        <v>0</v>
      </c>
      <c r="P938">
        <v>0</v>
      </c>
      <c r="Q938" t="b">
        <v>0</v>
      </c>
      <c r="R938" t="s">
        <v>8276</v>
      </c>
      <c r="S938" s="12" t="s">
        <v>8326</v>
      </c>
      <c r="T938" t="s">
        <v>8329</v>
      </c>
      <c r="U938">
        <f t="shared" si="74"/>
        <v>2011</v>
      </c>
    </row>
    <row r="939" spans="1:21" ht="15" hidden="1" customHeight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>
        <f t="shared" si="70"/>
        <v>1</v>
      </c>
      <c r="H939">
        <f t="shared" si="71"/>
        <v>20</v>
      </c>
      <c r="I939" t="s">
        <v>8223</v>
      </c>
      <c r="J939" t="s">
        <v>8245</v>
      </c>
      <c r="K939">
        <v>1383509357</v>
      </c>
      <c r="L939" s="9">
        <f t="shared" si="72"/>
        <v>41581.839780092596</v>
      </c>
      <c r="M939">
        <v>1380913757</v>
      </c>
      <c r="N939" s="9">
        <f t="shared" si="73"/>
        <v>41551.798113425924</v>
      </c>
      <c r="O939" t="b">
        <v>0</v>
      </c>
      <c r="P939">
        <v>2</v>
      </c>
      <c r="Q939" t="b">
        <v>0</v>
      </c>
      <c r="R939" t="s">
        <v>8276</v>
      </c>
      <c r="S939" s="12" t="s">
        <v>8326</v>
      </c>
      <c r="T939" t="s">
        <v>8329</v>
      </c>
      <c r="U939">
        <f t="shared" si="74"/>
        <v>2013</v>
      </c>
    </row>
    <row r="940" spans="1:21" ht="15" hidden="1" customHeight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>
        <f t="shared" si="70"/>
        <v>0</v>
      </c>
      <c r="H940">
        <f t="shared" si="71"/>
        <v>25</v>
      </c>
      <c r="I940" t="s">
        <v>8223</v>
      </c>
      <c r="J940" t="s">
        <v>8245</v>
      </c>
      <c r="K940">
        <v>1346585448</v>
      </c>
      <c r="L940" s="9">
        <f t="shared" si="72"/>
        <v>41154.479722222226</v>
      </c>
      <c r="M940">
        <v>1343993448</v>
      </c>
      <c r="N940" s="9">
        <f t="shared" si="73"/>
        <v>41124.479722222226</v>
      </c>
      <c r="O940" t="b">
        <v>0</v>
      </c>
      <c r="P940">
        <v>1</v>
      </c>
      <c r="Q940" t="b">
        <v>0</v>
      </c>
      <c r="R940" t="s">
        <v>8276</v>
      </c>
      <c r="S940" s="12" t="s">
        <v>8326</v>
      </c>
      <c r="T940" t="s">
        <v>8329</v>
      </c>
      <c r="U940">
        <f t="shared" si="74"/>
        <v>2012</v>
      </c>
    </row>
    <row r="941" spans="1:21" ht="15" hidden="1" customHeight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>
        <f t="shared" si="70"/>
        <v>1</v>
      </c>
      <c r="H941">
        <f t="shared" si="71"/>
        <v>20</v>
      </c>
      <c r="I941" t="s">
        <v>8223</v>
      </c>
      <c r="J941" t="s">
        <v>8245</v>
      </c>
      <c r="K941">
        <v>1372622280</v>
      </c>
      <c r="L941" s="9">
        <f t="shared" si="72"/>
        <v>41455.831944444442</v>
      </c>
      <c r="M941">
        <v>1369246738</v>
      </c>
      <c r="N941" s="9">
        <f t="shared" si="73"/>
        <v>41416.763171296298</v>
      </c>
      <c r="O941" t="b">
        <v>0</v>
      </c>
      <c r="P941">
        <v>2</v>
      </c>
      <c r="Q941" t="b">
        <v>0</v>
      </c>
      <c r="R941" t="s">
        <v>8276</v>
      </c>
      <c r="S941" s="12" t="s">
        <v>8326</v>
      </c>
      <c r="T941" t="s">
        <v>8329</v>
      </c>
      <c r="U941">
        <f t="shared" si="74"/>
        <v>2013</v>
      </c>
    </row>
    <row r="942" spans="1:21" ht="15" hidden="1" customHeight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>
        <f t="shared" si="70"/>
        <v>17</v>
      </c>
      <c r="H942">
        <f t="shared" si="71"/>
        <v>110.29</v>
      </c>
      <c r="I942" t="s">
        <v>8223</v>
      </c>
      <c r="J942" t="s">
        <v>8245</v>
      </c>
      <c r="K942">
        <v>1439251926</v>
      </c>
      <c r="L942" s="9">
        <f t="shared" si="72"/>
        <v>42227.008402777778</v>
      </c>
      <c r="M942">
        <v>1435363926</v>
      </c>
      <c r="N942" s="9">
        <f t="shared" si="73"/>
        <v>42182.008402777778</v>
      </c>
      <c r="O942" t="b">
        <v>0</v>
      </c>
      <c r="P942">
        <v>14</v>
      </c>
      <c r="Q942" t="b">
        <v>0</v>
      </c>
      <c r="R942" t="s">
        <v>8271</v>
      </c>
      <c r="S942" s="12" t="s">
        <v>8320</v>
      </c>
      <c r="T942" t="s">
        <v>8322</v>
      </c>
      <c r="U942">
        <f t="shared" si="74"/>
        <v>2015</v>
      </c>
    </row>
    <row r="943" spans="1:21" ht="15" hidden="1" customHeight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>
        <f t="shared" si="70"/>
        <v>2</v>
      </c>
      <c r="H943">
        <f t="shared" si="71"/>
        <v>37.450000000000003</v>
      </c>
      <c r="I943" t="s">
        <v>8223</v>
      </c>
      <c r="J943" t="s">
        <v>8245</v>
      </c>
      <c r="K943">
        <v>1486693145</v>
      </c>
      <c r="L943" s="9">
        <f t="shared" si="72"/>
        <v>42776.096585648149</v>
      </c>
      <c r="M943">
        <v>1484101145</v>
      </c>
      <c r="N943" s="9">
        <f t="shared" si="73"/>
        <v>42746.096585648149</v>
      </c>
      <c r="O943" t="b">
        <v>0</v>
      </c>
      <c r="P943">
        <v>31</v>
      </c>
      <c r="Q943" t="b">
        <v>0</v>
      </c>
      <c r="R943" t="s">
        <v>8271</v>
      </c>
      <c r="S943" s="12" t="s">
        <v>8320</v>
      </c>
      <c r="T943" t="s">
        <v>8322</v>
      </c>
      <c r="U943">
        <f t="shared" si="74"/>
        <v>2017</v>
      </c>
    </row>
    <row r="944" spans="1:21" ht="15" hidden="1" customHeight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>
        <f t="shared" si="70"/>
        <v>9</v>
      </c>
      <c r="H944">
        <f t="shared" si="71"/>
        <v>41.75</v>
      </c>
      <c r="I944" t="s">
        <v>8223</v>
      </c>
      <c r="J944" t="s">
        <v>8245</v>
      </c>
      <c r="K944">
        <v>1455826460</v>
      </c>
      <c r="L944" s="9">
        <f t="shared" si="72"/>
        <v>42418.843287037031</v>
      </c>
      <c r="M944">
        <v>1452716060</v>
      </c>
      <c r="N944" s="9">
        <f t="shared" si="73"/>
        <v>42382.843287037038</v>
      </c>
      <c r="O944" t="b">
        <v>0</v>
      </c>
      <c r="P944">
        <v>16</v>
      </c>
      <c r="Q944" t="b">
        <v>0</v>
      </c>
      <c r="R944" t="s">
        <v>8271</v>
      </c>
      <c r="S944" s="12" t="s">
        <v>8320</v>
      </c>
      <c r="T944" t="s">
        <v>8322</v>
      </c>
      <c r="U944">
        <f t="shared" si="74"/>
        <v>2016</v>
      </c>
    </row>
    <row r="945" spans="1:21" ht="15" hidden="1" customHeight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>
        <f t="shared" si="70"/>
        <v>10</v>
      </c>
      <c r="H945">
        <f t="shared" si="71"/>
        <v>24.08</v>
      </c>
      <c r="I945" t="s">
        <v>8223</v>
      </c>
      <c r="J945" t="s">
        <v>8245</v>
      </c>
      <c r="K945">
        <v>1480438905</v>
      </c>
      <c r="L945" s="9">
        <f t="shared" si="72"/>
        <v>42703.709548611107</v>
      </c>
      <c r="M945">
        <v>1477843305</v>
      </c>
      <c r="N945" s="9">
        <f t="shared" si="73"/>
        <v>42673.667881944442</v>
      </c>
      <c r="O945" t="b">
        <v>0</v>
      </c>
      <c r="P945">
        <v>12</v>
      </c>
      <c r="Q945" t="b">
        <v>0</v>
      </c>
      <c r="R945" t="s">
        <v>8271</v>
      </c>
      <c r="S945" s="12" t="s">
        <v>8320</v>
      </c>
      <c r="T945" t="s">
        <v>8322</v>
      </c>
      <c r="U945">
        <f t="shared" si="74"/>
        <v>2016</v>
      </c>
    </row>
    <row r="946" spans="1:21" ht="15" hidden="1" customHeight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>
        <f t="shared" si="70"/>
        <v>13</v>
      </c>
      <c r="H946">
        <f t="shared" si="71"/>
        <v>69.41</v>
      </c>
      <c r="I946" t="s">
        <v>8223</v>
      </c>
      <c r="J946" t="s">
        <v>8245</v>
      </c>
      <c r="K946">
        <v>1460988000</v>
      </c>
      <c r="L946" s="9">
        <f t="shared" si="72"/>
        <v>42478.583333333328</v>
      </c>
      <c r="M946">
        <v>1458050450</v>
      </c>
      <c r="N946" s="9">
        <f t="shared" si="73"/>
        <v>42444.583912037036</v>
      </c>
      <c r="O946" t="b">
        <v>0</v>
      </c>
      <c r="P946">
        <v>96</v>
      </c>
      <c r="Q946" t="b">
        <v>0</v>
      </c>
      <c r="R946" t="s">
        <v>8271</v>
      </c>
      <c r="S946" s="12" t="s">
        <v>8320</v>
      </c>
      <c r="T946" t="s">
        <v>8322</v>
      </c>
      <c r="U946">
        <f t="shared" si="74"/>
        <v>2016</v>
      </c>
    </row>
    <row r="947" spans="1:21" ht="15" hidden="1" customHeight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>
        <f t="shared" si="70"/>
        <v>2</v>
      </c>
      <c r="H947">
        <f t="shared" si="71"/>
        <v>155.25</v>
      </c>
      <c r="I947" t="s">
        <v>8229</v>
      </c>
      <c r="J947" t="s">
        <v>8248</v>
      </c>
      <c r="K947">
        <v>1487462340</v>
      </c>
      <c r="L947" s="9">
        <f t="shared" si="72"/>
        <v>42784.999305555553</v>
      </c>
      <c r="M947">
        <v>1482958626</v>
      </c>
      <c r="N947" s="9">
        <f t="shared" si="73"/>
        <v>42732.872986111106</v>
      </c>
      <c r="O947" t="b">
        <v>0</v>
      </c>
      <c r="P947">
        <v>16</v>
      </c>
      <c r="Q947" t="b">
        <v>0</v>
      </c>
      <c r="R947" t="s">
        <v>8271</v>
      </c>
      <c r="S947" s="12" t="s">
        <v>8320</v>
      </c>
      <c r="T947" t="s">
        <v>8322</v>
      </c>
      <c r="U947">
        <f t="shared" si="74"/>
        <v>2016</v>
      </c>
    </row>
    <row r="948" spans="1:21" ht="15" hidden="1" customHeight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>
        <f t="shared" si="70"/>
        <v>2</v>
      </c>
      <c r="H948">
        <f t="shared" si="71"/>
        <v>57.2</v>
      </c>
      <c r="I948" t="s">
        <v>8223</v>
      </c>
      <c r="J948" t="s">
        <v>8245</v>
      </c>
      <c r="K948">
        <v>1473444048</v>
      </c>
      <c r="L948" s="9">
        <f t="shared" si="72"/>
        <v>42622.750555555554</v>
      </c>
      <c r="M948">
        <v>1470852048</v>
      </c>
      <c r="N948" s="9">
        <f t="shared" si="73"/>
        <v>42592.750555555554</v>
      </c>
      <c r="O948" t="b">
        <v>0</v>
      </c>
      <c r="P948">
        <v>5</v>
      </c>
      <c r="Q948" t="b">
        <v>0</v>
      </c>
      <c r="R948" t="s">
        <v>8271</v>
      </c>
      <c r="S948" s="12" t="s">
        <v>8320</v>
      </c>
      <c r="T948" t="s">
        <v>8322</v>
      </c>
      <c r="U948">
        <f t="shared" si="74"/>
        <v>2016</v>
      </c>
    </row>
    <row r="949" spans="1:21" ht="15" hidden="1" customHeight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>
        <f t="shared" si="70"/>
        <v>0</v>
      </c>
      <c r="H949" t="e">
        <f t="shared" si="71"/>
        <v>#DIV/0!</v>
      </c>
      <c r="I949" t="s">
        <v>8223</v>
      </c>
      <c r="J949" t="s">
        <v>8245</v>
      </c>
      <c r="K949">
        <v>1467312306</v>
      </c>
      <c r="L949" s="9">
        <f t="shared" si="72"/>
        <v>42551.781319444446</v>
      </c>
      <c r="M949">
        <v>1462128306</v>
      </c>
      <c r="N949" s="9">
        <f t="shared" si="73"/>
        <v>42491.781319444446</v>
      </c>
      <c r="O949" t="b">
        <v>0</v>
      </c>
      <c r="P949">
        <v>0</v>
      </c>
      <c r="Q949" t="b">
        <v>0</v>
      </c>
      <c r="R949" t="s">
        <v>8271</v>
      </c>
      <c r="S949" s="12" t="s">
        <v>8320</v>
      </c>
      <c r="T949" t="s">
        <v>8322</v>
      </c>
      <c r="U949">
        <f t="shared" si="74"/>
        <v>2016</v>
      </c>
    </row>
    <row r="950" spans="1:21" ht="15" hidden="1" customHeight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>
        <f t="shared" si="70"/>
        <v>12</v>
      </c>
      <c r="H950">
        <f t="shared" si="71"/>
        <v>60</v>
      </c>
      <c r="I950" t="s">
        <v>8232</v>
      </c>
      <c r="J950" t="s">
        <v>8248</v>
      </c>
      <c r="K950">
        <v>1457812364</v>
      </c>
      <c r="L950" s="9">
        <f t="shared" si="72"/>
        <v>42441.828287037039</v>
      </c>
      <c r="M950">
        <v>1455220364</v>
      </c>
      <c r="N950" s="9">
        <f t="shared" si="73"/>
        <v>42411.828287037039</v>
      </c>
      <c r="O950" t="b">
        <v>0</v>
      </c>
      <c r="P950">
        <v>8</v>
      </c>
      <c r="Q950" t="b">
        <v>0</v>
      </c>
      <c r="R950" t="s">
        <v>8271</v>
      </c>
      <c r="S950" s="12" t="s">
        <v>8320</v>
      </c>
      <c r="T950" t="s">
        <v>8322</v>
      </c>
      <c r="U950">
        <f t="shared" si="74"/>
        <v>2016</v>
      </c>
    </row>
    <row r="951" spans="1:21" ht="15" hidden="1" customHeight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>
        <f t="shared" si="70"/>
        <v>1</v>
      </c>
      <c r="H951">
        <f t="shared" si="71"/>
        <v>39</v>
      </c>
      <c r="I951" t="s">
        <v>8235</v>
      </c>
      <c r="J951" t="s">
        <v>8248</v>
      </c>
      <c r="K951">
        <v>1456016576</v>
      </c>
      <c r="L951" s="9">
        <f t="shared" si="72"/>
        <v>42421.043703703705</v>
      </c>
      <c r="M951">
        <v>1450832576</v>
      </c>
      <c r="N951" s="9">
        <f t="shared" si="73"/>
        <v>42361.043703703705</v>
      </c>
      <c r="O951" t="b">
        <v>0</v>
      </c>
      <c r="P951">
        <v>7</v>
      </c>
      <c r="Q951" t="b">
        <v>0</v>
      </c>
      <c r="R951" t="s">
        <v>8271</v>
      </c>
      <c r="S951" s="12" t="s">
        <v>8320</v>
      </c>
      <c r="T951" t="s">
        <v>8322</v>
      </c>
      <c r="U951">
        <f t="shared" si="74"/>
        <v>2015</v>
      </c>
    </row>
    <row r="952" spans="1:21" ht="15" hidden="1" customHeight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>
        <f t="shared" si="70"/>
        <v>28</v>
      </c>
      <c r="H952">
        <f t="shared" si="71"/>
        <v>58.42</v>
      </c>
      <c r="I952" t="s">
        <v>8228</v>
      </c>
      <c r="J952" t="s">
        <v>8250</v>
      </c>
      <c r="K952">
        <v>1453053661</v>
      </c>
      <c r="L952" s="9">
        <f t="shared" si="72"/>
        <v>42386.750706018516</v>
      </c>
      <c r="M952">
        <v>1450461661</v>
      </c>
      <c r="N952" s="9">
        <f t="shared" si="73"/>
        <v>42356.750706018516</v>
      </c>
      <c r="O952" t="b">
        <v>0</v>
      </c>
      <c r="P952">
        <v>24</v>
      </c>
      <c r="Q952" t="b">
        <v>0</v>
      </c>
      <c r="R952" t="s">
        <v>8271</v>
      </c>
      <c r="S952" s="12" t="s">
        <v>8320</v>
      </c>
      <c r="T952" t="s">
        <v>8322</v>
      </c>
      <c r="U952">
        <f t="shared" si="74"/>
        <v>2015</v>
      </c>
    </row>
    <row r="953" spans="1:21" ht="15" hidden="1" customHeight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>
        <f t="shared" si="70"/>
        <v>38</v>
      </c>
      <c r="H953">
        <f t="shared" si="71"/>
        <v>158.63999999999999</v>
      </c>
      <c r="I953" t="s">
        <v>8223</v>
      </c>
      <c r="J953" t="s">
        <v>8245</v>
      </c>
      <c r="K953">
        <v>1465054872</v>
      </c>
      <c r="L953" s="9">
        <f t="shared" si="72"/>
        <v>42525.653611111105</v>
      </c>
      <c r="M953">
        <v>1461166872</v>
      </c>
      <c r="N953" s="9">
        <f t="shared" si="73"/>
        <v>42480.653611111113</v>
      </c>
      <c r="O953" t="b">
        <v>0</v>
      </c>
      <c r="P953">
        <v>121</v>
      </c>
      <c r="Q953" t="b">
        <v>0</v>
      </c>
      <c r="R953" t="s">
        <v>8271</v>
      </c>
      <c r="S953" s="12" t="s">
        <v>8320</v>
      </c>
      <c r="T953" t="s">
        <v>8322</v>
      </c>
      <c r="U953">
        <f t="shared" si="74"/>
        <v>2016</v>
      </c>
    </row>
    <row r="954" spans="1:21" ht="15" hidden="1" customHeight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>
        <f t="shared" si="70"/>
        <v>40</v>
      </c>
      <c r="H954">
        <f t="shared" si="71"/>
        <v>99.86</v>
      </c>
      <c r="I954" t="s">
        <v>8223</v>
      </c>
      <c r="J954" t="s">
        <v>8245</v>
      </c>
      <c r="K954">
        <v>1479483812</v>
      </c>
      <c r="L954" s="9">
        <f t="shared" si="72"/>
        <v>42692.655231481483</v>
      </c>
      <c r="M954">
        <v>1476888212</v>
      </c>
      <c r="N954" s="9">
        <f t="shared" si="73"/>
        <v>42662.613564814819</v>
      </c>
      <c r="O954" t="b">
        <v>0</v>
      </c>
      <c r="P954">
        <v>196</v>
      </c>
      <c r="Q954" t="b">
        <v>0</v>
      </c>
      <c r="R954" t="s">
        <v>8271</v>
      </c>
      <c r="S954" s="12" t="s">
        <v>8320</v>
      </c>
      <c r="T954" t="s">
        <v>8322</v>
      </c>
      <c r="U954">
        <f t="shared" si="74"/>
        <v>2016</v>
      </c>
    </row>
    <row r="955" spans="1:21" ht="15" hidden="1" customHeight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>
        <f t="shared" si="70"/>
        <v>1</v>
      </c>
      <c r="H955">
        <f t="shared" si="71"/>
        <v>25.2</v>
      </c>
      <c r="I955" t="s">
        <v>8223</v>
      </c>
      <c r="J955" t="s">
        <v>8245</v>
      </c>
      <c r="K955">
        <v>1422158199</v>
      </c>
      <c r="L955" s="9">
        <f t="shared" si="72"/>
        <v>42029.164340277777</v>
      </c>
      <c r="M955">
        <v>1419566199</v>
      </c>
      <c r="N955" s="9">
        <f t="shared" si="73"/>
        <v>41999.164340277777</v>
      </c>
      <c r="O955" t="b">
        <v>0</v>
      </c>
      <c r="P955">
        <v>5</v>
      </c>
      <c r="Q955" t="b">
        <v>0</v>
      </c>
      <c r="R955" t="s">
        <v>8271</v>
      </c>
      <c r="S955" s="12" t="s">
        <v>8320</v>
      </c>
      <c r="T955" t="s">
        <v>8322</v>
      </c>
      <c r="U955">
        <f t="shared" si="74"/>
        <v>2014</v>
      </c>
    </row>
    <row r="956" spans="1:21" ht="15" hidden="1" customHeight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>
        <f t="shared" si="70"/>
        <v>43</v>
      </c>
      <c r="H956">
        <f t="shared" si="71"/>
        <v>89.19</v>
      </c>
      <c r="I956" t="s">
        <v>8223</v>
      </c>
      <c r="J956" t="s">
        <v>8245</v>
      </c>
      <c r="K956">
        <v>1440100839</v>
      </c>
      <c r="L956" s="9">
        <f t="shared" si="72"/>
        <v>42236.833784722221</v>
      </c>
      <c r="M956">
        <v>1436472039</v>
      </c>
      <c r="N956" s="9">
        <f t="shared" si="73"/>
        <v>42194.833784722221</v>
      </c>
      <c r="O956" t="b">
        <v>0</v>
      </c>
      <c r="P956">
        <v>73</v>
      </c>
      <c r="Q956" t="b">
        <v>0</v>
      </c>
      <c r="R956" t="s">
        <v>8271</v>
      </c>
      <c r="S956" s="12" t="s">
        <v>8320</v>
      </c>
      <c r="T956" t="s">
        <v>8322</v>
      </c>
      <c r="U956">
        <f t="shared" si="74"/>
        <v>2015</v>
      </c>
    </row>
    <row r="957" spans="1:21" ht="15" hidden="1" customHeight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>
        <f t="shared" si="70"/>
        <v>6</v>
      </c>
      <c r="H957">
        <f t="shared" si="71"/>
        <v>182.62</v>
      </c>
      <c r="I957" t="s">
        <v>8223</v>
      </c>
      <c r="J957" t="s">
        <v>8245</v>
      </c>
      <c r="K957">
        <v>1473750300</v>
      </c>
      <c r="L957" s="9">
        <f t="shared" si="72"/>
        <v>42626.295138888891</v>
      </c>
      <c r="M957">
        <v>1470294300</v>
      </c>
      <c r="N957" s="9">
        <f t="shared" si="73"/>
        <v>42586.295138888891</v>
      </c>
      <c r="O957" t="b">
        <v>0</v>
      </c>
      <c r="P957">
        <v>93</v>
      </c>
      <c r="Q957" t="b">
        <v>0</v>
      </c>
      <c r="R957" t="s">
        <v>8271</v>
      </c>
      <c r="S957" s="12" t="s">
        <v>8320</v>
      </c>
      <c r="T957" t="s">
        <v>8322</v>
      </c>
      <c r="U957">
        <f t="shared" si="74"/>
        <v>2016</v>
      </c>
    </row>
    <row r="958" spans="1:21" ht="15" hidden="1" customHeight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>
        <f t="shared" si="70"/>
        <v>2</v>
      </c>
      <c r="H958">
        <f t="shared" si="71"/>
        <v>50.65</v>
      </c>
      <c r="I958" t="s">
        <v>8223</v>
      </c>
      <c r="J958" t="s">
        <v>8245</v>
      </c>
      <c r="K958">
        <v>1430081759</v>
      </c>
      <c r="L958" s="9">
        <f t="shared" si="72"/>
        <v>42120.872210648144</v>
      </c>
      <c r="M958">
        <v>1424901359</v>
      </c>
      <c r="N958" s="9">
        <f t="shared" si="73"/>
        <v>42060.913877314815</v>
      </c>
      <c r="O958" t="b">
        <v>0</v>
      </c>
      <c r="P958">
        <v>17</v>
      </c>
      <c r="Q958" t="b">
        <v>0</v>
      </c>
      <c r="R958" t="s">
        <v>8271</v>
      </c>
      <c r="S958" s="12" t="s">
        <v>8320</v>
      </c>
      <c r="T958" t="s">
        <v>8322</v>
      </c>
      <c r="U958">
        <f t="shared" si="74"/>
        <v>2015</v>
      </c>
    </row>
    <row r="959" spans="1:21" ht="15" hidden="1" customHeight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>
        <f t="shared" si="70"/>
        <v>2</v>
      </c>
      <c r="H959">
        <f t="shared" si="71"/>
        <v>33.29</v>
      </c>
      <c r="I959" t="s">
        <v>8223</v>
      </c>
      <c r="J959" t="s">
        <v>8245</v>
      </c>
      <c r="K959">
        <v>1479392133</v>
      </c>
      <c r="L959" s="9">
        <f t="shared" si="72"/>
        <v>42691.594131944439</v>
      </c>
      <c r="M959">
        <v>1476710133</v>
      </c>
      <c r="N959" s="9">
        <f t="shared" si="73"/>
        <v>42660.552465277782</v>
      </c>
      <c r="O959" t="b">
        <v>0</v>
      </c>
      <c r="P959">
        <v>7</v>
      </c>
      <c r="Q959" t="b">
        <v>0</v>
      </c>
      <c r="R959" t="s">
        <v>8271</v>
      </c>
      <c r="S959" s="12" t="s">
        <v>8320</v>
      </c>
      <c r="T959" t="s">
        <v>8322</v>
      </c>
      <c r="U959">
        <f t="shared" si="74"/>
        <v>2016</v>
      </c>
    </row>
    <row r="960" spans="1:21" ht="15" hidden="1" customHeight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>
        <f t="shared" si="70"/>
        <v>11</v>
      </c>
      <c r="H960">
        <f t="shared" si="71"/>
        <v>51.82</v>
      </c>
      <c r="I960" t="s">
        <v>8223</v>
      </c>
      <c r="J960" t="s">
        <v>8245</v>
      </c>
      <c r="K960">
        <v>1428641940</v>
      </c>
      <c r="L960" s="9">
        <f t="shared" si="72"/>
        <v>42104.207638888889</v>
      </c>
      <c r="M960">
        <v>1426792563</v>
      </c>
      <c r="N960" s="9">
        <f t="shared" si="73"/>
        <v>42082.802812499998</v>
      </c>
      <c r="O960" t="b">
        <v>0</v>
      </c>
      <c r="P960">
        <v>17</v>
      </c>
      <c r="Q960" t="b">
        <v>0</v>
      </c>
      <c r="R960" t="s">
        <v>8271</v>
      </c>
      <c r="S960" s="12" t="s">
        <v>8320</v>
      </c>
      <c r="T960" t="s">
        <v>8322</v>
      </c>
      <c r="U960">
        <f t="shared" si="74"/>
        <v>2015</v>
      </c>
    </row>
    <row r="961" spans="1:21" ht="15" hidden="1" customHeight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>
        <f t="shared" si="70"/>
        <v>39</v>
      </c>
      <c r="H961">
        <f t="shared" si="71"/>
        <v>113.63</v>
      </c>
      <c r="I961" t="s">
        <v>8223</v>
      </c>
      <c r="J961" t="s">
        <v>8245</v>
      </c>
      <c r="K961">
        <v>1421640665</v>
      </c>
      <c r="L961" s="9">
        <f t="shared" si="72"/>
        <v>42023.174363425926</v>
      </c>
      <c r="M961">
        <v>1419048665</v>
      </c>
      <c r="N961" s="9">
        <f t="shared" si="73"/>
        <v>41993.174363425926</v>
      </c>
      <c r="O961" t="b">
        <v>0</v>
      </c>
      <c r="P961">
        <v>171</v>
      </c>
      <c r="Q961" t="b">
        <v>0</v>
      </c>
      <c r="R961" t="s">
        <v>8271</v>
      </c>
      <c r="S961" s="12" t="s">
        <v>8320</v>
      </c>
      <c r="T961" t="s">
        <v>8322</v>
      </c>
      <c r="U961">
        <f t="shared" si="74"/>
        <v>2014</v>
      </c>
    </row>
    <row r="962" spans="1:21" ht="15" hidden="1" customHeight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>
        <f t="shared" si="70"/>
        <v>46</v>
      </c>
      <c r="H962">
        <f t="shared" si="71"/>
        <v>136.46</v>
      </c>
      <c r="I962" t="s">
        <v>8223</v>
      </c>
      <c r="J962" t="s">
        <v>8245</v>
      </c>
      <c r="K962">
        <v>1489500155</v>
      </c>
      <c r="L962" s="9">
        <f t="shared" si="72"/>
        <v>42808.585127314815</v>
      </c>
      <c r="M962">
        <v>1485874955</v>
      </c>
      <c r="N962" s="9">
        <f t="shared" si="73"/>
        <v>42766.626793981486</v>
      </c>
      <c r="O962" t="b">
        <v>0</v>
      </c>
      <c r="P962">
        <v>188</v>
      </c>
      <c r="Q962" t="b">
        <v>0</v>
      </c>
      <c r="R962" t="s">
        <v>8271</v>
      </c>
      <c r="S962" s="12" t="s">
        <v>8320</v>
      </c>
      <c r="T962" t="s">
        <v>8322</v>
      </c>
      <c r="U962">
        <f t="shared" si="74"/>
        <v>2017</v>
      </c>
    </row>
    <row r="963" spans="1:21" ht="15" hidden="1" customHeight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>
        <f t="shared" ref="G963:G1026" si="75">ROUND(E963/D963*100,0)</f>
        <v>42</v>
      </c>
      <c r="H963">
        <f t="shared" ref="H963:H1026" si="76">ROUND(E963/P963,2)</f>
        <v>364.35</v>
      </c>
      <c r="I963" t="s">
        <v>8223</v>
      </c>
      <c r="J963" t="s">
        <v>8245</v>
      </c>
      <c r="K963">
        <v>1487617200</v>
      </c>
      <c r="L963" s="9">
        <f t="shared" ref="L963:L1026" si="77">K963/60/60/24+DATE(1970,1,1)</f>
        <v>42786.791666666672</v>
      </c>
      <c r="M963">
        <v>1483634335</v>
      </c>
      <c r="N963" s="9">
        <f t="shared" ref="N963:N1026" si="78">M963/24/60/60+DATE(1970,1,1)</f>
        <v>42740.693692129629</v>
      </c>
      <c r="O963" t="b">
        <v>0</v>
      </c>
      <c r="P963">
        <v>110</v>
      </c>
      <c r="Q963" t="b">
        <v>0</v>
      </c>
      <c r="R963" t="s">
        <v>8271</v>
      </c>
      <c r="S963" s="12" t="s">
        <v>8320</v>
      </c>
      <c r="T963" t="s">
        <v>8322</v>
      </c>
      <c r="U963">
        <f t="shared" ref="U963:U1026" si="79">YEAR(N963)</f>
        <v>2017</v>
      </c>
    </row>
    <row r="964" spans="1:21" ht="15" hidden="1" customHeight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>
        <f t="shared" si="75"/>
        <v>28</v>
      </c>
      <c r="H964">
        <f t="shared" si="76"/>
        <v>19.239999999999998</v>
      </c>
      <c r="I964" t="s">
        <v>8223</v>
      </c>
      <c r="J964" t="s">
        <v>8245</v>
      </c>
      <c r="K964">
        <v>1455210353</v>
      </c>
      <c r="L964" s="9">
        <f t="shared" si="77"/>
        <v>42411.712418981479</v>
      </c>
      <c r="M964">
        <v>1451927153</v>
      </c>
      <c r="N964" s="9">
        <f t="shared" si="78"/>
        <v>42373.712418981479</v>
      </c>
      <c r="O964" t="b">
        <v>0</v>
      </c>
      <c r="P964">
        <v>37</v>
      </c>
      <c r="Q964" t="b">
        <v>0</v>
      </c>
      <c r="R964" t="s">
        <v>8271</v>
      </c>
      <c r="S964" s="12" t="s">
        <v>8320</v>
      </c>
      <c r="T964" t="s">
        <v>8322</v>
      </c>
      <c r="U964">
        <f t="shared" si="79"/>
        <v>2016</v>
      </c>
    </row>
    <row r="965" spans="1:21" ht="15" hidden="1" customHeight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>
        <f t="shared" si="75"/>
        <v>1</v>
      </c>
      <c r="H965">
        <f t="shared" si="76"/>
        <v>41.89</v>
      </c>
      <c r="I965" t="s">
        <v>8223</v>
      </c>
      <c r="J965" t="s">
        <v>8245</v>
      </c>
      <c r="K965">
        <v>1476717319</v>
      </c>
      <c r="L965" s="9">
        <f t="shared" si="77"/>
        <v>42660.635636574079</v>
      </c>
      <c r="M965">
        <v>1473693319</v>
      </c>
      <c r="N965" s="9">
        <f t="shared" si="78"/>
        <v>42625.635636574072</v>
      </c>
      <c r="O965" t="b">
        <v>0</v>
      </c>
      <c r="P965">
        <v>9</v>
      </c>
      <c r="Q965" t="b">
        <v>0</v>
      </c>
      <c r="R965" t="s">
        <v>8271</v>
      </c>
      <c r="S965" s="12" t="s">
        <v>8320</v>
      </c>
      <c r="T965" t="s">
        <v>8322</v>
      </c>
      <c r="U965">
        <f t="shared" si="79"/>
        <v>2016</v>
      </c>
    </row>
    <row r="966" spans="1:21" ht="15" hidden="1" customHeight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>
        <f t="shared" si="75"/>
        <v>1</v>
      </c>
      <c r="H966">
        <f t="shared" si="76"/>
        <v>30.31</v>
      </c>
      <c r="I966" t="s">
        <v>8228</v>
      </c>
      <c r="J966" t="s">
        <v>8250</v>
      </c>
      <c r="K966">
        <v>1441119919</v>
      </c>
      <c r="L966" s="9">
        <f t="shared" si="77"/>
        <v>42248.628692129627</v>
      </c>
      <c r="M966">
        <v>1437663919</v>
      </c>
      <c r="N966" s="9">
        <f t="shared" si="78"/>
        <v>42208.628692129627</v>
      </c>
      <c r="O966" t="b">
        <v>0</v>
      </c>
      <c r="P966">
        <v>29</v>
      </c>
      <c r="Q966" t="b">
        <v>0</v>
      </c>
      <c r="R966" t="s">
        <v>8271</v>
      </c>
      <c r="S966" s="12" t="s">
        <v>8320</v>
      </c>
      <c r="T966" t="s">
        <v>8322</v>
      </c>
      <c r="U966">
        <f t="shared" si="79"/>
        <v>2015</v>
      </c>
    </row>
    <row r="967" spans="1:21" ht="15" hidden="1" customHeight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>
        <f t="shared" si="75"/>
        <v>1</v>
      </c>
      <c r="H967">
        <f t="shared" si="76"/>
        <v>49.67</v>
      </c>
      <c r="I967" t="s">
        <v>8223</v>
      </c>
      <c r="J967" t="s">
        <v>8245</v>
      </c>
      <c r="K967">
        <v>1477454340</v>
      </c>
      <c r="L967" s="9">
        <f t="shared" si="77"/>
        <v>42669.165972222225</v>
      </c>
      <c r="M967">
        <v>1474676646</v>
      </c>
      <c r="N967" s="9">
        <f t="shared" si="78"/>
        <v>42637.016736111109</v>
      </c>
      <c r="O967" t="b">
        <v>0</v>
      </c>
      <c r="P967">
        <v>6</v>
      </c>
      <c r="Q967" t="b">
        <v>0</v>
      </c>
      <c r="R967" t="s">
        <v>8271</v>
      </c>
      <c r="S967" s="12" t="s">
        <v>8320</v>
      </c>
      <c r="T967" t="s">
        <v>8322</v>
      </c>
      <c r="U967">
        <f t="shared" si="79"/>
        <v>2016</v>
      </c>
    </row>
    <row r="968" spans="1:21" ht="15" hidden="1" customHeight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>
        <f t="shared" si="75"/>
        <v>15</v>
      </c>
      <c r="H968">
        <f t="shared" si="76"/>
        <v>59.2</v>
      </c>
      <c r="I968" t="s">
        <v>8223</v>
      </c>
      <c r="J968" t="s">
        <v>8245</v>
      </c>
      <c r="K968">
        <v>1475766932</v>
      </c>
      <c r="L968" s="9">
        <f t="shared" si="77"/>
        <v>42649.635787037041</v>
      </c>
      <c r="M968">
        <v>1473174932</v>
      </c>
      <c r="N968" s="9">
        <f t="shared" si="78"/>
        <v>42619.635787037041</v>
      </c>
      <c r="O968" t="b">
        <v>0</v>
      </c>
      <c r="P968">
        <v>30</v>
      </c>
      <c r="Q968" t="b">
        <v>0</v>
      </c>
      <c r="R968" t="s">
        <v>8271</v>
      </c>
      <c r="S968" s="12" t="s">
        <v>8320</v>
      </c>
      <c r="T968" t="s">
        <v>8322</v>
      </c>
      <c r="U968">
        <f t="shared" si="79"/>
        <v>2016</v>
      </c>
    </row>
    <row r="969" spans="1:21" ht="15" hidden="1" customHeight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>
        <f t="shared" si="75"/>
        <v>18</v>
      </c>
      <c r="H969">
        <f t="shared" si="76"/>
        <v>43.98</v>
      </c>
      <c r="I969" t="s">
        <v>8223</v>
      </c>
      <c r="J969" t="s">
        <v>8245</v>
      </c>
      <c r="K969">
        <v>1461301574</v>
      </c>
      <c r="L969" s="9">
        <f t="shared" si="77"/>
        <v>42482.21266203704</v>
      </c>
      <c r="M969">
        <v>1456121174</v>
      </c>
      <c r="N969" s="9">
        <f t="shared" si="78"/>
        <v>42422.254328703704</v>
      </c>
      <c r="O969" t="b">
        <v>0</v>
      </c>
      <c r="P969">
        <v>81</v>
      </c>
      <c r="Q969" t="b">
        <v>0</v>
      </c>
      <c r="R969" t="s">
        <v>8271</v>
      </c>
      <c r="S969" s="12" t="s">
        <v>8320</v>
      </c>
      <c r="T969" t="s">
        <v>8322</v>
      </c>
      <c r="U969">
        <f t="shared" si="79"/>
        <v>2016</v>
      </c>
    </row>
    <row r="970" spans="1:21" ht="15" hidden="1" customHeight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>
        <f t="shared" si="75"/>
        <v>1</v>
      </c>
      <c r="H970">
        <f t="shared" si="76"/>
        <v>26.5</v>
      </c>
      <c r="I970" t="s">
        <v>8223</v>
      </c>
      <c r="J970" t="s">
        <v>8245</v>
      </c>
      <c r="K970">
        <v>1408134034</v>
      </c>
      <c r="L970" s="9">
        <f t="shared" si="77"/>
        <v>41866.847615740742</v>
      </c>
      <c r="M970">
        <v>1405542034</v>
      </c>
      <c r="N970" s="9">
        <f t="shared" si="78"/>
        <v>41836.847615740742</v>
      </c>
      <c r="O970" t="b">
        <v>0</v>
      </c>
      <c r="P970">
        <v>4</v>
      </c>
      <c r="Q970" t="b">
        <v>0</v>
      </c>
      <c r="R970" t="s">
        <v>8271</v>
      </c>
      <c r="S970" s="12" t="s">
        <v>8320</v>
      </c>
      <c r="T970" t="s">
        <v>8322</v>
      </c>
      <c r="U970">
        <f t="shared" si="79"/>
        <v>2014</v>
      </c>
    </row>
    <row r="971" spans="1:21" ht="15" hidden="1" customHeight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>
        <f t="shared" si="75"/>
        <v>47</v>
      </c>
      <c r="H971">
        <f t="shared" si="76"/>
        <v>1272.73</v>
      </c>
      <c r="I971" t="s">
        <v>8237</v>
      </c>
      <c r="J971" t="s">
        <v>8255</v>
      </c>
      <c r="K971">
        <v>1486624607</v>
      </c>
      <c r="L971" s="9">
        <f t="shared" si="77"/>
        <v>42775.30332175926</v>
      </c>
      <c r="M971">
        <v>1483773407</v>
      </c>
      <c r="N971" s="9">
        <f t="shared" si="78"/>
        <v>42742.30332175926</v>
      </c>
      <c r="O971" t="b">
        <v>0</v>
      </c>
      <c r="P971">
        <v>11</v>
      </c>
      <c r="Q971" t="b">
        <v>0</v>
      </c>
      <c r="R971" t="s">
        <v>8271</v>
      </c>
      <c r="S971" s="12" t="s">
        <v>8320</v>
      </c>
      <c r="T971" t="s">
        <v>8322</v>
      </c>
      <c r="U971">
        <f t="shared" si="79"/>
        <v>2017</v>
      </c>
    </row>
    <row r="972" spans="1:21" ht="15" hidden="1" customHeight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>
        <f t="shared" si="75"/>
        <v>46</v>
      </c>
      <c r="H972">
        <f t="shared" si="76"/>
        <v>164</v>
      </c>
      <c r="I972" t="s">
        <v>8228</v>
      </c>
      <c r="J972" t="s">
        <v>8250</v>
      </c>
      <c r="K972">
        <v>1485147540</v>
      </c>
      <c r="L972" s="9">
        <f t="shared" si="77"/>
        <v>42758.207638888889</v>
      </c>
      <c r="M972">
        <v>1481951853</v>
      </c>
      <c r="N972" s="9">
        <f t="shared" si="78"/>
        <v>42721.220520833333</v>
      </c>
      <c r="O972" t="b">
        <v>0</v>
      </c>
      <c r="P972">
        <v>14</v>
      </c>
      <c r="Q972" t="b">
        <v>0</v>
      </c>
      <c r="R972" t="s">
        <v>8271</v>
      </c>
      <c r="S972" s="12" t="s">
        <v>8320</v>
      </c>
      <c r="T972" t="s">
        <v>8322</v>
      </c>
      <c r="U972">
        <f t="shared" si="79"/>
        <v>2016</v>
      </c>
    </row>
    <row r="973" spans="1:21" ht="15" hidden="1" customHeight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>
        <f t="shared" si="75"/>
        <v>0</v>
      </c>
      <c r="H973">
        <f t="shared" si="76"/>
        <v>45.2</v>
      </c>
      <c r="I973" t="s">
        <v>8223</v>
      </c>
      <c r="J973" t="s">
        <v>8245</v>
      </c>
      <c r="K973">
        <v>1433178060</v>
      </c>
      <c r="L973" s="9">
        <f t="shared" si="77"/>
        <v>42156.709027777775</v>
      </c>
      <c r="M973">
        <v>1429290060</v>
      </c>
      <c r="N973" s="9">
        <f t="shared" si="78"/>
        <v>42111.709027777775</v>
      </c>
      <c r="O973" t="b">
        <v>0</v>
      </c>
      <c r="P973">
        <v>5</v>
      </c>
      <c r="Q973" t="b">
        <v>0</v>
      </c>
      <c r="R973" t="s">
        <v>8271</v>
      </c>
      <c r="S973" s="12" t="s">
        <v>8320</v>
      </c>
      <c r="T973" t="s">
        <v>8322</v>
      </c>
      <c r="U973">
        <f t="shared" si="79"/>
        <v>2015</v>
      </c>
    </row>
    <row r="974" spans="1:21" ht="15" hidden="1" customHeight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>
        <f t="shared" si="75"/>
        <v>35</v>
      </c>
      <c r="H974">
        <f t="shared" si="76"/>
        <v>153.88999999999999</v>
      </c>
      <c r="I974" t="s">
        <v>8223</v>
      </c>
      <c r="J974" t="s">
        <v>8245</v>
      </c>
      <c r="K974">
        <v>1409813940</v>
      </c>
      <c r="L974" s="9">
        <f t="shared" si="77"/>
        <v>41886.290972222225</v>
      </c>
      <c r="M974">
        <v>1407271598</v>
      </c>
      <c r="N974" s="9">
        <f t="shared" si="78"/>
        <v>41856.865717592591</v>
      </c>
      <c r="O974" t="b">
        <v>0</v>
      </c>
      <c r="P974">
        <v>45</v>
      </c>
      <c r="Q974" t="b">
        <v>0</v>
      </c>
      <c r="R974" t="s">
        <v>8271</v>
      </c>
      <c r="S974" s="12" t="s">
        <v>8320</v>
      </c>
      <c r="T974" t="s">
        <v>8322</v>
      </c>
      <c r="U974">
        <f t="shared" si="79"/>
        <v>2014</v>
      </c>
    </row>
    <row r="975" spans="1:21" ht="15" hidden="1" customHeight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>
        <f t="shared" si="75"/>
        <v>2</v>
      </c>
      <c r="H975">
        <f t="shared" si="76"/>
        <v>51.38</v>
      </c>
      <c r="I975" t="s">
        <v>8223</v>
      </c>
      <c r="J975" t="s">
        <v>8245</v>
      </c>
      <c r="K975">
        <v>1447032093</v>
      </c>
      <c r="L975" s="9">
        <f t="shared" si="77"/>
        <v>42317.056631944448</v>
      </c>
      <c r="M975">
        <v>1441844493</v>
      </c>
      <c r="N975" s="9">
        <f t="shared" si="78"/>
        <v>42257.014965277776</v>
      </c>
      <c r="O975" t="b">
        <v>0</v>
      </c>
      <c r="P975">
        <v>8</v>
      </c>
      <c r="Q975" t="b">
        <v>0</v>
      </c>
      <c r="R975" t="s">
        <v>8271</v>
      </c>
      <c r="S975" s="12" t="s">
        <v>8320</v>
      </c>
      <c r="T975" t="s">
        <v>8322</v>
      </c>
      <c r="U975">
        <f t="shared" si="79"/>
        <v>2015</v>
      </c>
    </row>
    <row r="976" spans="1:21" ht="15" hidden="1" customHeight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>
        <f t="shared" si="75"/>
        <v>1</v>
      </c>
      <c r="H976">
        <f t="shared" si="76"/>
        <v>93.33</v>
      </c>
      <c r="I976" t="s">
        <v>8223</v>
      </c>
      <c r="J976" t="s">
        <v>8245</v>
      </c>
      <c r="K976">
        <v>1458925156</v>
      </c>
      <c r="L976" s="9">
        <f t="shared" si="77"/>
        <v>42454.707824074074</v>
      </c>
      <c r="M976">
        <v>1456336756</v>
      </c>
      <c r="N976" s="9">
        <f t="shared" si="78"/>
        <v>42424.749490740738</v>
      </c>
      <c r="O976" t="b">
        <v>0</v>
      </c>
      <c r="P976">
        <v>3</v>
      </c>
      <c r="Q976" t="b">
        <v>0</v>
      </c>
      <c r="R976" t="s">
        <v>8271</v>
      </c>
      <c r="S976" s="12" t="s">
        <v>8320</v>
      </c>
      <c r="T976" t="s">
        <v>8322</v>
      </c>
      <c r="U976">
        <f t="shared" si="79"/>
        <v>2016</v>
      </c>
    </row>
    <row r="977" spans="1:21" ht="15" hidden="1" customHeight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>
        <f t="shared" si="75"/>
        <v>3</v>
      </c>
      <c r="H977">
        <f t="shared" si="76"/>
        <v>108.63</v>
      </c>
      <c r="I977" t="s">
        <v>8223</v>
      </c>
      <c r="J977" t="s">
        <v>8245</v>
      </c>
      <c r="K977">
        <v>1467132185</v>
      </c>
      <c r="L977" s="9">
        <f t="shared" si="77"/>
        <v>42549.696585648147</v>
      </c>
      <c r="M977">
        <v>1461948185</v>
      </c>
      <c r="N977" s="9">
        <f t="shared" si="78"/>
        <v>42489.696585648147</v>
      </c>
      <c r="O977" t="b">
        <v>0</v>
      </c>
      <c r="P977">
        <v>24</v>
      </c>
      <c r="Q977" t="b">
        <v>0</v>
      </c>
      <c r="R977" t="s">
        <v>8271</v>
      </c>
      <c r="S977" s="12" t="s">
        <v>8320</v>
      </c>
      <c r="T977" t="s">
        <v>8322</v>
      </c>
      <c r="U977">
        <f t="shared" si="79"/>
        <v>2016</v>
      </c>
    </row>
    <row r="978" spans="1:21" ht="15" hidden="1" customHeight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>
        <f t="shared" si="75"/>
        <v>2</v>
      </c>
      <c r="H978">
        <f t="shared" si="76"/>
        <v>160.5</v>
      </c>
      <c r="I978" t="s">
        <v>8225</v>
      </c>
      <c r="J978" t="s">
        <v>8247</v>
      </c>
      <c r="K978">
        <v>1439515497</v>
      </c>
      <c r="L978" s="9">
        <f t="shared" si="77"/>
        <v>42230.058993055558</v>
      </c>
      <c r="M978">
        <v>1435627497</v>
      </c>
      <c r="N978" s="9">
        <f t="shared" si="78"/>
        <v>42185.058993055558</v>
      </c>
      <c r="O978" t="b">
        <v>0</v>
      </c>
      <c r="P978">
        <v>18</v>
      </c>
      <c r="Q978" t="b">
        <v>0</v>
      </c>
      <c r="R978" t="s">
        <v>8271</v>
      </c>
      <c r="S978" s="12" t="s">
        <v>8320</v>
      </c>
      <c r="T978" t="s">
        <v>8322</v>
      </c>
      <c r="U978">
        <f t="shared" si="79"/>
        <v>2015</v>
      </c>
    </row>
    <row r="979" spans="1:21" ht="15" hidden="1" customHeight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>
        <f t="shared" si="75"/>
        <v>34</v>
      </c>
      <c r="H979">
        <f t="shared" si="76"/>
        <v>75.75</v>
      </c>
      <c r="I979" t="s">
        <v>8238</v>
      </c>
      <c r="J979" t="s">
        <v>8248</v>
      </c>
      <c r="K979">
        <v>1456094197</v>
      </c>
      <c r="L979" s="9">
        <f t="shared" si="77"/>
        <v>42421.942094907412</v>
      </c>
      <c r="M979">
        <v>1453502197</v>
      </c>
      <c r="N979" s="9">
        <f t="shared" si="78"/>
        <v>42391.942094907412</v>
      </c>
      <c r="O979" t="b">
        <v>0</v>
      </c>
      <c r="P979">
        <v>12</v>
      </c>
      <c r="Q979" t="b">
        <v>0</v>
      </c>
      <c r="R979" t="s">
        <v>8271</v>
      </c>
      <c r="S979" s="12" t="s">
        <v>8320</v>
      </c>
      <c r="T979" t="s">
        <v>8322</v>
      </c>
      <c r="U979">
        <f t="shared" si="79"/>
        <v>2016</v>
      </c>
    </row>
    <row r="980" spans="1:21" ht="15" hidden="1" customHeight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>
        <f t="shared" si="75"/>
        <v>56</v>
      </c>
      <c r="H980">
        <f t="shared" si="76"/>
        <v>790.84</v>
      </c>
      <c r="I980" t="s">
        <v>8234</v>
      </c>
      <c r="J980" t="s">
        <v>8254</v>
      </c>
      <c r="K980">
        <v>1456385101</v>
      </c>
      <c r="L980" s="9">
        <f t="shared" si="77"/>
        <v>42425.309039351851</v>
      </c>
      <c r="M980">
        <v>1453793101</v>
      </c>
      <c r="N980" s="9">
        <f t="shared" si="78"/>
        <v>42395.309039351851</v>
      </c>
      <c r="O980" t="b">
        <v>0</v>
      </c>
      <c r="P980">
        <v>123</v>
      </c>
      <c r="Q980" t="b">
        <v>0</v>
      </c>
      <c r="R980" t="s">
        <v>8271</v>
      </c>
      <c r="S980" s="12" t="s">
        <v>8320</v>
      </c>
      <c r="T980" t="s">
        <v>8322</v>
      </c>
      <c r="U980">
        <f t="shared" si="79"/>
        <v>2016</v>
      </c>
    </row>
    <row r="981" spans="1:21" ht="15" hidden="1" customHeight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>
        <f t="shared" si="75"/>
        <v>83</v>
      </c>
      <c r="H981">
        <f t="shared" si="76"/>
        <v>301.94</v>
      </c>
      <c r="I981" t="s">
        <v>8223</v>
      </c>
      <c r="J981" t="s">
        <v>8245</v>
      </c>
      <c r="K981">
        <v>1466449140</v>
      </c>
      <c r="L981" s="9">
        <f t="shared" si="77"/>
        <v>42541.790972222225</v>
      </c>
      <c r="M981">
        <v>1463392828</v>
      </c>
      <c r="N981" s="9">
        <f t="shared" si="78"/>
        <v>42506.416990740741</v>
      </c>
      <c r="O981" t="b">
        <v>0</v>
      </c>
      <c r="P981">
        <v>96</v>
      </c>
      <c r="Q981" t="b">
        <v>0</v>
      </c>
      <c r="R981" t="s">
        <v>8271</v>
      </c>
      <c r="S981" s="12" t="s">
        <v>8320</v>
      </c>
      <c r="T981" t="s">
        <v>8322</v>
      </c>
      <c r="U981">
        <f t="shared" si="79"/>
        <v>2016</v>
      </c>
    </row>
    <row r="982" spans="1:21" ht="15" hidden="1" customHeight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>
        <f t="shared" si="75"/>
        <v>15</v>
      </c>
      <c r="H982">
        <f t="shared" si="76"/>
        <v>47.94</v>
      </c>
      <c r="I982" t="s">
        <v>8223</v>
      </c>
      <c r="J982" t="s">
        <v>8245</v>
      </c>
      <c r="K982">
        <v>1417387322</v>
      </c>
      <c r="L982" s="9">
        <f t="shared" si="77"/>
        <v>41973.945856481485</v>
      </c>
      <c r="M982">
        <v>1413495722</v>
      </c>
      <c r="N982" s="9">
        <f t="shared" si="78"/>
        <v>41928.904189814813</v>
      </c>
      <c r="O982" t="b">
        <v>0</v>
      </c>
      <c r="P982">
        <v>31</v>
      </c>
      <c r="Q982" t="b">
        <v>0</v>
      </c>
      <c r="R982" t="s">
        <v>8271</v>
      </c>
      <c r="S982" s="12" t="s">
        <v>8320</v>
      </c>
      <c r="T982" t="s">
        <v>8322</v>
      </c>
      <c r="U982">
        <f t="shared" si="79"/>
        <v>2014</v>
      </c>
    </row>
    <row r="983" spans="1:21" ht="15" hidden="1" customHeight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>
        <f t="shared" si="75"/>
        <v>0</v>
      </c>
      <c r="H983">
        <f t="shared" si="76"/>
        <v>2.75</v>
      </c>
      <c r="I983" t="s">
        <v>8223</v>
      </c>
      <c r="J983" t="s">
        <v>8245</v>
      </c>
      <c r="K983">
        <v>1407624222</v>
      </c>
      <c r="L983" s="9">
        <f t="shared" si="77"/>
        <v>41860.947013888886</v>
      </c>
      <c r="M983">
        <v>1405032222</v>
      </c>
      <c r="N983" s="9">
        <f t="shared" si="78"/>
        <v>41830.947013888886</v>
      </c>
      <c r="O983" t="b">
        <v>0</v>
      </c>
      <c r="P983">
        <v>4</v>
      </c>
      <c r="Q983" t="b">
        <v>0</v>
      </c>
      <c r="R983" t="s">
        <v>8271</v>
      </c>
      <c r="S983" s="12" t="s">
        <v>8320</v>
      </c>
      <c r="T983" t="s">
        <v>8322</v>
      </c>
      <c r="U983">
        <f t="shared" si="79"/>
        <v>2014</v>
      </c>
    </row>
    <row r="984" spans="1:21" ht="15" hidden="1" customHeight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>
        <f t="shared" si="75"/>
        <v>0</v>
      </c>
      <c r="H984">
        <f t="shared" si="76"/>
        <v>1</v>
      </c>
      <c r="I984" t="s">
        <v>8223</v>
      </c>
      <c r="J984" t="s">
        <v>8245</v>
      </c>
      <c r="K984">
        <v>1475431486</v>
      </c>
      <c r="L984" s="9">
        <f t="shared" si="77"/>
        <v>42645.753310185188</v>
      </c>
      <c r="M984">
        <v>1472839486</v>
      </c>
      <c r="N984" s="9">
        <f t="shared" si="78"/>
        <v>42615.753310185188</v>
      </c>
      <c r="O984" t="b">
        <v>0</v>
      </c>
      <c r="P984">
        <v>3</v>
      </c>
      <c r="Q984" t="b">
        <v>0</v>
      </c>
      <c r="R984" t="s">
        <v>8271</v>
      </c>
      <c r="S984" s="12" t="s">
        <v>8320</v>
      </c>
      <c r="T984" t="s">
        <v>8322</v>
      </c>
      <c r="U984">
        <f t="shared" si="79"/>
        <v>2016</v>
      </c>
    </row>
    <row r="985" spans="1:21" ht="15" hidden="1" customHeight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>
        <f t="shared" si="75"/>
        <v>30</v>
      </c>
      <c r="H985">
        <f t="shared" si="76"/>
        <v>171.79</v>
      </c>
      <c r="I985" t="s">
        <v>8226</v>
      </c>
      <c r="J985" t="s">
        <v>8248</v>
      </c>
      <c r="K985">
        <v>1471985640</v>
      </c>
      <c r="L985" s="9">
        <f t="shared" si="77"/>
        <v>42605.870833333334</v>
      </c>
      <c r="M985">
        <v>1469289685</v>
      </c>
      <c r="N985" s="9">
        <f t="shared" si="78"/>
        <v>42574.667650462958</v>
      </c>
      <c r="O985" t="b">
        <v>0</v>
      </c>
      <c r="P985">
        <v>179</v>
      </c>
      <c r="Q985" t="b">
        <v>0</v>
      </c>
      <c r="R985" t="s">
        <v>8271</v>
      </c>
      <c r="S985" s="12" t="s">
        <v>8320</v>
      </c>
      <c r="T985" t="s">
        <v>8322</v>
      </c>
      <c r="U985">
        <f t="shared" si="79"/>
        <v>2016</v>
      </c>
    </row>
    <row r="986" spans="1:21" ht="15" hidden="1" customHeight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>
        <f t="shared" si="75"/>
        <v>1</v>
      </c>
      <c r="H986">
        <f t="shared" si="76"/>
        <v>35.33</v>
      </c>
      <c r="I986" t="s">
        <v>8223</v>
      </c>
      <c r="J986" t="s">
        <v>8245</v>
      </c>
      <c r="K986">
        <v>1427507208</v>
      </c>
      <c r="L986" s="9">
        <f t="shared" si="77"/>
        <v>42091.074166666673</v>
      </c>
      <c r="M986">
        <v>1424918808</v>
      </c>
      <c r="N986" s="9">
        <f t="shared" si="78"/>
        <v>42061.11583333333</v>
      </c>
      <c r="O986" t="b">
        <v>0</v>
      </c>
      <c r="P986">
        <v>3</v>
      </c>
      <c r="Q986" t="b">
        <v>0</v>
      </c>
      <c r="R986" t="s">
        <v>8271</v>
      </c>
      <c r="S986" s="12" t="s">
        <v>8320</v>
      </c>
      <c r="T986" t="s">
        <v>8322</v>
      </c>
      <c r="U986">
        <f t="shared" si="79"/>
        <v>2015</v>
      </c>
    </row>
    <row r="987" spans="1:21" ht="15" hidden="1" customHeight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>
        <f t="shared" si="75"/>
        <v>6</v>
      </c>
      <c r="H987">
        <f t="shared" si="76"/>
        <v>82.09</v>
      </c>
      <c r="I987" t="s">
        <v>8235</v>
      </c>
      <c r="J987" t="s">
        <v>8248</v>
      </c>
      <c r="K987">
        <v>1451602800</v>
      </c>
      <c r="L987" s="9">
        <f t="shared" si="77"/>
        <v>42369.958333333328</v>
      </c>
      <c r="M987">
        <v>1449011610</v>
      </c>
      <c r="N987" s="9">
        <f t="shared" si="78"/>
        <v>42339.967708333337</v>
      </c>
      <c r="O987" t="b">
        <v>0</v>
      </c>
      <c r="P987">
        <v>23</v>
      </c>
      <c r="Q987" t="b">
        <v>0</v>
      </c>
      <c r="R987" t="s">
        <v>8271</v>
      </c>
      <c r="S987" s="12" t="s">
        <v>8320</v>
      </c>
      <c r="T987" t="s">
        <v>8322</v>
      </c>
      <c r="U987">
        <f t="shared" si="79"/>
        <v>2015</v>
      </c>
    </row>
    <row r="988" spans="1:21" ht="15" hidden="1" customHeight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>
        <f t="shared" si="75"/>
        <v>13</v>
      </c>
      <c r="H988">
        <f t="shared" si="76"/>
        <v>110.87</v>
      </c>
      <c r="I988" t="s">
        <v>8224</v>
      </c>
      <c r="J988" t="s">
        <v>8246</v>
      </c>
      <c r="K988">
        <v>1452384000</v>
      </c>
      <c r="L988" s="9">
        <f t="shared" si="77"/>
        <v>42379</v>
      </c>
      <c r="M988">
        <v>1447698300</v>
      </c>
      <c r="N988" s="9">
        <f t="shared" si="78"/>
        <v>42324.767361111109</v>
      </c>
      <c r="O988" t="b">
        <v>0</v>
      </c>
      <c r="P988">
        <v>23</v>
      </c>
      <c r="Q988" t="b">
        <v>0</v>
      </c>
      <c r="R988" t="s">
        <v>8271</v>
      </c>
      <c r="S988" s="12" t="s">
        <v>8320</v>
      </c>
      <c r="T988" t="s">
        <v>8322</v>
      </c>
      <c r="U988">
        <f t="shared" si="79"/>
        <v>2015</v>
      </c>
    </row>
    <row r="989" spans="1:21" ht="15" hidden="1" customHeight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>
        <f t="shared" si="75"/>
        <v>13</v>
      </c>
      <c r="H989">
        <f t="shared" si="76"/>
        <v>161.22</v>
      </c>
      <c r="I989" t="s">
        <v>8232</v>
      </c>
      <c r="J989" t="s">
        <v>8248</v>
      </c>
      <c r="K989">
        <v>1403507050</v>
      </c>
      <c r="L989" s="9">
        <f t="shared" si="77"/>
        <v>41813.294560185182</v>
      </c>
      <c r="M989">
        <v>1400051050</v>
      </c>
      <c r="N989" s="9">
        <f t="shared" si="78"/>
        <v>41773.294560185182</v>
      </c>
      <c r="O989" t="b">
        <v>0</v>
      </c>
      <c r="P989">
        <v>41</v>
      </c>
      <c r="Q989" t="b">
        <v>0</v>
      </c>
      <c r="R989" t="s">
        <v>8271</v>
      </c>
      <c r="S989" s="12" t="s">
        <v>8320</v>
      </c>
      <c r="T989" t="s">
        <v>8322</v>
      </c>
      <c r="U989">
        <f t="shared" si="79"/>
        <v>2014</v>
      </c>
    </row>
    <row r="990" spans="1:21" ht="15" hidden="1" customHeight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>
        <f t="shared" si="75"/>
        <v>0</v>
      </c>
      <c r="H990" t="e">
        <f t="shared" si="76"/>
        <v>#DIV/0!</v>
      </c>
      <c r="I990" t="s">
        <v>8236</v>
      </c>
      <c r="J990" t="s">
        <v>8248</v>
      </c>
      <c r="K990">
        <v>1475310825</v>
      </c>
      <c r="L990" s="9">
        <f t="shared" si="77"/>
        <v>42644.356770833328</v>
      </c>
      <c r="M990">
        <v>1472718825</v>
      </c>
      <c r="N990" s="9">
        <f t="shared" si="78"/>
        <v>42614.356770833328</v>
      </c>
      <c r="O990" t="b">
        <v>0</v>
      </c>
      <c r="P990">
        <v>0</v>
      </c>
      <c r="Q990" t="b">
        <v>0</v>
      </c>
      <c r="R990" t="s">
        <v>8271</v>
      </c>
      <c r="S990" s="12" t="s">
        <v>8320</v>
      </c>
      <c r="T990" t="s">
        <v>8322</v>
      </c>
      <c r="U990">
        <f t="shared" si="79"/>
        <v>2016</v>
      </c>
    </row>
    <row r="991" spans="1:21" ht="15" hidden="1" customHeight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>
        <f t="shared" si="75"/>
        <v>17</v>
      </c>
      <c r="H991">
        <f t="shared" si="76"/>
        <v>52.41</v>
      </c>
      <c r="I991" t="s">
        <v>8223</v>
      </c>
      <c r="J991" t="s">
        <v>8245</v>
      </c>
      <c r="K991">
        <v>1475101495</v>
      </c>
      <c r="L991" s="9">
        <f t="shared" si="77"/>
        <v>42641.933969907404</v>
      </c>
      <c r="M991">
        <v>1472509495</v>
      </c>
      <c r="N991" s="9">
        <f t="shared" si="78"/>
        <v>42611.933969907404</v>
      </c>
      <c r="O991" t="b">
        <v>0</v>
      </c>
      <c r="P991">
        <v>32</v>
      </c>
      <c r="Q991" t="b">
        <v>0</v>
      </c>
      <c r="R991" t="s">
        <v>8271</v>
      </c>
      <c r="S991" s="12" t="s">
        <v>8320</v>
      </c>
      <c r="T991" t="s">
        <v>8322</v>
      </c>
      <c r="U991">
        <f t="shared" si="79"/>
        <v>2016</v>
      </c>
    </row>
    <row r="992" spans="1:21" ht="15" hidden="1" customHeight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>
        <f t="shared" si="75"/>
        <v>0</v>
      </c>
      <c r="H992">
        <f t="shared" si="76"/>
        <v>13</v>
      </c>
      <c r="I992" t="s">
        <v>8223</v>
      </c>
      <c r="J992" t="s">
        <v>8245</v>
      </c>
      <c r="K992">
        <v>1409770164</v>
      </c>
      <c r="L992" s="9">
        <f t="shared" si="77"/>
        <v>41885.784305555557</v>
      </c>
      <c r="M992">
        <v>1407178164</v>
      </c>
      <c r="N992" s="9">
        <f t="shared" si="78"/>
        <v>41855.784305555557</v>
      </c>
      <c r="O992" t="b">
        <v>0</v>
      </c>
      <c r="P992">
        <v>2</v>
      </c>
      <c r="Q992" t="b">
        <v>0</v>
      </c>
      <c r="R992" t="s">
        <v>8271</v>
      </c>
      <c r="S992" s="12" t="s">
        <v>8320</v>
      </c>
      <c r="T992" t="s">
        <v>8322</v>
      </c>
      <c r="U992">
        <f t="shared" si="79"/>
        <v>2014</v>
      </c>
    </row>
    <row r="993" spans="1:21" ht="15" hidden="1" customHeight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>
        <f t="shared" si="75"/>
        <v>4</v>
      </c>
      <c r="H993">
        <f t="shared" si="76"/>
        <v>30.29</v>
      </c>
      <c r="I993" t="s">
        <v>8224</v>
      </c>
      <c r="J993" t="s">
        <v>8246</v>
      </c>
      <c r="K993">
        <v>1468349460</v>
      </c>
      <c r="L993" s="9">
        <f t="shared" si="77"/>
        <v>42563.785416666666</v>
      </c>
      <c r="M993">
        <v>1466186988</v>
      </c>
      <c r="N993" s="9">
        <f t="shared" si="78"/>
        <v>42538.75680555556</v>
      </c>
      <c r="O993" t="b">
        <v>0</v>
      </c>
      <c r="P993">
        <v>7</v>
      </c>
      <c r="Q993" t="b">
        <v>0</v>
      </c>
      <c r="R993" t="s">
        <v>8271</v>
      </c>
      <c r="S993" s="12" t="s">
        <v>8320</v>
      </c>
      <c r="T993" t="s">
        <v>8322</v>
      </c>
      <c r="U993">
        <f t="shared" si="79"/>
        <v>2016</v>
      </c>
    </row>
    <row r="994" spans="1:21" ht="15" hidden="1" customHeight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>
        <f t="shared" si="75"/>
        <v>0</v>
      </c>
      <c r="H994">
        <f t="shared" si="76"/>
        <v>116.75</v>
      </c>
      <c r="I994" t="s">
        <v>8223</v>
      </c>
      <c r="J994" t="s">
        <v>8245</v>
      </c>
      <c r="K994">
        <v>1462655519</v>
      </c>
      <c r="L994" s="9">
        <f t="shared" si="77"/>
        <v>42497.883321759262</v>
      </c>
      <c r="M994">
        <v>1457475119</v>
      </c>
      <c r="N994" s="9">
        <f t="shared" si="78"/>
        <v>42437.924988425926</v>
      </c>
      <c r="O994" t="b">
        <v>0</v>
      </c>
      <c r="P994">
        <v>4</v>
      </c>
      <c r="Q994" t="b">
        <v>0</v>
      </c>
      <c r="R994" t="s">
        <v>8271</v>
      </c>
      <c r="S994" s="12" t="s">
        <v>8320</v>
      </c>
      <c r="T994" t="s">
        <v>8322</v>
      </c>
      <c r="U994">
        <f t="shared" si="79"/>
        <v>2016</v>
      </c>
    </row>
    <row r="995" spans="1:21" ht="15" hidden="1" customHeight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>
        <f t="shared" si="75"/>
        <v>25</v>
      </c>
      <c r="H995">
        <f t="shared" si="76"/>
        <v>89.6</v>
      </c>
      <c r="I995" t="s">
        <v>8223</v>
      </c>
      <c r="J995" t="s">
        <v>8245</v>
      </c>
      <c r="K995">
        <v>1478926800</v>
      </c>
      <c r="L995" s="9">
        <f t="shared" si="77"/>
        <v>42686.208333333328</v>
      </c>
      <c r="M995">
        <v>1476054568</v>
      </c>
      <c r="N995" s="9">
        <f t="shared" si="78"/>
        <v>42652.964907407411</v>
      </c>
      <c r="O995" t="b">
        <v>0</v>
      </c>
      <c r="P995">
        <v>196</v>
      </c>
      <c r="Q995" t="b">
        <v>0</v>
      </c>
      <c r="R995" t="s">
        <v>8271</v>
      </c>
      <c r="S995" s="12" t="s">
        <v>8320</v>
      </c>
      <c r="T995" t="s">
        <v>8322</v>
      </c>
      <c r="U995">
        <f t="shared" si="79"/>
        <v>2016</v>
      </c>
    </row>
    <row r="996" spans="1:21" ht="15" hidden="1" customHeight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>
        <f t="shared" si="75"/>
        <v>2</v>
      </c>
      <c r="H996">
        <f t="shared" si="76"/>
        <v>424.45</v>
      </c>
      <c r="I996" t="s">
        <v>8223</v>
      </c>
      <c r="J996" t="s">
        <v>8245</v>
      </c>
      <c r="K996">
        <v>1417388340</v>
      </c>
      <c r="L996" s="9">
        <f t="shared" si="77"/>
        <v>41973.957638888889</v>
      </c>
      <c r="M996">
        <v>1412835530</v>
      </c>
      <c r="N996" s="9">
        <f t="shared" si="78"/>
        <v>41921.263078703705</v>
      </c>
      <c r="O996" t="b">
        <v>0</v>
      </c>
      <c r="P996">
        <v>11</v>
      </c>
      <c r="Q996" t="b">
        <v>0</v>
      </c>
      <c r="R996" t="s">
        <v>8271</v>
      </c>
      <c r="S996" s="12" t="s">
        <v>8320</v>
      </c>
      <c r="T996" t="s">
        <v>8322</v>
      </c>
      <c r="U996">
        <f t="shared" si="79"/>
        <v>2014</v>
      </c>
    </row>
    <row r="997" spans="1:21" ht="15" hidden="1" customHeight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>
        <f t="shared" si="75"/>
        <v>7</v>
      </c>
      <c r="H997">
        <f t="shared" si="76"/>
        <v>80.67</v>
      </c>
      <c r="I997" t="s">
        <v>8223</v>
      </c>
      <c r="J997" t="s">
        <v>8245</v>
      </c>
      <c r="K997">
        <v>1417276800</v>
      </c>
      <c r="L997" s="9">
        <f t="shared" si="77"/>
        <v>41972.666666666672</v>
      </c>
      <c r="M997">
        <v>1415140480</v>
      </c>
      <c r="N997" s="9">
        <f t="shared" si="78"/>
        <v>41947.940740740742</v>
      </c>
      <c r="O997" t="b">
        <v>0</v>
      </c>
      <c r="P997">
        <v>9</v>
      </c>
      <c r="Q997" t="b">
        <v>0</v>
      </c>
      <c r="R997" t="s">
        <v>8271</v>
      </c>
      <c r="S997" s="12" t="s">
        <v>8320</v>
      </c>
      <c r="T997" t="s">
        <v>8322</v>
      </c>
      <c r="U997">
        <f t="shared" si="79"/>
        <v>2014</v>
      </c>
    </row>
    <row r="998" spans="1:21" ht="15" hidden="1" customHeight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>
        <f t="shared" si="75"/>
        <v>2</v>
      </c>
      <c r="H998">
        <f t="shared" si="76"/>
        <v>13</v>
      </c>
      <c r="I998" t="s">
        <v>8223</v>
      </c>
      <c r="J998" t="s">
        <v>8245</v>
      </c>
      <c r="K998">
        <v>1406474820</v>
      </c>
      <c r="L998" s="9">
        <f t="shared" si="77"/>
        <v>41847.643750000003</v>
      </c>
      <c r="M998">
        <v>1403902060</v>
      </c>
      <c r="N998" s="9">
        <f t="shared" si="78"/>
        <v>41817.866435185184</v>
      </c>
      <c r="O998" t="b">
        <v>0</v>
      </c>
      <c r="P998">
        <v>5</v>
      </c>
      <c r="Q998" t="b">
        <v>0</v>
      </c>
      <c r="R998" t="s">
        <v>8271</v>
      </c>
      <c r="S998" s="12" t="s">
        <v>8320</v>
      </c>
      <c r="T998" t="s">
        <v>8322</v>
      </c>
      <c r="U998">
        <f t="shared" si="79"/>
        <v>2014</v>
      </c>
    </row>
    <row r="999" spans="1:21" ht="15" hidden="1" customHeight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>
        <f t="shared" si="75"/>
        <v>1</v>
      </c>
      <c r="H999">
        <f t="shared" si="76"/>
        <v>8.1300000000000008</v>
      </c>
      <c r="I999" t="s">
        <v>8223</v>
      </c>
      <c r="J999" t="s">
        <v>8245</v>
      </c>
      <c r="K999">
        <v>1417145297</v>
      </c>
      <c r="L999" s="9">
        <f t="shared" si="77"/>
        <v>41971.144641203704</v>
      </c>
      <c r="M999">
        <v>1414549697</v>
      </c>
      <c r="N999" s="9">
        <f t="shared" si="78"/>
        <v>41941.10297453704</v>
      </c>
      <c r="O999" t="b">
        <v>0</v>
      </c>
      <c r="P999">
        <v>8</v>
      </c>
      <c r="Q999" t="b">
        <v>0</v>
      </c>
      <c r="R999" t="s">
        <v>8271</v>
      </c>
      <c r="S999" s="12" t="s">
        <v>8320</v>
      </c>
      <c r="T999" t="s">
        <v>8322</v>
      </c>
      <c r="U999">
        <f t="shared" si="79"/>
        <v>2014</v>
      </c>
    </row>
    <row r="1000" spans="1:21" ht="15" hidden="1" customHeight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>
        <f t="shared" si="75"/>
        <v>59</v>
      </c>
      <c r="H1000">
        <f t="shared" si="76"/>
        <v>153.43</v>
      </c>
      <c r="I1000" t="s">
        <v>8228</v>
      </c>
      <c r="J1000" t="s">
        <v>8250</v>
      </c>
      <c r="K1000">
        <v>1447909401</v>
      </c>
      <c r="L1000" s="9">
        <f t="shared" si="77"/>
        <v>42327.210659722223</v>
      </c>
      <c r="M1000">
        <v>1444017801</v>
      </c>
      <c r="N1000" s="9">
        <f t="shared" si="78"/>
        <v>42282.168993055559</v>
      </c>
      <c r="O1000" t="b">
        <v>0</v>
      </c>
      <c r="P1000">
        <v>229</v>
      </c>
      <c r="Q1000" t="b">
        <v>0</v>
      </c>
      <c r="R1000" t="s">
        <v>8271</v>
      </c>
      <c r="S1000" s="12" t="s">
        <v>8320</v>
      </c>
      <c r="T1000" t="s">
        <v>8322</v>
      </c>
      <c r="U1000">
        <f t="shared" si="79"/>
        <v>2015</v>
      </c>
    </row>
    <row r="1001" spans="1:21" ht="15" hidden="1" customHeight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>
        <f t="shared" si="75"/>
        <v>8</v>
      </c>
      <c r="H1001">
        <f t="shared" si="76"/>
        <v>292.08</v>
      </c>
      <c r="I1001" t="s">
        <v>8228</v>
      </c>
      <c r="J1001" t="s">
        <v>8250</v>
      </c>
      <c r="K1001">
        <v>1415865720</v>
      </c>
      <c r="L1001" s="9">
        <f t="shared" si="77"/>
        <v>41956.334722222222</v>
      </c>
      <c r="M1001">
        <v>1413270690</v>
      </c>
      <c r="N1001" s="9">
        <f t="shared" si="78"/>
        <v>41926.29965277778</v>
      </c>
      <c r="O1001" t="b">
        <v>0</v>
      </c>
      <c r="P1001">
        <v>40</v>
      </c>
      <c r="Q1001" t="b">
        <v>0</v>
      </c>
      <c r="R1001" t="s">
        <v>8271</v>
      </c>
      <c r="S1001" s="12" t="s">
        <v>8320</v>
      </c>
      <c r="T1001" t="s">
        <v>8322</v>
      </c>
      <c r="U1001">
        <f t="shared" si="79"/>
        <v>2014</v>
      </c>
    </row>
    <row r="1002" spans="1:21" ht="15" hidden="1" customHeight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>
        <f t="shared" si="75"/>
        <v>2</v>
      </c>
      <c r="H1002">
        <f t="shared" si="76"/>
        <v>3304</v>
      </c>
      <c r="I1002" t="s">
        <v>8223</v>
      </c>
      <c r="J1002" t="s">
        <v>8245</v>
      </c>
      <c r="K1002">
        <v>1489537560</v>
      </c>
      <c r="L1002" s="9">
        <f t="shared" si="77"/>
        <v>42809.018055555556</v>
      </c>
      <c r="M1002">
        <v>1484357160</v>
      </c>
      <c r="N1002" s="9">
        <f t="shared" si="78"/>
        <v>42749.059722222228</v>
      </c>
      <c r="O1002" t="b">
        <v>0</v>
      </c>
      <c r="P1002">
        <v>6</v>
      </c>
      <c r="Q1002" t="b">
        <v>0</v>
      </c>
      <c r="R1002" t="s">
        <v>8271</v>
      </c>
      <c r="S1002" s="12" t="s">
        <v>8320</v>
      </c>
      <c r="T1002" t="s">
        <v>8322</v>
      </c>
      <c r="U1002">
        <f t="shared" si="79"/>
        <v>2017</v>
      </c>
    </row>
    <row r="1003" spans="1:21" ht="15" hidden="1" customHeight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>
        <f t="shared" si="75"/>
        <v>104</v>
      </c>
      <c r="H1003">
        <f t="shared" si="76"/>
        <v>1300</v>
      </c>
      <c r="I1003" t="s">
        <v>8224</v>
      </c>
      <c r="J1003" t="s">
        <v>8246</v>
      </c>
      <c r="K1003">
        <v>1485796613</v>
      </c>
      <c r="L1003" s="9">
        <f t="shared" si="77"/>
        <v>42765.720057870371</v>
      </c>
      <c r="M1003">
        <v>1481908613</v>
      </c>
      <c r="N1003" s="9">
        <f t="shared" si="78"/>
        <v>42720.720057870371</v>
      </c>
      <c r="O1003" t="b">
        <v>0</v>
      </c>
      <c r="P1003">
        <v>4</v>
      </c>
      <c r="Q1003" t="b">
        <v>0</v>
      </c>
      <c r="R1003" t="s">
        <v>8271</v>
      </c>
      <c r="S1003" s="12" t="s">
        <v>8320</v>
      </c>
      <c r="T1003" t="s">
        <v>8322</v>
      </c>
      <c r="U1003">
        <f t="shared" si="79"/>
        <v>2016</v>
      </c>
    </row>
    <row r="1004" spans="1:21" ht="15" hidden="1" customHeight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>
        <f t="shared" si="75"/>
        <v>30</v>
      </c>
      <c r="H1004">
        <f t="shared" si="76"/>
        <v>134.55000000000001</v>
      </c>
      <c r="I1004" t="s">
        <v>8223</v>
      </c>
      <c r="J1004" t="s">
        <v>8245</v>
      </c>
      <c r="K1004">
        <v>1450331940</v>
      </c>
      <c r="L1004" s="9">
        <f t="shared" si="77"/>
        <v>42355.249305555553</v>
      </c>
      <c r="M1004">
        <v>1447777514</v>
      </c>
      <c r="N1004" s="9">
        <f t="shared" si="78"/>
        <v>42325.684189814812</v>
      </c>
      <c r="O1004" t="b">
        <v>0</v>
      </c>
      <c r="P1004">
        <v>22</v>
      </c>
      <c r="Q1004" t="b">
        <v>0</v>
      </c>
      <c r="R1004" t="s">
        <v>8271</v>
      </c>
      <c r="S1004" s="12" t="s">
        <v>8320</v>
      </c>
      <c r="T1004" t="s">
        <v>8322</v>
      </c>
      <c r="U1004">
        <f t="shared" si="79"/>
        <v>2015</v>
      </c>
    </row>
    <row r="1005" spans="1:21" ht="15" hidden="1" customHeight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>
        <f t="shared" si="75"/>
        <v>16</v>
      </c>
      <c r="H1005">
        <f t="shared" si="76"/>
        <v>214.07</v>
      </c>
      <c r="I1005" t="s">
        <v>8229</v>
      </c>
      <c r="J1005" t="s">
        <v>8248</v>
      </c>
      <c r="K1005">
        <v>1489680061</v>
      </c>
      <c r="L1005" s="9">
        <f t="shared" si="77"/>
        <v>42810.667372685188</v>
      </c>
      <c r="M1005">
        <v>1487091661</v>
      </c>
      <c r="N1005" s="9">
        <f t="shared" si="78"/>
        <v>42780.709039351852</v>
      </c>
      <c r="O1005" t="b">
        <v>0</v>
      </c>
      <c r="P1005">
        <v>15</v>
      </c>
      <c r="Q1005" t="b">
        <v>0</v>
      </c>
      <c r="R1005" t="s">
        <v>8271</v>
      </c>
      <c r="S1005" s="12" t="s">
        <v>8320</v>
      </c>
      <c r="T1005" t="s">
        <v>8322</v>
      </c>
      <c r="U1005">
        <f t="shared" si="79"/>
        <v>2017</v>
      </c>
    </row>
    <row r="1006" spans="1:21" ht="15" hidden="1" customHeight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>
        <f t="shared" si="75"/>
        <v>82</v>
      </c>
      <c r="H1006">
        <f t="shared" si="76"/>
        <v>216.34</v>
      </c>
      <c r="I1006" t="s">
        <v>8223</v>
      </c>
      <c r="J1006" t="s">
        <v>8245</v>
      </c>
      <c r="K1006">
        <v>1455814827</v>
      </c>
      <c r="L1006" s="9">
        <f t="shared" si="77"/>
        <v>42418.708645833336</v>
      </c>
      <c r="M1006">
        <v>1453222827</v>
      </c>
      <c r="N1006" s="9">
        <f t="shared" si="78"/>
        <v>42388.708645833336</v>
      </c>
      <c r="O1006" t="b">
        <v>0</v>
      </c>
      <c r="P1006">
        <v>95</v>
      </c>
      <c r="Q1006" t="b">
        <v>0</v>
      </c>
      <c r="R1006" t="s">
        <v>8271</v>
      </c>
      <c r="S1006" s="12" t="s">
        <v>8320</v>
      </c>
      <c r="T1006" t="s">
        <v>8322</v>
      </c>
      <c r="U1006">
        <f t="shared" si="79"/>
        <v>2016</v>
      </c>
    </row>
    <row r="1007" spans="1:21" ht="15" hidden="1" customHeight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>
        <f t="shared" si="75"/>
        <v>75</v>
      </c>
      <c r="H1007">
        <f t="shared" si="76"/>
        <v>932.31</v>
      </c>
      <c r="I1007" t="s">
        <v>8223</v>
      </c>
      <c r="J1007" t="s">
        <v>8245</v>
      </c>
      <c r="K1007">
        <v>1446217183</v>
      </c>
      <c r="L1007" s="9">
        <f t="shared" si="77"/>
        <v>42307.624803240738</v>
      </c>
      <c r="M1007">
        <v>1443538783</v>
      </c>
      <c r="N1007" s="9">
        <f t="shared" si="78"/>
        <v>42276.624803240746</v>
      </c>
      <c r="O1007" t="b">
        <v>0</v>
      </c>
      <c r="P1007">
        <v>161</v>
      </c>
      <c r="Q1007" t="b">
        <v>0</v>
      </c>
      <c r="R1007" t="s">
        <v>8271</v>
      </c>
      <c r="S1007" s="12" t="s">
        <v>8320</v>
      </c>
      <c r="T1007" t="s">
        <v>8322</v>
      </c>
      <c r="U1007">
        <f t="shared" si="79"/>
        <v>2015</v>
      </c>
    </row>
    <row r="1008" spans="1:21" ht="15" hidden="1" customHeight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>
        <f t="shared" si="75"/>
        <v>6</v>
      </c>
      <c r="H1008">
        <f t="shared" si="76"/>
        <v>29.25</v>
      </c>
      <c r="I1008" t="s">
        <v>8223</v>
      </c>
      <c r="J1008" t="s">
        <v>8245</v>
      </c>
      <c r="K1008">
        <v>1418368260</v>
      </c>
      <c r="L1008" s="9">
        <f t="shared" si="77"/>
        <v>41985.299305555556</v>
      </c>
      <c r="M1008">
        <v>1417654672</v>
      </c>
      <c r="N1008" s="9">
        <f t="shared" si="78"/>
        <v>41977.040185185186</v>
      </c>
      <c r="O1008" t="b">
        <v>0</v>
      </c>
      <c r="P1008">
        <v>8</v>
      </c>
      <c r="Q1008" t="b">
        <v>0</v>
      </c>
      <c r="R1008" t="s">
        <v>8271</v>
      </c>
      <c r="S1008" s="12" t="s">
        <v>8320</v>
      </c>
      <c r="T1008" t="s">
        <v>8322</v>
      </c>
      <c r="U1008">
        <f t="shared" si="79"/>
        <v>2014</v>
      </c>
    </row>
    <row r="1009" spans="1:21" ht="15" hidden="1" customHeight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>
        <f t="shared" si="75"/>
        <v>44</v>
      </c>
      <c r="H1009">
        <f t="shared" si="76"/>
        <v>174.95</v>
      </c>
      <c r="I1009" t="s">
        <v>8223</v>
      </c>
      <c r="J1009" t="s">
        <v>8245</v>
      </c>
      <c r="K1009">
        <v>1481727623</v>
      </c>
      <c r="L1009" s="9">
        <f t="shared" si="77"/>
        <v>42718.6252662037</v>
      </c>
      <c r="M1009">
        <v>1478095223</v>
      </c>
      <c r="N1009" s="9">
        <f t="shared" si="78"/>
        <v>42676.583599537043</v>
      </c>
      <c r="O1009" t="b">
        <v>0</v>
      </c>
      <c r="P1009">
        <v>76</v>
      </c>
      <c r="Q1009" t="b">
        <v>0</v>
      </c>
      <c r="R1009" t="s">
        <v>8271</v>
      </c>
      <c r="S1009" s="12" t="s">
        <v>8320</v>
      </c>
      <c r="T1009" t="s">
        <v>8322</v>
      </c>
      <c r="U1009">
        <f t="shared" si="79"/>
        <v>2016</v>
      </c>
    </row>
    <row r="1010" spans="1:21" ht="15" hidden="1" customHeight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>
        <f t="shared" si="75"/>
        <v>0</v>
      </c>
      <c r="H1010">
        <f t="shared" si="76"/>
        <v>250</v>
      </c>
      <c r="I1010" t="s">
        <v>8237</v>
      </c>
      <c r="J1010" t="s">
        <v>8255</v>
      </c>
      <c r="K1010">
        <v>1482953115</v>
      </c>
      <c r="L1010" s="9">
        <f t="shared" si="77"/>
        <v>42732.809201388889</v>
      </c>
      <c r="M1010">
        <v>1480361115</v>
      </c>
      <c r="N1010" s="9">
        <f t="shared" si="78"/>
        <v>42702.809201388889</v>
      </c>
      <c r="O1010" t="b">
        <v>0</v>
      </c>
      <c r="P1010">
        <v>1</v>
      </c>
      <c r="Q1010" t="b">
        <v>0</v>
      </c>
      <c r="R1010" t="s">
        <v>8271</v>
      </c>
      <c r="S1010" s="12" t="s">
        <v>8320</v>
      </c>
      <c r="T1010" t="s">
        <v>8322</v>
      </c>
      <c r="U1010">
        <f t="shared" si="79"/>
        <v>2016</v>
      </c>
    </row>
    <row r="1011" spans="1:21" ht="15" hidden="1" customHeight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>
        <f t="shared" si="75"/>
        <v>13</v>
      </c>
      <c r="H1011">
        <f t="shared" si="76"/>
        <v>65</v>
      </c>
      <c r="I1011" t="s">
        <v>8223</v>
      </c>
      <c r="J1011" t="s">
        <v>8245</v>
      </c>
      <c r="K1011">
        <v>1466346646</v>
      </c>
      <c r="L1011" s="9">
        <f t="shared" si="77"/>
        <v>42540.604699074072</v>
      </c>
      <c r="M1011">
        <v>1463754646</v>
      </c>
      <c r="N1011" s="9">
        <f t="shared" si="78"/>
        <v>42510.604699074072</v>
      </c>
      <c r="O1011" t="b">
        <v>0</v>
      </c>
      <c r="P1011">
        <v>101</v>
      </c>
      <c r="Q1011" t="b">
        <v>0</v>
      </c>
      <c r="R1011" t="s">
        <v>8271</v>
      </c>
      <c r="S1011" s="12" t="s">
        <v>8320</v>
      </c>
      <c r="T1011" t="s">
        <v>8322</v>
      </c>
      <c r="U1011">
        <f t="shared" si="79"/>
        <v>2016</v>
      </c>
    </row>
    <row r="1012" spans="1:21" ht="15" hidden="1" customHeight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>
        <f t="shared" si="75"/>
        <v>0</v>
      </c>
      <c r="H1012">
        <f t="shared" si="76"/>
        <v>55</v>
      </c>
      <c r="I1012" t="s">
        <v>8223</v>
      </c>
      <c r="J1012" t="s">
        <v>8245</v>
      </c>
      <c r="K1012">
        <v>1473044340</v>
      </c>
      <c r="L1012" s="9">
        <f t="shared" si="77"/>
        <v>42618.124305555553</v>
      </c>
      <c r="M1012">
        <v>1468180462</v>
      </c>
      <c r="N1012" s="9">
        <f t="shared" si="78"/>
        <v>42561.829421296294</v>
      </c>
      <c r="O1012" t="b">
        <v>0</v>
      </c>
      <c r="P1012">
        <v>4</v>
      </c>
      <c r="Q1012" t="b">
        <v>0</v>
      </c>
      <c r="R1012" t="s">
        <v>8271</v>
      </c>
      <c r="S1012" s="12" t="s">
        <v>8320</v>
      </c>
      <c r="T1012" t="s">
        <v>8322</v>
      </c>
      <c r="U1012">
        <f t="shared" si="79"/>
        <v>2016</v>
      </c>
    </row>
    <row r="1013" spans="1:21" ht="15" hidden="1" customHeight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>
        <f t="shared" si="75"/>
        <v>0</v>
      </c>
      <c r="H1013">
        <f t="shared" si="76"/>
        <v>75</v>
      </c>
      <c r="I1013" t="s">
        <v>8223</v>
      </c>
      <c r="J1013" t="s">
        <v>8245</v>
      </c>
      <c r="K1013">
        <v>1418938395</v>
      </c>
      <c r="L1013" s="9">
        <f t="shared" si="77"/>
        <v>41991.898090277777</v>
      </c>
      <c r="M1013">
        <v>1415050395</v>
      </c>
      <c r="N1013" s="9">
        <f t="shared" si="78"/>
        <v>41946.898090277777</v>
      </c>
      <c r="O1013" t="b">
        <v>0</v>
      </c>
      <c r="P1013">
        <v>1</v>
      </c>
      <c r="Q1013" t="b">
        <v>0</v>
      </c>
      <c r="R1013" t="s">
        <v>8271</v>
      </c>
      <c r="S1013" s="12" t="s">
        <v>8320</v>
      </c>
      <c r="T1013" t="s">
        <v>8322</v>
      </c>
      <c r="U1013">
        <f t="shared" si="79"/>
        <v>2014</v>
      </c>
    </row>
    <row r="1014" spans="1:21" ht="15" hidden="1" customHeight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>
        <f t="shared" si="75"/>
        <v>21535</v>
      </c>
      <c r="H1014">
        <f t="shared" si="76"/>
        <v>1389.36</v>
      </c>
      <c r="I1014" t="s">
        <v>8223</v>
      </c>
      <c r="J1014" t="s">
        <v>8245</v>
      </c>
      <c r="K1014">
        <v>1485254052</v>
      </c>
      <c r="L1014" s="9">
        <f t="shared" si="77"/>
        <v>42759.440416666665</v>
      </c>
      <c r="M1014">
        <v>1481366052</v>
      </c>
      <c r="N1014" s="9">
        <f t="shared" si="78"/>
        <v>42714.440416666665</v>
      </c>
      <c r="O1014" t="b">
        <v>0</v>
      </c>
      <c r="P1014">
        <v>775</v>
      </c>
      <c r="Q1014" t="b">
        <v>0</v>
      </c>
      <c r="R1014" t="s">
        <v>8271</v>
      </c>
      <c r="S1014" s="12" t="s">
        <v>8320</v>
      </c>
      <c r="T1014" t="s">
        <v>8322</v>
      </c>
      <c r="U1014">
        <f t="shared" si="79"/>
        <v>2016</v>
      </c>
    </row>
    <row r="1015" spans="1:21" ht="15" hidden="1" customHeight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>
        <f t="shared" si="75"/>
        <v>35</v>
      </c>
      <c r="H1015">
        <f t="shared" si="76"/>
        <v>95.91</v>
      </c>
      <c r="I1015" t="s">
        <v>8223</v>
      </c>
      <c r="J1015" t="s">
        <v>8245</v>
      </c>
      <c r="K1015">
        <v>1451419200</v>
      </c>
      <c r="L1015" s="9">
        <f t="shared" si="77"/>
        <v>42367.833333333328</v>
      </c>
      <c r="M1015">
        <v>1449000056</v>
      </c>
      <c r="N1015" s="9">
        <f t="shared" si="78"/>
        <v>42339.833981481483</v>
      </c>
      <c r="O1015" t="b">
        <v>0</v>
      </c>
      <c r="P1015">
        <v>90</v>
      </c>
      <c r="Q1015" t="b">
        <v>0</v>
      </c>
      <c r="R1015" t="s">
        <v>8271</v>
      </c>
      <c r="S1015" s="12" t="s">
        <v>8320</v>
      </c>
      <c r="T1015" t="s">
        <v>8322</v>
      </c>
      <c r="U1015">
        <f t="shared" si="79"/>
        <v>2015</v>
      </c>
    </row>
    <row r="1016" spans="1:21" ht="15" hidden="1" customHeight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>
        <f t="shared" si="75"/>
        <v>31</v>
      </c>
      <c r="H1016">
        <f t="shared" si="76"/>
        <v>191.25</v>
      </c>
      <c r="I1016" t="s">
        <v>8223</v>
      </c>
      <c r="J1016" t="s">
        <v>8245</v>
      </c>
      <c r="K1016">
        <v>1420070615</v>
      </c>
      <c r="L1016" s="9">
        <f t="shared" si="77"/>
        <v>42005.002488425926</v>
      </c>
      <c r="M1016">
        <v>1415750615</v>
      </c>
      <c r="N1016" s="9">
        <f t="shared" si="78"/>
        <v>41955.002488425926</v>
      </c>
      <c r="O1016" t="b">
        <v>0</v>
      </c>
      <c r="P1016">
        <v>16</v>
      </c>
      <c r="Q1016" t="b">
        <v>0</v>
      </c>
      <c r="R1016" t="s">
        <v>8271</v>
      </c>
      <c r="S1016" s="12" t="s">
        <v>8320</v>
      </c>
      <c r="T1016" t="s">
        <v>8322</v>
      </c>
      <c r="U1016">
        <f t="shared" si="79"/>
        <v>2014</v>
      </c>
    </row>
    <row r="1017" spans="1:21" ht="15" hidden="1" customHeight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>
        <f t="shared" si="75"/>
        <v>3</v>
      </c>
      <c r="H1017">
        <f t="shared" si="76"/>
        <v>40</v>
      </c>
      <c r="I1017" t="s">
        <v>8239</v>
      </c>
      <c r="J1017" t="s">
        <v>8256</v>
      </c>
      <c r="K1017">
        <v>1448489095</v>
      </c>
      <c r="L1017" s="9">
        <f t="shared" si="77"/>
        <v>42333.920081018514</v>
      </c>
      <c r="M1017">
        <v>1445893495</v>
      </c>
      <c r="N1017" s="9">
        <f t="shared" si="78"/>
        <v>42303.878414351857</v>
      </c>
      <c r="O1017" t="b">
        <v>0</v>
      </c>
      <c r="P1017">
        <v>6</v>
      </c>
      <c r="Q1017" t="b">
        <v>0</v>
      </c>
      <c r="R1017" t="s">
        <v>8271</v>
      </c>
      <c r="S1017" s="12" t="s">
        <v>8320</v>
      </c>
      <c r="T1017" t="s">
        <v>8322</v>
      </c>
      <c r="U1017">
        <f t="shared" si="79"/>
        <v>2015</v>
      </c>
    </row>
    <row r="1018" spans="1:21" ht="15" hidden="1" customHeight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>
        <f t="shared" si="75"/>
        <v>3</v>
      </c>
      <c r="H1018">
        <f t="shared" si="76"/>
        <v>74.790000000000006</v>
      </c>
      <c r="I1018" t="s">
        <v>8223</v>
      </c>
      <c r="J1018" t="s">
        <v>8245</v>
      </c>
      <c r="K1018">
        <v>1459992856</v>
      </c>
      <c r="L1018" s="9">
        <f t="shared" si="77"/>
        <v>42467.065462962957</v>
      </c>
      <c r="M1018">
        <v>1456108456</v>
      </c>
      <c r="N1018" s="9">
        <f t="shared" si="78"/>
        <v>42422.107129629629</v>
      </c>
      <c r="O1018" t="b">
        <v>0</v>
      </c>
      <c r="P1018">
        <v>38</v>
      </c>
      <c r="Q1018" t="b">
        <v>0</v>
      </c>
      <c r="R1018" t="s">
        <v>8271</v>
      </c>
      <c r="S1018" s="12" t="s">
        <v>8320</v>
      </c>
      <c r="T1018" t="s">
        <v>8322</v>
      </c>
      <c r="U1018">
        <f t="shared" si="79"/>
        <v>2016</v>
      </c>
    </row>
    <row r="1019" spans="1:21" ht="15" hidden="1" customHeight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>
        <f t="shared" si="75"/>
        <v>23</v>
      </c>
      <c r="H1019">
        <f t="shared" si="76"/>
        <v>161.12</v>
      </c>
      <c r="I1019" t="s">
        <v>8223</v>
      </c>
      <c r="J1019" t="s">
        <v>8245</v>
      </c>
      <c r="K1019">
        <v>1448125935</v>
      </c>
      <c r="L1019" s="9">
        <f t="shared" si="77"/>
        <v>42329.716840277775</v>
      </c>
      <c r="M1019">
        <v>1444666335</v>
      </c>
      <c r="N1019" s="9">
        <f t="shared" si="78"/>
        <v>42289.675173611111</v>
      </c>
      <c r="O1019" t="b">
        <v>0</v>
      </c>
      <c r="P1019">
        <v>355</v>
      </c>
      <c r="Q1019" t="b">
        <v>0</v>
      </c>
      <c r="R1019" t="s">
        <v>8271</v>
      </c>
      <c r="S1019" s="12" t="s">
        <v>8320</v>
      </c>
      <c r="T1019" t="s">
        <v>8322</v>
      </c>
      <c r="U1019">
        <f t="shared" si="79"/>
        <v>2015</v>
      </c>
    </row>
    <row r="1020" spans="1:21" ht="15" hidden="1" customHeight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>
        <f t="shared" si="75"/>
        <v>3</v>
      </c>
      <c r="H1020">
        <f t="shared" si="76"/>
        <v>88.71</v>
      </c>
      <c r="I1020" t="s">
        <v>8223</v>
      </c>
      <c r="J1020" t="s">
        <v>8245</v>
      </c>
      <c r="K1020">
        <v>1468496933</v>
      </c>
      <c r="L1020" s="9">
        <f t="shared" si="77"/>
        <v>42565.492280092592</v>
      </c>
      <c r="M1020">
        <v>1465904933</v>
      </c>
      <c r="N1020" s="9">
        <f t="shared" si="78"/>
        <v>42535.492280092592</v>
      </c>
      <c r="O1020" t="b">
        <v>0</v>
      </c>
      <c r="P1020">
        <v>7</v>
      </c>
      <c r="Q1020" t="b">
        <v>0</v>
      </c>
      <c r="R1020" t="s">
        <v>8271</v>
      </c>
      <c r="S1020" s="12" t="s">
        <v>8320</v>
      </c>
      <c r="T1020" t="s">
        <v>8322</v>
      </c>
      <c r="U1020">
        <f t="shared" si="79"/>
        <v>2016</v>
      </c>
    </row>
    <row r="1021" spans="1:21" ht="15" hidden="1" customHeight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>
        <f t="shared" si="75"/>
        <v>47</v>
      </c>
      <c r="H1021">
        <f t="shared" si="76"/>
        <v>53.25</v>
      </c>
      <c r="I1021" t="s">
        <v>8223</v>
      </c>
      <c r="J1021" t="s">
        <v>8245</v>
      </c>
      <c r="K1021">
        <v>1423092149</v>
      </c>
      <c r="L1021" s="9">
        <f t="shared" si="77"/>
        <v>42039.973946759259</v>
      </c>
      <c r="M1021">
        <v>1420500149</v>
      </c>
      <c r="N1021" s="9">
        <f t="shared" si="78"/>
        <v>42009.973946759259</v>
      </c>
      <c r="O1021" t="b">
        <v>0</v>
      </c>
      <c r="P1021">
        <v>400</v>
      </c>
      <c r="Q1021" t="b">
        <v>0</v>
      </c>
      <c r="R1021" t="s">
        <v>8271</v>
      </c>
      <c r="S1021" s="12" t="s">
        <v>8320</v>
      </c>
      <c r="T1021" t="s">
        <v>8322</v>
      </c>
      <c r="U1021">
        <f t="shared" si="79"/>
        <v>2015</v>
      </c>
    </row>
    <row r="1022" spans="1:21" ht="15" hidden="1" customHeight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>
        <f t="shared" si="75"/>
        <v>206</v>
      </c>
      <c r="H1022">
        <f t="shared" si="76"/>
        <v>106.2</v>
      </c>
      <c r="I1022" t="s">
        <v>8228</v>
      </c>
      <c r="J1022" t="s">
        <v>8250</v>
      </c>
      <c r="K1022">
        <v>1433206020</v>
      </c>
      <c r="L1022" s="9">
        <f t="shared" si="77"/>
        <v>42157.032638888893</v>
      </c>
      <c r="M1022">
        <v>1430617209</v>
      </c>
      <c r="N1022" s="9">
        <f t="shared" si="78"/>
        <v>42127.069548611107</v>
      </c>
      <c r="O1022" t="b">
        <v>0</v>
      </c>
      <c r="P1022">
        <v>30</v>
      </c>
      <c r="Q1022" t="b">
        <v>1</v>
      </c>
      <c r="R1022" t="s">
        <v>8278</v>
      </c>
      <c r="S1022" s="12" t="s">
        <v>8326</v>
      </c>
      <c r="T1022" t="s">
        <v>8331</v>
      </c>
      <c r="U1022">
        <f t="shared" si="79"/>
        <v>2015</v>
      </c>
    </row>
    <row r="1023" spans="1:21" ht="15" hidden="1" customHeight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>
        <f t="shared" si="75"/>
        <v>352</v>
      </c>
      <c r="H1023">
        <f t="shared" si="76"/>
        <v>22.08</v>
      </c>
      <c r="I1023" t="s">
        <v>8223</v>
      </c>
      <c r="J1023" t="s">
        <v>8245</v>
      </c>
      <c r="K1023">
        <v>1445054400</v>
      </c>
      <c r="L1023" s="9">
        <f t="shared" si="77"/>
        <v>42294.166666666672</v>
      </c>
      <c r="M1023">
        <v>1443074571</v>
      </c>
      <c r="N1023" s="9">
        <f t="shared" si="78"/>
        <v>42271.251979166671</v>
      </c>
      <c r="O1023" t="b">
        <v>1</v>
      </c>
      <c r="P1023">
        <v>478</v>
      </c>
      <c r="Q1023" t="b">
        <v>1</v>
      </c>
      <c r="R1023" t="s">
        <v>8278</v>
      </c>
      <c r="S1023" s="12" t="s">
        <v>8326</v>
      </c>
      <c r="T1023" t="s">
        <v>8331</v>
      </c>
      <c r="U1023">
        <f t="shared" si="79"/>
        <v>2015</v>
      </c>
    </row>
    <row r="1024" spans="1:21" ht="15" hidden="1" customHeight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>
        <f t="shared" si="75"/>
        <v>115</v>
      </c>
      <c r="H1024">
        <f t="shared" si="76"/>
        <v>31.05</v>
      </c>
      <c r="I1024" t="s">
        <v>8223</v>
      </c>
      <c r="J1024" t="s">
        <v>8245</v>
      </c>
      <c r="K1024">
        <v>1431876677</v>
      </c>
      <c r="L1024" s="9">
        <f t="shared" si="77"/>
        <v>42141.646724537044</v>
      </c>
      <c r="M1024">
        <v>1429284677</v>
      </c>
      <c r="N1024" s="9">
        <f t="shared" si="78"/>
        <v>42111.646724537037</v>
      </c>
      <c r="O1024" t="b">
        <v>1</v>
      </c>
      <c r="P1024">
        <v>74</v>
      </c>
      <c r="Q1024" t="b">
        <v>1</v>
      </c>
      <c r="R1024" t="s">
        <v>8278</v>
      </c>
      <c r="S1024" s="12" t="s">
        <v>8326</v>
      </c>
      <c r="T1024" t="s">
        <v>8331</v>
      </c>
      <c r="U1024">
        <f t="shared" si="79"/>
        <v>2015</v>
      </c>
    </row>
    <row r="1025" spans="1:21" ht="15" hidden="1" customHeight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>
        <f t="shared" si="75"/>
        <v>237</v>
      </c>
      <c r="H1025">
        <f t="shared" si="76"/>
        <v>36.21</v>
      </c>
      <c r="I1025" t="s">
        <v>8224</v>
      </c>
      <c r="J1025" t="s">
        <v>8246</v>
      </c>
      <c r="K1025">
        <v>1434837861</v>
      </c>
      <c r="L1025" s="9">
        <f t="shared" si="77"/>
        <v>42175.919687500005</v>
      </c>
      <c r="M1025">
        <v>1432245861</v>
      </c>
      <c r="N1025" s="9">
        <f t="shared" si="78"/>
        <v>42145.919687500005</v>
      </c>
      <c r="O1025" t="b">
        <v>0</v>
      </c>
      <c r="P1025">
        <v>131</v>
      </c>
      <c r="Q1025" t="b">
        <v>1</v>
      </c>
      <c r="R1025" t="s">
        <v>8278</v>
      </c>
      <c r="S1025" s="12" t="s">
        <v>8326</v>
      </c>
      <c r="T1025" t="s">
        <v>8331</v>
      </c>
      <c r="U1025">
        <f t="shared" si="79"/>
        <v>2015</v>
      </c>
    </row>
    <row r="1026" spans="1:21" ht="15" hidden="1" customHeight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>
        <f t="shared" si="75"/>
        <v>119</v>
      </c>
      <c r="H1026">
        <f t="shared" si="76"/>
        <v>388.98</v>
      </c>
      <c r="I1026" t="s">
        <v>8234</v>
      </c>
      <c r="J1026" t="s">
        <v>8254</v>
      </c>
      <c r="K1026">
        <v>1454248563</v>
      </c>
      <c r="L1026" s="9">
        <f t="shared" si="77"/>
        <v>42400.580590277779</v>
      </c>
      <c r="M1026">
        <v>1451656563</v>
      </c>
      <c r="N1026" s="9">
        <f t="shared" si="78"/>
        <v>42370.580590277779</v>
      </c>
      <c r="O1026" t="b">
        <v>1</v>
      </c>
      <c r="P1026">
        <v>61</v>
      </c>
      <c r="Q1026" t="b">
        <v>1</v>
      </c>
      <c r="R1026" t="s">
        <v>8278</v>
      </c>
      <c r="S1026" s="12" t="s">
        <v>8326</v>
      </c>
      <c r="T1026" t="s">
        <v>8331</v>
      </c>
      <c r="U1026">
        <f t="shared" si="79"/>
        <v>2016</v>
      </c>
    </row>
    <row r="1027" spans="1:21" ht="15" hidden="1" customHeight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>
        <f t="shared" ref="G1027:G1090" si="80">ROUND(E1027/D1027*100,0)</f>
        <v>110</v>
      </c>
      <c r="H1027">
        <f t="shared" ref="H1027:H1090" si="81">ROUND(E1027/P1027,2)</f>
        <v>71.849999999999994</v>
      </c>
      <c r="I1027" t="s">
        <v>8223</v>
      </c>
      <c r="J1027" t="s">
        <v>8245</v>
      </c>
      <c r="K1027">
        <v>1426532437</v>
      </c>
      <c r="L1027" s="9">
        <f t="shared" ref="L1027:L1090" si="82">K1027/60/60/24+DATE(1970,1,1)</f>
        <v>42079.792094907403</v>
      </c>
      <c r="M1027">
        <v>1423944037</v>
      </c>
      <c r="N1027" s="9">
        <f t="shared" ref="N1027:N1090" si="83">M1027/24/60/60+DATE(1970,1,1)</f>
        <v>42049.833761574075</v>
      </c>
      <c r="O1027" t="b">
        <v>1</v>
      </c>
      <c r="P1027">
        <v>1071</v>
      </c>
      <c r="Q1027" t="b">
        <v>1</v>
      </c>
      <c r="R1027" t="s">
        <v>8278</v>
      </c>
      <c r="S1027" s="12" t="s">
        <v>8326</v>
      </c>
      <c r="T1027" t="s">
        <v>8331</v>
      </c>
      <c r="U1027">
        <f t="shared" ref="U1027:U1090" si="84">YEAR(N1027)</f>
        <v>2015</v>
      </c>
    </row>
    <row r="1028" spans="1:21" ht="15" hidden="1" customHeight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>
        <f t="shared" si="80"/>
        <v>100</v>
      </c>
      <c r="H1028">
        <f t="shared" si="81"/>
        <v>57.38</v>
      </c>
      <c r="I1028" t="s">
        <v>8224</v>
      </c>
      <c r="J1028" t="s">
        <v>8246</v>
      </c>
      <c r="K1028">
        <v>1459414016</v>
      </c>
      <c r="L1028" s="9">
        <f t="shared" si="82"/>
        <v>42460.365925925929</v>
      </c>
      <c r="M1028">
        <v>1456480016</v>
      </c>
      <c r="N1028" s="9">
        <f t="shared" si="83"/>
        <v>42426.407592592594</v>
      </c>
      <c r="O1028" t="b">
        <v>1</v>
      </c>
      <c r="P1028">
        <v>122</v>
      </c>
      <c r="Q1028" t="b">
        <v>1</v>
      </c>
      <c r="R1028" t="s">
        <v>8278</v>
      </c>
      <c r="S1028" s="12" t="s">
        <v>8326</v>
      </c>
      <c r="T1028" t="s">
        <v>8331</v>
      </c>
      <c r="U1028">
        <f t="shared" si="84"/>
        <v>2016</v>
      </c>
    </row>
    <row r="1029" spans="1:21" ht="15" hidden="1" customHeight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>
        <f t="shared" si="80"/>
        <v>103</v>
      </c>
      <c r="H1029">
        <f t="shared" si="81"/>
        <v>69.67</v>
      </c>
      <c r="I1029" t="s">
        <v>8223</v>
      </c>
      <c r="J1029" t="s">
        <v>8245</v>
      </c>
      <c r="K1029">
        <v>1414025347</v>
      </c>
      <c r="L1029" s="9">
        <f t="shared" si="82"/>
        <v>41935.034108796295</v>
      </c>
      <c r="M1029">
        <v>1411433347</v>
      </c>
      <c r="N1029" s="9">
        <f t="shared" si="83"/>
        <v>41905.034108796295</v>
      </c>
      <c r="O1029" t="b">
        <v>1</v>
      </c>
      <c r="P1029">
        <v>111</v>
      </c>
      <c r="Q1029" t="b">
        <v>1</v>
      </c>
      <c r="R1029" t="s">
        <v>8278</v>
      </c>
      <c r="S1029" s="12" t="s">
        <v>8326</v>
      </c>
      <c r="T1029" t="s">
        <v>8331</v>
      </c>
      <c r="U1029">
        <f t="shared" si="84"/>
        <v>2014</v>
      </c>
    </row>
    <row r="1030" spans="1:21" ht="15" hidden="1" customHeight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>
        <f t="shared" si="80"/>
        <v>117</v>
      </c>
      <c r="H1030">
        <f t="shared" si="81"/>
        <v>45.99</v>
      </c>
      <c r="I1030" t="s">
        <v>8224</v>
      </c>
      <c r="J1030" t="s">
        <v>8246</v>
      </c>
      <c r="K1030">
        <v>1488830400</v>
      </c>
      <c r="L1030" s="9">
        <f t="shared" si="82"/>
        <v>42800.833333333328</v>
      </c>
      <c r="M1030">
        <v>1484924605</v>
      </c>
      <c r="N1030" s="9">
        <f t="shared" si="83"/>
        <v>42755.627372685187</v>
      </c>
      <c r="O1030" t="b">
        <v>1</v>
      </c>
      <c r="P1030">
        <v>255</v>
      </c>
      <c r="Q1030" t="b">
        <v>1</v>
      </c>
      <c r="R1030" t="s">
        <v>8278</v>
      </c>
      <c r="S1030" s="12" t="s">
        <v>8326</v>
      </c>
      <c r="T1030" t="s">
        <v>8331</v>
      </c>
      <c r="U1030">
        <f t="shared" si="84"/>
        <v>2017</v>
      </c>
    </row>
    <row r="1031" spans="1:21" ht="15" hidden="1" customHeight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>
        <f t="shared" si="80"/>
        <v>112</v>
      </c>
      <c r="H1031">
        <f t="shared" si="81"/>
        <v>79.260000000000005</v>
      </c>
      <c r="I1031" t="s">
        <v>8234</v>
      </c>
      <c r="J1031" t="s">
        <v>8254</v>
      </c>
      <c r="K1031">
        <v>1428184740</v>
      </c>
      <c r="L1031" s="9">
        <f t="shared" si="82"/>
        <v>42098.915972222225</v>
      </c>
      <c r="M1031">
        <v>1423501507</v>
      </c>
      <c r="N1031" s="9">
        <f t="shared" si="83"/>
        <v>42044.711886574078</v>
      </c>
      <c r="O1031" t="b">
        <v>0</v>
      </c>
      <c r="P1031">
        <v>141</v>
      </c>
      <c r="Q1031" t="b">
        <v>1</v>
      </c>
      <c r="R1031" t="s">
        <v>8278</v>
      </c>
      <c r="S1031" s="12" t="s">
        <v>8326</v>
      </c>
      <c r="T1031" t="s">
        <v>8331</v>
      </c>
      <c r="U1031">
        <f t="shared" si="84"/>
        <v>2015</v>
      </c>
    </row>
    <row r="1032" spans="1:21" ht="15" hidden="1" customHeight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>
        <f t="shared" si="80"/>
        <v>342</v>
      </c>
      <c r="H1032">
        <f t="shared" si="81"/>
        <v>43.03</v>
      </c>
      <c r="I1032" t="s">
        <v>8223</v>
      </c>
      <c r="J1032" t="s">
        <v>8245</v>
      </c>
      <c r="K1032">
        <v>1473680149</v>
      </c>
      <c r="L1032" s="9">
        <f t="shared" si="82"/>
        <v>42625.483206018514</v>
      </c>
      <c r="M1032">
        <v>1472470549</v>
      </c>
      <c r="N1032" s="9">
        <f t="shared" si="83"/>
        <v>42611.483206018514</v>
      </c>
      <c r="O1032" t="b">
        <v>0</v>
      </c>
      <c r="P1032">
        <v>159</v>
      </c>
      <c r="Q1032" t="b">
        <v>1</v>
      </c>
      <c r="R1032" t="s">
        <v>8278</v>
      </c>
      <c r="S1032" s="12" t="s">
        <v>8326</v>
      </c>
      <c r="T1032" t="s">
        <v>8331</v>
      </c>
      <c r="U1032">
        <f t="shared" si="84"/>
        <v>2016</v>
      </c>
    </row>
    <row r="1033" spans="1:21" ht="15" hidden="1" customHeight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>
        <f t="shared" si="80"/>
        <v>107</v>
      </c>
      <c r="H1033">
        <f t="shared" si="81"/>
        <v>108.48</v>
      </c>
      <c r="I1033" t="s">
        <v>8223</v>
      </c>
      <c r="J1033" t="s">
        <v>8245</v>
      </c>
      <c r="K1033">
        <v>1450290010</v>
      </c>
      <c r="L1033" s="9">
        <f t="shared" si="82"/>
        <v>42354.764004629629</v>
      </c>
      <c r="M1033">
        <v>1447698010</v>
      </c>
      <c r="N1033" s="9">
        <f t="shared" si="83"/>
        <v>42324.764004629629</v>
      </c>
      <c r="O1033" t="b">
        <v>0</v>
      </c>
      <c r="P1033">
        <v>99</v>
      </c>
      <c r="Q1033" t="b">
        <v>1</v>
      </c>
      <c r="R1033" t="s">
        <v>8278</v>
      </c>
      <c r="S1033" s="12" t="s">
        <v>8326</v>
      </c>
      <c r="T1033" t="s">
        <v>8331</v>
      </c>
      <c r="U1033">
        <f t="shared" si="84"/>
        <v>2015</v>
      </c>
    </row>
    <row r="1034" spans="1:21" ht="15" hidden="1" customHeight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>
        <f t="shared" si="80"/>
        <v>108</v>
      </c>
      <c r="H1034">
        <f t="shared" si="81"/>
        <v>61.03</v>
      </c>
      <c r="I1034" t="s">
        <v>8223</v>
      </c>
      <c r="J1034" t="s">
        <v>8245</v>
      </c>
      <c r="K1034">
        <v>1466697625</v>
      </c>
      <c r="L1034" s="9">
        <f t="shared" si="82"/>
        <v>42544.666956018518</v>
      </c>
      <c r="M1034">
        <v>1464105625</v>
      </c>
      <c r="N1034" s="9">
        <f t="shared" si="83"/>
        <v>42514.666956018518</v>
      </c>
      <c r="O1034" t="b">
        <v>0</v>
      </c>
      <c r="P1034">
        <v>96</v>
      </c>
      <c r="Q1034" t="b">
        <v>1</v>
      </c>
      <c r="R1034" t="s">
        <v>8278</v>
      </c>
      <c r="S1034" s="12" t="s">
        <v>8326</v>
      </c>
      <c r="T1034" t="s">
        <v>8331</v>
      </c>
      <c r="U1034">
        <f t="shared" si="84"/>
        <v>2016</v>
      </c>
    </row>
    <row r="1035" spans="1:21" ht="15" hidden="1" customHeight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>
        <f t="shared" si="80"/>
        <v>103</v>
      </c>
      <c r="H1035">
        <f t="shared" si="81"/>
        <v>50.59</v>
      </c>
      <c r="I1035" t="s">
        <v>8224</v>
      </c>
      <c r="J1035" t="s">
        <v>8246</v>
      </c>
      <c r="K1035">
        <v>1481564080</v>
      </c>
      <c r="L1035" s="9">
        <f t="shared" si="82"/>
        <v>42716.732407407413</v>
      </c>
      <c r="M1035">
        <v>1479144880</v>
      </c>
      <c r="N1035" s="9">
        <f t="shared" si="83"/>
        <v>42688.732407407406</v>
      </c>
      <c r="O1035" t="b">
        <v>0</v>
      </c>
      <c r="P1035">
        <v>27</v>
      </c>
      <c r="Q1035" t="b">
        <v>1</v>
      </c>
      <c r="R1035" t="s">
        <v>8278</v>
      </c>
      <c r="S1035" s="12" t="s">
        <v>8326</v>
      </c>
      <c r="T1035" t="s">
        <v>8331</v>
      </c>
      <c r="U1035">
        <f t="shared" si="84"/>
        <v>2016</v>
      </c>
    </row>
    <row r="1036" spans="1:21" ht="15" hidden="1" customHeight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>
        <f t="shared" si="80"/>
        <v>130</v>
      </c>
      <c r="H1036">
        <f t="shared" si="81"/>
        <v>39.159999999999997</v>
      </c>
      <c r="I1036" t="s">
        <v>8223</v>
      </c>
      <c r="J1036" t="s">
        <v>8245</v>
      </c>
      <c r="K1036">
        <v>1470369540</v>
      </c>
      <c r="L1036" s="9">
        <f t="shared" si="82"/>
        <v>42587.165972222225</v>
      </c>
      <c r="M1036">
        <v>1467604804</v>
      </c>
      <c r="N1036" s="9">
        <f t="shared" si="83"/>
        <v>42555.166712962964</v>
      </c>
      <c r="O1036" t="b">
        <v>0</v>
      </c>
      <c r="P1036">
        <v>166</v>
      </c>
      <c r="Q1036" t="b">
        <v>1</v>
      </c>
      <c r="R1036" t="s">
        <v>8278</v>
      </c>
      <c r="S1036" s="12" t="s">
        <v>8326</v>
      </c>
      <c r="T1036" t="s">
        <v>8331</v>
      </c>
      <c r="U1036">
        <f t="shared" si="84"/>
        <v>2016</v>
      </c>
    </row>
    <row r="1037" spans="1:21" ht="15" hidden="1" customHeight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>
        <f t="shared" si="80"/>
        <v>108</v>
      </c>
      <c r="H1037">
        <f t="shared" si="81"/>
        <v>65.16</v>
      </c>
      <c r="I1037" t="s">
        <v>8223</v>
      </c>
      <c r="J1037" t="s">
        <v>8245</v>
      </c>
      <c r="K1037">
        <v>1423668220</v>
      </c>
      <c r="L1037" s="9">
        <f t="shared" si="82"/>
        <v>42046.641435185185</v>
      </c>
      <c r="M1037">
        <v>1421076220</v>
      </c>
      <c r="N1037" s="9">
        <f t="shared" si="83"/>
        <v>42016.641435185185</v>
      </c>
      <c r="O1037" t="b">
        <v>0</v>
      </c>
      <c r="P1037">
        <v>76</v>
      </c>
      <c r="Q1037" t="b">
        <v>1</v>
      </c>
      <c r="R1037" t="s">
        <v>8278</v>
      </c>
      <c r="S1037" s="12" t="s">
        <v>8326</v>
      </c>
      <c r="T1037" t="s">
        <v>8331</v>
      </c>
      <c r="U1037">
        <f t="shared" si="84"/>
        <v>2015</v>
      </c>
    </row>
    <row r="1038" spans="1:21" ht="15" hidden="1" customHeight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>
        <f t="shared" si="80"/>
        <v>112</v>
      </c>
      <c r="H1038">
        <f t="shared" si="81"/>
        <v>23.96</v>
      </c>
      <c r="I1038" t="s">
        <v>8223</v>
      </c>
      <c r="J1038" t="s">
        <v>8245</v>
      </c>
      <c r="K1038">
        <v>1357545600</v>
      </c>
      <c r="L1038" s="9">
        <f t="shared" si="82"/>
        <v>41281.333333333336</v>
      </c>
      <c r="M1038">
        <v>1354790790</v>
      </c>
      <c r="N1038" s="9">
        <f t="shared" si="83"/>
        <v>41249.448958333334</v>
      </c>
      <c r="O1038" t="b">
        <v>0</v>
      </c>
      <c r="P1038">
        <v>211</v>
      </c>
      <c r="Q1038" t="b">
        <v>1</v>
      </c>
      <c r="R1038" t="s">
        <v>8278</v>
      </c>
      <c r="S1038" s="12" t="s">
        <v>8326</v>
      </c>
      <c r="T1038" t="s">
        <v>8331</v>
      </c>
      <c r="U1038">
        <f t="shared" si="84"/>
        <v>2012</v>
      </c>
    </row>
    <row r="1039" spans="1:21" ht="15" hidden="1" customHeight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>
        <f t="shared" si="80"/>
        <v>102</v>
      </c>
      <c r="H1039">
        <f t="shared" si="81"/>
        <v>48.62</v>
      </c>
      <c r="I1039" t="s">
        <v>8223</v>
      </c>
      <c r="J1039" t="s">
        <v>8245</v>
      </c>
      <c r="K1039">
        <v>1431925200</v>
      </c>
      <c r="L1039" s="9">
        <f t="shared" si="82"/>
        <v>42142.208333333328</v>
      </c>
      <c r="M1039">
        <v>1429991062</v>
      </c>
      <c r="N1039" s="9">
        <f t="shared" si="83"/>
        <v>42119.822476851856</v>
      </c>
      <c r="O1039" t="b">
        <v>0</v>
      </c>
      <c r="P1039">
        <v>21</v>
      </c>
      <c r="Q1039" t="b">
        <v>1</v>
      </c>
      <c r="R1039" t="s">
        <v>8278</v>
      </c>
      <c r="S1039" s="12" t="s">
        <v>8326</v>
      </c>
      <c r="T1039" t="s">
        <v>8331</v>
      </c>
      <c r="U1039">
        <f t="shared" si="84"/>
        <v>2015</v>
      </c>
    </row>
    <row r="1040" spans="1:21" ht="15" hidden="1" customHeight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>
        <f t="shared" si="80"/>
        <v>145</v>
      </c>
      <c r="H1040">
        <f t="shared" si="81"/>
        <v>35.74</v>
      </c>
      <c r="I1040" t="s">
        <v>8223</v>
      </c>
      <c r="J1040" t="s">
        <v>8245</v>
      </c>
      <c r="K1040">
        <v>1458362023</v>
      </c>
      <c r="L1040" s="9">
        <f t="shared" si="82"/>
        <v>42448.190081018518</v>
      </c>
      <c r="M1040">
        <v>1455773623</v>
      </c>
      <c r="N1040" s="9">
        <f t="shared" si="83"/>
        <v>42418.231747685189</v>
      </c>
      <c r="O1040" t="b">
        <v>0</v>
      </c>
      <c r="P1040">
        <v>61</v>
      </c>
      <c r="Q1040" t="b">
        <v>1</v>
      </c>
      <c r="R1040" t="s">
        <v>8278</v>
      </c>
      <c r="S1040" s="12" t="s">
        <v>8326</v>
      </c>
      <c r="T1040" t="s">
        <v>8331</v>
      </c>
      <c r="U1040">
        <f t="shared" si="84"/>
        <v>2016</v>
      </c>
    </row>
    <row r="1041" spans="1:21" ht="15" hidden="1" customHeight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>
        <f t="shared" si="80"/>
        <v>128</v>
      </c>
      <c r="H1041">
        <f t="shared" si="81"/>
        <v>21.37</v>
      </c>
      <c r="I1041" t="s">
        <v>8223</v>
      </c>
      <c r="J1041" t="s">
        <v>8245</v>
      </c>
      <c r="K1041">
        <v>1481615940</v>
      </c>
      <c r="L1041" s="9">
        <f t="shared" si="82"/>
        <v>42717.332638888889</v>
      </c>
      <c r="M1041">
        <v>1479436646</v>
      </c>
      <c r="N1041" s="9">
        <f t="shared" si="83"/>
        <v>42692.109328703707</v>
      </c>
      <c r="O1041" t="b">
        <v>0</v>
      </c>
      <c r="P1041">
        <v>30</v>
      </c>
      <c r="Q1041" t="b">
        <v>1</v>
      </c>
      <c r="R1041" t="s">
        <v>8278</v>
      </c>
      <c r="S1041" s="12" t="s">
        <v>8326</v>
      </c>
      <c r="T1041" t="s">
        <v>8331</v>
      </c>
      <c r="U1041">
        <f t="shared" si="84"/>
        <v>2016</v>
      </c>
    </row>
    <row r="1042" spans="1:21" ht="15" hidden="1" customHeight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>
        <f t="shared" si="80"/>
        <v>0</v>
      </c>
      <c r="H1042">
        <f t="shared" si="81"/>
        <v>250</v>
      </c>
      <c r="I1042" t="s">
        <v>8223</v>
      </c>
      <c r="J1042" t="s">
        <v>8245</v>
      </c>
      <c r="K1042">
        <v>1472317209</v>
      </c>
      <c r="L1042" s="9">
        <f t="shared" si="82"/>
        <v>42609.708437499998</v>
      </c>
      <c r="M1042">
        <v>1469725209</v>
      </c>
      <c r="N1042" s="9">
        <f t="shared" si="83"/>
        <v>42579.708437499998</v>
      </c>
      <c r="O1042" t="b">
        <v>0</v>
      </c>
      <c r="P1042">
        <v>1</v>
      </c>
      <c r="Q1042" t="b">
        <v>0</v>
      </c>
      <c r="R1042" t="s">
        <v>8279</v>
      </c>
      <c r="S1042" s="12" t="s">
        <v>8332</v>
      </c>
      <c r="T1042" t="s">
        <v>8333</v>
      </c>
      <c r="U1042">
        <f t="shared" si="84"/>
        <v>2016</v>
      </c>
    </row>
    <row r="1043" spans="1:21" ht="15" hidden="1" customHeight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>
        <f t="shared" si="80"/>
        <v>0</v>
      </c>
      <c r="H1043" t="e">
        <f t="shared" si="81"/>
        <v>#DIV/0!</v>
      </c>
      <c r="I1043" t="s">
        <v>8223</v>
      </c>
      <c r="J1043" t="s">
        <v>8245</v>
      </c>
      <c r="K1043">
        <v>1406769992</v>
      </c>
      <c r="L1043" s="9">
        <f t="shared" si="82"/>
        <v>41851.060092592597</v>
      </c>
      <c r="M1043">
        <v>1405041992</v>
      </c>
      <c r="N1043" s="9">
        <f t="shared" si="83"/>
        <v>41831.06009259259</v>
      </c>
      <c r="O1043" t="b">
        <v>0</v>
      </c>
      <c r="P1043">
        <v>0</v>
      </c>
      <c r="Q1043" t="b">
        <v>0</v>
      </c>
      <c r="R1043" t="s">
        <v>8279</v>
      </c>
      <c r="S1043" s="12" t="s">
        <v>8332</v>
      </c>
      <c r="T1043" t="s">
        <v>8333</v>
      </c>
      <c r="U1043">
        <f t="shared" si="84"/>
        <v>2014</v>
      </c>
    </row>
    <row r="1044" spans="1:21" ht="15" hidden="1" customHeight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>
        <f t="shared" si="80"/>
        <v>2</v>
      </c>
      <c r="H1044">
        <f t="shared" si="81"/>
        <v>10</v>
      </c>
      <c r="I1044" t="s">
        <v>8223</v>
      </c>
      <c r="J1044" t="s">
        <v>8245</v>
      </c>
      <c r="K1044">
        <v>1410516000</v>
      </c>
      <c r="L1044" s="9">
        <f t="shared" si="82"/>
        <v>41894.416666666664</v>
      </c>
      <c r="M1044">
        <v>1406824948</v>
      </c>
      <c r="N1044" s="9">
        <f t="shared" si="83"/>
        <v>41851.696157407408</v>
      </c>
      <c r="O1044" t="b">
        <v>0</v>
      </c>
      <c r="P1044">
        <v>1</v>
      </c>
      <c r="Q1044" t="b">
        <v>0</v>
      </c>
      <c r="R1044" t="s">
        <v>8279</v>
      </c>
      <c r="S1044" s="12" t="s">
        <v>8332</v>
      </c>
      <c r="T1044" t="s">
        <v>8333</v>
      </c>
      <c r="U1044">
        <f t="shared" si="84"/>
        <v>2014</v>
      </c>
    </row>
    <row r="1045" spans="1:21" ht="15" hidden="1" customHeight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>
        <f t="shared" si="80"/>
        <v>9</v>
      </c>
      <c r="H1045">
        <f t="shared" si="81"/>
        <v>29.24</v>
      </c>
      <c r="I1045" t="s">
        <v>8223</v>
      </c>
      <c r="J1045" t="s">
        <v>8245</v>
      </c>
      <c r="K1045">
        <v>1432101855</v>
      </c>
      <c r="L1045" s="9">
        <f t="shared" si="82"/>
        <v>42144.252951388888</v>
      </c>
      <c r="M1045">
        <v>1429509855</v>
      </c>
      <c r="N1045" s="9">
        <f t="shared" si="83"/>
        <v>42114.252951388888</v>
      </c>
      <c r="O1045" t="b">
        <v>0</v>
      </c>
      <c r="P1045">
        <v>292</v>
      </c>
      <c r="Q1045" t="b">
        <v>0</v>
      </c>
      <c r="R1045" t="s">
        <v>8279</v>
      </c>
      <c r="S1045" s="12" t="s">
        <v>8332</v>
      </c>
      <c r="T1045" t="s">
        <v>8333</v>
      </c>
      <c r="U1045">
        <f t="shared" si="84"/>
        <v>2015</v>
      </c>
    </row>
    <row r="1046" spans="1:21" ht="15" hidden="1" customHeight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>
        <f t="shared" si="80"/>
        <v>0</v>
      </c>
      <c r="H1046">
        <f t="shared" si="81"/>
        <v>3</v>
      </c>
      <c r="I1046" t="s">
        <v>8223</v>
      </c>
      <c r="J1046" t="s">
        <v>8245</v>
      </c>
      <c r="K1046">
        <v>1425587220</v>
      </c>
      <c r="L1046" s="9">
        <f t="shared" si="82"/>
        <v>42068.852083333331</v>
      </c>
      <c r="M1046">
        <v>1420668801</v>
      </c>
      <c r="N1046" s="9">
        <f t="shared" si="83"/>
        <v>42011.925937499997</v>
      </c>
      <c r="O1046" t="b">
        <v>0</v>
      </c>
      <c r="P1046">
        <v>2</v>
      </c>
      <c r="Q1046" t="b">
        <v>0</v>
      </c>
      <c r="R1046" t="s">
        <v>8279</v>
      </c>
      <c r="S1046" s="12" t="s">
        <v>8332</v>
      </c>
      <c r="T1046" t="s">
        <v>8333</v>
      </c>
      <c r="U1046">
        <f t="shared" si="84"/>
        <v>2015</v>
      </c>
    </row>
    <row r="1047" spans="1:21" ht="15" hidden="1" customHeight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>
        <f t="shared" si="80"/>
        <v>3</v>
      </c>
      <c r="H1047">
        <f t="shared" si="81"/>
        <v>33.25</v>
      </c>
      <c r="I1047" t="s">
        <v>8223</v>
      </c>
      <c r="J1047" t="s">
        <v>8245</v>
      </c>
      <c r="K1047">
        <v>1408827550</v>
      </c>
      <c r="L1047" s="9">
        <f t="shared" si="82"/>
        <v>41874.874421296299</v>
      </c>
      <c r="M1047">
        <v>1406235550</v>
      </c>
      <c r="N1047" s="9">
        <f t="shared" si="83"/>
        <v>41844.874421296292</v>
      </c>
      <c r="O1047" t="b">
        <v>0</v>
      </c>
      <c r="P1047">
        <v>8</v>
      </c>
      <c r="Q1047" t="b">
        <v>0</v>
      </c>
      <c r="R1047" t="s">
        <v>8279</v>
      </c>
      <c r="S1047" s="12" t="s">
        <v>8332</v>
      </c>
      <c r="T1047" t="s">
        <v>8333</v>
      </c>
      <c r="U1047">
        <f t="shared" si="84"/>
        <v>2014</v>
      </c>
    </row>
    <row r="1048" spans="1:21" ht="15" hidden="1" customHeight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>
        <f t="shared" si="80"/>
        <v>0</v>
      </c>
      <c r="H1048" t="e">
        <f t="shared" si="81"/>
        <v>#DIV/0!</v>
      </c>
      <c r="I1048" t="s">
        <v>8235</v>
      </c>
      <c r="J1048" t="s">
        <v>8248</v>
      </c>
      <c r="K1048">
        <v>1451161560</v>
      </c>
      <c r="L1048" s="9">
        <f t="shared" si="82"/>
        <v>42364.851388888885</v>
      </c>
      <c r="M1048">
        <v>1447273560</v>
      </c>
      <c r="N1048" s="9">
        <f t="shared" si="83"/>
        <v>42319.851388888885</v>
      </c>
      <c r="O1048" t="b">
        <v>0</v>
      </c>
      <c r="P1048">
        <v>0</v>
      </c>
      <c r="Q1048" t="b">
        <v>0</v>
      </c>
      <c r="R1048" t="s">
        <v>8279</v>
      </c>
      <c r="S1048" s="12" t="s">
        <v>8332</v>
      </c>
      <c r="T1048" t="s">
        <v>8333</v>
      </c>
      <c r="U1048">
        <f t="shared" si="84"/>
        <v>2015</v>
      </c>
    </row>
    <row r="1049" spans="1:21" ht="15" hidden="1" customHeight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>
        <f t="shared" si="80"/>
        <v>0</v>
      </c>
      <c r="H1049">
        <f t="shared" si="81"/>
        <v>1</v>
      </c>
      <c r="I1049" t="s">
        <v>8223</v>
      </c>
      <c r="J1049" t="s">
        <v>8245</v>
      </c>
      <c r="K1049">
        <v>1415219915</v>
      </c>
      <c r="L1049" s="9">
        <f t="shared" si="82"/>
        <v>41948.860127314816</v>
      </c>
      <c r="M1049">
        <v>1412624315</v>
      </c>
      <c r="N1049" s="9">
        <f t="shared" si="83"/>
        <v>41918.818460648152</v>
      </c>
      <c r="O1049" t="b">
        <v>0</v>
      </c>
      <c r="P1049">
        <v>1</v>
      </c>
      <c r="Q1049" t="b">
        <v>0</v>
      </c>
      <c r="R1049" t="s">
        <v>8279</v>
      </c>
      <c r="S1049" s="12" t="s">
        <v>8332</v>
      </c>
      <c r="T1049" t="s">
        <v>8333</v>
      </c>
      <c r="U1049">
        <f t="shared" si="84"/>
        <v>2014</v>
      </c>
    </row>
    <row r="1050" spans="1:21" ht="15" hidden="1" customHeight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>
        <f t="shared" si="80"/>
        <v>1</v>
      </c>
      <c r="H1050">
        <f t="shared" si="81"/>
        <v>53</v>
      </c>
      <c r="I1050" t="s">
        <v>8223</v>
      </c>
      <c r="J1050" t="s">
        <v>8245</v>
      </c>
      <c r="K1050">
        <v>1474766189</v>
      </c>
      <c r="L1050" s="9">
        <f t="shared" si="82"/>
        <v>42638.053113425922</v>
      </c>
      <c r="M1050">
        <v>1471310189</v>
      </c>
      <c r="N1050" s="9">
        <f t="shared" si="83"/>
        <v>42598.053113425922</v>
      </c>
      <c r="O1050" t="b">
        <v>0</v>
      </c>
      <c r="P1050">
        <v>4</v>
      </c>
      <c r="Q1050" t="b">
        <v>0</v>
      </c>
      <c r="R1050" t="s">
        <v>8279</v>
      </c>
      <c r="S1050" s="12" t="s">
        <v>8332</v>
      </c>
      <c r="T1050" t="s">
        <v>8333</v>
      </c>
      <c r="U1050">
        <f t="shared" si="84"/>
        <v>2016</v>
      </c>
    </row>
    <row r="1051" spans="1:21" ht="15" hidden="1" customHeight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>
        <f t="shared" si="80"/>
        <v>0</v>
      </c>
      <c r="H1051" t="e">
        <f t="shared" si="81"/>
        <v>#DIV/0!</v>
      </c>
      <c r="I1051" t="s">
        <v>8223</v>
      </c>
      <c r="J1051" t="s">
        <v>8245</v>
      </c>
      <c r="K1051">
        <v>1455272445</v>
      </c>
      <c r="L1051" s="9">
        <f t="shared" si="82"/>
        <v>42412.431076388893</v>
      </c>
      <c r="M1051">
        <v>1452680445</v>
      </c>
      <c r="N1051" s="9">
        <f t="shared" si="83"/>
        <v>42382.431076388893</v>
      </c>
      <c r="O1051" t="b">
        <v>0</v>
      </c>
      <c r="P1051">
        <v>0</v>
      </c>
      <c r="Q1051" t="b">
        <v>0</v>
      </c>
      <c r="R1051" t="s">
        <v>8279</v>
      </c>
      <c r="S1051" s="12" t="s">
        <v>8332</v>
      </c>
      <c r="T1051" t="s">
        <v>8333</v>
      </c>
      <c r="U1051">
        <f t="shared" si="84"/>
        <v>2016</v>
      </c>
    </row>
    <row r="1052" spans="1:21" ht="15" hidden="1" customHeight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>
        <f t="shared" si="80"/>
        <v>0</v>
      </c>
      <c r="H1052" t="e">
        <f t="shared" si="81"/>
        <v>#DIV/0!</v>
      </c>
      <c r="I1052" t="s">
        <v>8223</v>
      </c>
      <c r="J1052" t="s">
        <v>8245</v>
      </c>
      <c r="K1052">
        <v>1442257677</v>
      </c>
      <c r="L1052" s="9">
        <f t="shared" si="82"/>
        <v>42261.7971875</v>
      </c>
      <c r="M1052">
        <v>1439665677</v>
      </c>
      <c r="N1052" s="9">
        <f t="shared" si="83"/>
        <v>42231.7971875</v>
      </c>
      <c r="O1052" t="b">
        <v>0</v>
      </c>
      <c r="P1052">
        <v>0</v>
      </c>
      <c r="Q1052" t="b">
        <v>0</v>
      </c>
      <c r="R1052" t="s">
        <v>8279</v>
      </c>
      <c r="S1052" s="12" t="s">
        <v>8332</v>
      </c>
      <c r="T1052" t="s">
        <v>8333</v>
      </c>
      <c r="U1052">
        <f t="shared" si="84"/>
        <v>2015</v>
      </c>
    </row>
    <row r="1053" spans="1:21" ht="15" hidden="1" customHeight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>
        <f t="shared" si="80"/>
        <v>0</v>
      </c>
      <c r="H1053" t="e">
        <f t="shared" si="81"/>
        <v>#DIV/0!</v>
      </c>
      <c r="I1053" t="s">
        <v>8223</v>
      </c>
      <c r="J1053" t="s">
        <v>8245</v>
      </c>
      <c r="K1053">
        <v>1409098825</v>
      </c>
      <c r="L1053" s="9">
        <f t="shared" si="82"/>
        <v>41878.014178240745</v>
      </c>
      <c r="M1053">
        <v>1406679625</v>
      </c>
      <c r="N1053" s="9">
        <f t="shared" si="83"/>
        <v>41850.014178240737</v>
      </c>
      <c r="O1053" t="b">
        <v>0</v>
      </c>
      <c r="P1053">
        <v>0</v>
      </c>
      <c r="Q1053" t="b">
        <v>0</v>
      </c>
      <c r="R1053" t="s">
        <v>8279</v>
      </c>
      <c r="S1053" s="12" t="s">
        <v>8332</v>
      </c>
      <c r="T1053" t="s">
        <v>8333</v>
      </c>
      <c r="U1053">
        <f t="shared" si="84"/>
        <v>2014</v>
      </c>
    </row>
    <row r="1054" spans="1:21" ht="15" hidden="1" customHeight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>
        <f t="shared" si="80"/>
        <v>0</v>
      </c>
      <c r="H1054" t="e">
        <f t="shared" si="81"/>
        <v>#DIV/0!</v>
      </c>
      <c r="I1054" t="s">
        <v>8223</v>
      </c>
      <c r="J1054" t="s">
        <v>8245</v>
      </c>
      <c r="K1054">
        <v>1465243740</v>
      </c>
      <c r="L1054" s="9">
        <f t="shared" si="82"/>
        <v>42527.839583333334</v>
      </c>
      <c r="M1054">
        <v>1461438495</v>
      </c>
      <c r="N1054" s="9">
        <f t="shared" si="83"/>
        <v>42483.797395833331</v>
      </c>
      <c r="O1054" t="b">
        <v>0</v>
      </c>
      <c r="P1054">
        <v>0</v>
      </c>
      <c r="Q1054" t="b">
        <v>0</v>
      </c>
      <c r="R1054" t="s">
        <v>8279</v>
      </c>
      <c r="S1054" s="12" t="s">
        <v>8332</v>
      </c>
      <c r="T1054" t="s">
        <v>8333</v>
      </c>
      <c r="U1054">
        <f t="shared" si="84"/>
        <v>2016</v>
      </c>
    </row>
    <row r="1055" spans="1:21" ht="15" hidden="1" customHeight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>
        <f t="shared" si="80"/>
        <v>1</v>
      </c>
      <c r="H1055">
        <f t="shared" si="81"/>
        <v>15</v>
      </c>
      <c r="I1055" t="s">
        <v>8223</v>
      </c>
      <c r="J1055" t="s">
        <v>8245</v>
      </c>
      <c r="K1055">
        <v>1488773332</v>
      </c>
      <c r="L1055" s="9">
        <f t="shared" si="82"/>
        <v>42800.172824074078</v>
      </c>
      <c r="M1055">
        <v>1486613332</v>
      </c>
      <c r="N1055" s="9">
        <f t="shared" si="83"/>
        <v>42775.172824074078</v>
      </c>
      <c r="O1055" t="b">
        <v>0</v>
      </c>
      <c r="P1055">
        <v>1</v>
      </c>
      <c r="Q1055" t="b">
        <v>0</v>
      </c>
      <c r="R1055" t="s">
        <v>8279</v>
      </c>
      <c r="S1055" s="12" t="s">
        <v>8332</v>
      </c>
      <c r="T1055" t="s">
        <v>8333</v>
      </c>
      <c r="U1055">
        <f t="shared" si="84"/>
        <v>2017</v>
      </c>
    </row>
    <row r="1056" spans="1:21" ht="15" hidden="1" customHeight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>
        <f t="shared" si="80"/>
        <v>0</v>
      </c>
      <c r="H1056" t="e">
        <f t="shared" si="81"/>
        <v>#DIV/0!</v>
      </c>
      <c r="I1056" t="s">
        <v>8223</v>
      </c>
      <c r="J1056" t="s">
        <v>8245</v>
      </c>
      <c r="K1056">
        <v>1407708000</v>
      </c>
      <c r="L1056" s="9">
        <f t="shared" si="82"/>
        <v>41861.916666666664</v>
      </c>
      <c r="M1056">
        <v>1405110399</v>
      </c>
      <c r="N1056" s="9">
        <f t="shared" si="83"/>
        <v>41831.851840277777</v>
      </c>
      <c r="O1056" t="b">
        <v>0</v>
      </c>
      <c r="P1056">
        <v>0</v>
      </c>
      <c r="Q1056" t="b">
        <v>0</v>
      </c>
      <c r="R1056" t="s">
        <v>8279</v>
      </c>
      <c r="S1056" s="12" t="s">
        <v>8332</v>
      </c>
      <c r="T1056" t="s">
        <v>8333</v>
      </c>
      <c r="U1056">
        <f t="shared" si="84"/>
        <v>2014</v>
      </c>
    </row>
    <row r="1057" spans="1:21" ht="15" hidden="1" customHeight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>
        <f t="shared" si="80"/>
        <v>0</v>
      </c>
      <c r="H1057" t="e">
        <f t="shared" si="81"/>
        <v>#DIV/0!</v>
      </c>
      <c r="I1057" t="s">
        <v>8223</v>
      </c>
      <c r="J1057" t="s">
        <v>8245</v>
      </c>
      <c r="K1057">
        <v>1457394545</v>
      </c>
      <c r="L1057" s="9">
        <f t="shared" si="82"/>
        <v>42436.992418981477</v>
      </c>
      <c r="M1057">
        <v>1454802545</v>
      </c>
      <c r="N1057" s="9">
        <f t="shared" si="83"/>
        <v>42406.992418981477</v>
      </c>
      <c r="O1057" t="b">
        <v>0</v>
      </c>
      <c r="P1057">
        <v>0</v>
      </c>
      <c r="Q1057" t="b">
        <v>0</v>
      </c>
      <c r="R1057" t="s">
        <v>8279</v>
      </c>
      <c r="S1057" s="12" t="s">
        <v>8332</v>
      </c>
      <c r="T1057" t="s">
        <v>8333</v>
      </c>
      <c r="U1057">
        <f t="shared" si="84"/>
        <v>2016</v>
      </c>
    </row>
    <row r="1058" spans="1:21" ht="15" hidden="1" customHeight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>
        <f t="shared" si="80"/>
        <v>0</v>
      </c>
      <c r="H1058" t="e">
        <f t="shared" si="81"/>
        <v>#DIV/0!</v>
      </c>
      <c r="I1058" t="s">
        <v>8223</v>
      </c>
      <c r="J1058" t="s">
        <v>8245</v>
      </c>
      <c r="K1058">
        <v>1429892177</v>
      </c>
      <c r="L1058" s="9">
        <f t="shared" si="82"/>
        <v>42118.677974537044</v>
      </c>
      <c r="M1058">
        <v>1424711777</v>
      </c>
      <c r="N1058" s="9">
        <f t="shared" si="83"/>
        <v>42058.719641203701</v>
      </c>
      <c r="O1058" t="b">
        <v>0</v>
      </c>
      <c r="P1058">
        <v>0</v>
      </c>
      <c r="Q1058" t="b">
        <v>0</v>
      </c>
      <c r="R1058" t="s">
        <v>8279</v>
      </c>
      <c r="S1058" s="12" t="s">
        <v>8332</v>
      </c>
      <c r="T1058" t="s">
        <v>8333</v>
      </c>
      <c r="U1058">
        <f t="shared" si="84"/>
        <v>2015</v>
      </c>
    </row>
    <row r="1059" spans="1:21" ht="15" hidden="1" customHeight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>
        <f t="shared" si="80"/>
        <v>0</v>
      </c>
      <c r="H1059" t="e">
        <f t="shared" si="81"/>
        <v>#DIV/0!</v>
      </c>
      <c r="I1059" t="s">
        <v>8223</v>
      </c>
      <c r="J1059" t="s">
        <v>8245</v>
      </c>
      <c r="K1059">
        <v>1480888483</v>
      </c>
      <c r="L1059" s="9">
        <f t="shared" si="82"/>
        <v>42708.912997685184</v>
      </c>
      <c r="M1059">
        <v>1478292883</v>
      </c>
      <c r="N1059" s="9">
        <f t="shared" si="83"/>
        <v>42678.871331018519</v>
      </c>
      <c r="O1059" t="b">
        <v>0</v>
      </c>
      <c r="P1059">
        <v>0</v>
      </c>
      <c r="Q1059" t="b">
        <v>0</v>
      </c>
      <c r="R1059" t="s">
        <v>8279</v>
      </c>
      <c r="S1059" s="12" t="s">
        <v>8332</v>
      </c>
      <c r="T1059" t="s">
        <v>8333</v>
      </c>
      <c r="U1059">
        <f t="shared" si="84"/>
        <v>2016</v>
      </c>
    </row>
    <row r="1060" spans="1:21" ht="15" hidden="1" customHeight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>
        <f t="shared" si="80"/>
        <v>0</v>
      </c>
      <c r="H1060" t="e">
        <f t="shared" si="81"/>
        <v>#DIV/0!</v>
      </c>
      <c r="I1060" t="s">
        <v>8223</v>
      </c>
      <c r="J1060" t="s">
        <v>8245</v>
      </c>
      <c r="K1060">
        <v>1427328000</v>
      </c>
      <c r="L1060" s="9">
        <f t="shared" si="82"/>
        <v>42089</v>
      </c>
      <c r="M1060">
        <v>1423777043</v>
      </c>
      <c r="N1060" s="9">
        <f t="shared" si="83"/>
        <v>42047.900960648149</v>
      </c>
      <c r="O1060" t="b">
        <v>0</v>
      </c>
      <c r="P1060">
        <v>0</v>
      </c>
      <c r="Q1060" t="b">
        <v>0</v>
      </c>
      <c r="R1060" t="s">
        <v>8279</v>
      </c>
      <c r="S1060" s="12" t="s">
        <v>8332</v>
      </c>
      <c r="T1060" t="s">
        <v>8333</v>
      </c>
      <c r="U1060">
        <f t="shared" si="84"/>
        <v>2015</v>
      </c>
    </row>
    <row r="1061" spans="1:21" ht="15" hidden="1" customHeight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>
        <f t="shared" si="80"/>
        <v>0</v>
      </c>
      <c r="H1061" t="e">
        <f t="shared" si="81"/>
        <v>#DIV/0!</v>
      </c>
      <c r="I1061" t="s">
        <v>8223</v>
      </c>
      <c r="J1061" t="s">
        <v>8245</v>
      </c>
      <c r="K1061">
        <v>1426269456</v>
      </c>
      <c r="L1061" s="9">
        <f t="shared" si="82"/>
        <v>42076.748333333337</v>
      </c>
      <c r="M1061">
        <v>1423681056</v>
      </c>
      <c r="N1061" s="9">
        <f t="shared" si="83"/>
        <v>42046.79</v>
      </c>
      <c r="O1061" t="b">
        <v>0</v>
      </c>
      <c r="P1061">
        <v>0</v>
      </c>
      <c r="Q1061" t="b">
        <v>0</v>
      </c>
      <c r="R1061" t="s">
        <v>8279</v>
      </c>
      <c r="S1061" s="12" t="s">
        <v>8332</v>
      </c>
      <c r="T1061" t="s">
        <v>8333</v>
      </c>
      <c r="U1061">
        <f t="shared" si="84"/>
        <v>2015</v>
      </c>
    </row>
    <row r="1062" spans="1:21" ht="15" hidden="1" customHeight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>
        <f t="shared" si="80"/>
        <v>1</v>
      </c>
      <c r="H1062">
        <f t="shared" si="81"/>
        <v>50</v>
      </c>
      <c r="I1062" t="s">
        <v>8223</v>
      </c>
      <c r="J1062" t="s">
        <v>8245</v>
      </c>
      <c r="K1062">
        <v>1429134893</v>
      </c>
      <c r="L1062" s="9">
        <f t="shared" si="82"/>
        <v>42109.913113425922</v>
      </c>
      <c r="M1062">
        <v>1426542893</v>
      </c>
      <c r="N1062" s="9">
        <f t="shared" si="83"/>
        <v>42079.913113425922</v>
      </c>
      <c r="O1062" t="b">
        <v>0</v>
      </c>
      <c r="P1062">
        <v>1</v>
      </c>
      <c r="Q1062" t="b">
        <v>0</v>
      </c>
      <c r="R1062" t="s">
        <v>8279</v>
      </c>
      <c r="S1062" s="12" t="s">
        <v>8332</v>
      </c>
      <c r="T1062" t="s">
        <v>8333</v>
      </c>
      <c r="U1062">
        <f t="shared" si="84"/>
        <v>2015</v>
      </c>
    </row>
    <row r="1063" spans="1:21" ht="15" hidden="1" customHeight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>
        <f t="shared" si="80"/>
        <v>0</v>
      </c>
      <c r="H1063" t="e">
        <f t="shared" si="81"/>
        <v>#DIV/0!</v>
      </c>
      <c r="I1063" t="s">
        <v>8223</v>
      </c>
      <c r="J1063" t="s">
        <v>8245</v>
      </c>
      <c r="K1063">
        <v>1462150800</v>
      </c>
      <c r="L1063" s="9">
        <f t="shared" si="82"/>
        <v>42492.041666666672</v>
      </c>
      <c r="M1063">
        <v>1456987108</v>
      </c>
      <c r="N1063" s="9">
        <f t="shared" si="83"/>
        <v>42432.276712962965</v>
      </c>
      <c r="O1063" t="b">
        <v>0</v>
      </c>
      <c r="P1063">
        <v>0</v>
      </c>
      <c r="Q1063" t="b">
        <v>0</v>
      </c>
      <c r="R1063" t="s">
        <v>8279</v>
      </c>
      <c r="S1063" s="12" t="s">
        <v>8332</v>
      </c>
      <c r="T1063" t="s">
        <v>8333</v>
      </c>
      <c r="U1063">
        <f t="shared" si="84"/>
        <v>2016</v>
      </c>
    </row>
    <row r="1064" spans="1:21" ht="15" hidden="1" customHeight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>
        <f t="shared" si="80"/>
        <v>95</v>
      </c>
      <c r="H1064">
        <f t="shared" si="81"/>
        <v>47.5</v>
      </c>
      <c r="I1064" t="s">
        <v>8223</v>
      </c>
      <c r="J1064" t="s">
        <v>8245</v>
      </c>
      <c r="K1064">
        <v>1468351341</v>
      </c>
      <c r="L1064" s="9">
        <f t="shared" si="82"/>
        <v>42563.807187500002</v>
      </c>
      <c r="M1064">
        <v>1467746541</v>
      </c>
      <c r="N1064" s="9">
        <f t="shared" si="83"/>
        <v>42556.807187500002</v>
      </c>
      <c r="O1064" t="b">
        <v>0</v>
      </c>
      <c r="P1064">
        <v>4</v>
      </c>
      <c r="Q1064" t="b">
        <v>0</v>
      </c>
      <c r="R1064" t="s">
        <v>8279</v>
      </c>
      <c r="S1064" s="12" t="s">
        <v>8332</v>
      </c>
      <c r="T1064" t="s">
        <v>8333</v>
      </c>
      <c r="U1064">
        <f t="shared" si="84"/>
        <v>2016</v>
      </c>
    </row>
    <row r="1065" spans="1:21" ht="15" hidden="1" customHeight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>
        <f t="shared" si="80"/>
        <v>0</v>
      </c>
      <c r="H1065" t="e">
        <f t="shared" si="81"/>
        <v>#DIV/0!</v>
      </c>
      <c r="I1065" t="s">
        <v>8223</v>
      </c>
      <c r="J1065" t="s">
        <v>8245</v>
      </c>
      <c r="K1065">
        <v>1472604262</v>
      </c>
      <c r="L1065" s="9">
        <f t="shared" si="82"/>
        <v>42613.030810185184</v>
      </c>
      <c r="M1065">
        <v>1470012262</v>
      </c>
      <c r="N1065" s="9">
        <f t="shared" si="83"/>
        <v>42583.030810185184</v>
      </c>
      <c r="O1065" t="b">
        <v>0</v>
      </c>
      <c r="P1065">
        <v>0</v>
      </c>
      <c r="Q1065" t="b">
        <v>0</v>
      </c>
      <c r="R1065" t="s">
        <v>8279</v>
      </c>
      <c r="S1065" s="12" t="s">
        <v>8332</v>
      </c>
      <c r="T1065" t="s">
        <v>8333</v>
      </c>
      <c r="U1065">
        <f t="shared" si="84"/>
        <v>2016</v>
      </c>
    </row>
    <row r="1066" spans="1:21" ht="15" hidden="1" customHeight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>
        <f t="shared" si="80"/>
        <v>9</v>
      </c>
      <c r="H1066">
        <f t="shared" si="81"/>
        <v>65.67</v>
      </c>
      <c r="I1066" t="s">
        <v>8223</v>
      </c>
      <c r="J1066" t="s">
        <v>8245</v>
      </c>
      <c r="K1066">
        <v>1373174903</v>
      </c>
      <c r="L1066" s="9">
        <f t="shared" si="82"/>
        <v>41462.228043981479</v>
      </c>
      <c r="M1066">
        <v>1369286903</v>
      </c>
      <c r="N1066" s="9">
        <f t="shared" si="83"/>
        <v>41417.228043981479</v>
      </c>
      <c r="O1066" t="b">
        <v>0</v>
      </c>
      <c r="P1066">
        <v>123</v>
      </c>
      <c r="Q1066" t="b">
        <v>0</v>
      </c>
      <c r="R1066" t="s">
        <v>8280</v>
      </c>
      <c r="S1066" s="12" t="s">
        <v>8334</v>
      </c>
      <c r="T1066" t="s">
        <v>8335</v>
      </c>
      <c r="U1066">
        <f t="shared" si="84"/>
        <v>2013</v>
      </c>
    </row>
    <row r="1067" spans="1:21" ht="15" hidden="1" customHeight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>
        <f t="shared" si="80"/>
        <v>3</v>
      </c>
      <c r="H1067">
        <f t="shared" si="81"/>
        <v>16.2</v>
      </c>
      <c r="I1067" t="s">
        <v>8225</v>
      </c>
      <c r="J1067" t="s">
        <v>8247</v>
      </c>
      <c r="K1067">
        <v>1392800922</v>
      </c>
      <c r="L1067" s="9">
        <f t="shared" si="82"/>
        <v>41689.381041666667</v>
      </c>
      <c r="M1067">
        <v>1390381722</v>
      </c>
      <c r="N1067" s="9">
        <f t="shared" si="83"/>
        <v>41661.381041666667</v>
      </c>
      <c r="O1067" t="b">
        <v>0</v>
      </c>
      <c r="P1067">
        <v>5</v>
      </c>
      <c r="Q1067" t="b">
        <v>0</v>
      </c>
      <c r="R1067" t="s">
        <v>8280</v>
      </c>
      <c r="S1067" s="12" t="s">
        <v>8334</v>
      </c>
      <c r="T1067" t="s">
        <v>8335</v>
      </c>
      <c r="U1067">
        <f t="shared" si="84"/>
        <v>2014</v>
      </c>
    </row>
    <row r="1068" spans="1:21" ht="15" hidden="1" customHeight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>
        <f t="shared" si="80"/>
        <v>3</v>
      </c>
      <c r="H1068">
        <f t="shared" si="81"/>
        <v>34.130000000000003</v>
      </c>
      <c r="I1068" t="s">
        <v>8223</v>
      </c>
      <c r="J1068" t="s">
        <v>8245</v>
      </c>
      <c r="K1068">
        <v>1375657582</v>
      </c>
      <c r="L1068" s="9">
        <f t="shared" si="82"/>
        <v>41490.962754629632</v>
      </c>
      <c r="M1068">
        <v>1371769582</v>
      </c>
      <c r="N1068" s="9">
        <f t="shared" si="83"/>
        <v>41445.962754629625</v>
      </c>
      <c r="O1068" t="b">
        <v>0</v>
      </c>
      <c r="P1068">
        <v>148</v>
      </c>
      <c r="Q1068" t="b">
        <v>0</v>
      </c>
      <c r="R1068" t="s">
        <v>8280</v>
      </c>
      <c r="S1068" s="12" t="s">
        <v>8334</v>
      </c>
      <c r="T1068" t="s">
        <v>8335</v>
      </c>
      <c r="U1068">
        <f t="shared" si="84"/>
        <v>2013</v>
      </c>
    </row>
    <row r="1069" spans="1:21" ht="15" hidden="1" customHeight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>
        <f t="shared" si="80"/>
        <v>26</v>
      </c>
      <c r="H1069">
        <f t="shared" si="81"/>
        <v>13</v>
      </c>
      <c r="I1069" t="s">
        <v>8223</v>
      </c>
      <c r="J1069" t="s">
        <v>8245</v>
      </c>
      <c r="K1069">
        <v>1387657931</v>
      </c>
      <c r="L1069" s="9">
        <f t="shared" si="82"/>
        <v>41629.855682870373</v>
      </c>
      <c r="M1069">
        <v>1385065931</v>
      </c>
      <c r="N1069" s="9">
        <f t="shared" si="83"/>
        <v>41599.855682870373</v>
      </c>
      <c r="O1069" t="b">
        <v>0</v>
      </c>
      <c r="P1069">
        <v>10</v>
      </c>
      <c r="Q1069" t="b">
        <v>0</v>
      </c>
      <c r="R1069" t="s">
        <v>8280</v>
      </c>
      <c r="S1069" s="12" t="s">
        <v>8334</v>
      </c>
      <c r="T1069" t="s">
        <v>8335</v>
      </c>
      <c r="U1069">
        <f t="shared" si="84"/>
        <v>2013</v>
      </c>
    </row>
    <row r="1070" spans="1:21" ht="15" hidden="1" customHeight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>
        <f t="shared" si="80"/>
        <v>0</v>
      </c>
      <c r="H1070">
        <f t="shared" si="81"/>
        <v>11.25</v>
      </c>
      <c r="I1070" t="s">
        <v>8223</v>
      </c>
      <c r="J1070" t="s">
        <v>8245</v>
      </c>
      <c r="K1070">
        <v>1460274864</v>
      </c>
      <c r="L1070" s="9">
        <f t="shared" si="82"/>
        <v>42470.329444444447</v>
      </c>
      <c r="M1070">
        <v>1457686464</v>
      </c>
      <c r="N1070" s="9">
        <f t="shared" si="83"/>
        <v>42440.371111111112</v>
      </c>
      <c r="O1070" t="b">
        <v>0</v>
      </c>
      <c r="P1070">
        <v>4</v>
      </c>
      <c r="Q1070" t="b">
        <v>0</v>
      </c>
      <c r="R1070" t="s">
        <v>8280</v>
      </c>
      <c r="S1070" s="12" t="s">
        <v>8334</v>
      </c>
      <c r="T1070" t="s">
        <v>8335</v>
      </c>
      <c r="U1070">
        <f t="shared" si="84"/>
        <v>2016</v>
      </c>
    </row>
    <row r="1071" spans="1:21" ht="15" hidden="1" customHeight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>
        <f t="shared" si="80"/>
        <v>39</v>
      </c>
      <c r="H1071">
        <f t="shared" si="81"/>
        <v>40.479999999999997</v>
      </c>
      <c r="I1071" t="s">
        <v>8223</v>
      </c>
      <c r="J1071" t="s">
        <v>8245</v>
      </c>
      <c r="K1071">
        <v>1385447459</v>
      </c>
      <c r="L1071" s="9">
        <f t="shared" si="82"/>
        <v>41604.271516203706</v>
      </c>
      <c r="M1071">
        <v>1382679059</v>
      </c>
      <c r="N1071" s="9">
        <f t="shared" si="83"/>
        <v>41572.229849537034</v>
      </c>
      <c r="O1071" t="b">
        <v>0</v>
      </c>
      <c r="P1071">
        <v>21</v>
      </c>
      <c r="Q1071" t="b">
        <v>0</v>
      </c>
      <c r="R1071" t="s">
        <v>8280</v>
      </c>
      <c r="S1071" s="12" t="s">
        <v>8334</v>
      </c>
      <c r="T1071" t="s">
        <v>8335</v>
      </c>
      <c r="U1071">
        <f t="shared" si="84"/>
        <v>2013</v>
      </c>
    </row>
    <row r="1072" spans="1:21" ht="15" hidden="1" customHeight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>
        <f t="shared" si="80"/>
        <v>1</v>
      </c>
      <c r="H1072">
        <f t="shared" si="81"/>
        <v>35</v>
      </c>
      <c r="I1072" t="s">
        <v>8223</v>
      </c>
      <c r="J1072" t="s">
        <v>8245</v>
      </c>
      <c r="K1072">
        <v>1349050622</v>
      </c>
      <c r="L1072" s="9">
        <f t="shared" si="82"/>
        <v>41183.011828703704</v>
      </c>
      <c r="M1072">
        <v>1347322622</v>
      </c>
      <c r="N1072" s="9">
        <f t="shared" si="83"/>
        <v>41163.011828703704</v>
      </c>
      <c r="O1072" t="b">
        <v>0</v>
      </c>
      <c r="P1072">
        <v>2</v>
      </c>
      <c r="Q1072" t="b">
        <v>0</v>
      </c>
      <c r="R1072" t="s">
        <v>8280</v>
      </c>
      <c r="S1072" s="12" t="s">
        <v>8334</v>
      </c>
      <c r="T1072" t="s">
        <v>8335</v>
      </c>
      <c r="U1072">
        <f t="shared" si="84"/>
        <v>2012</v>
      </c>
    </row>
    <row r="1073" spans="1:21" ht="15" hidden="1" customHeight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>
        <f t="shared" si="80"/>
        <v>0</v>
      </c>
      <c r="H1073" t="e">
        <f t="shared" si="81"/>
        <v>#DIV/0!</v>
      </c>
      <c r="I1073" t="s">
        <v>8233</v>
      </c>
      <c r="J1073" t="s">
        <v>8253</v>
      </c>
      <c r="K1073">
        <v>1447787093</v>
      </c>
      <c r="L1073" s="9">
        <f t="shared" si="82"/>
        <v>42325.795057870375</v>
      </c>
      <c r="M1073">
        <v>1445191493</v>
      </c>
      <c r="N1073" s="9">
        <f t="shared" si="83"/>
        <v>42295.753391203703</v>
      </c>
      <c r="O1073" t="b">
        <v>0</v>
      </c>
      <c r="P1073">
        <v>0</v>
      </c>
      <c r="Q1073" t="b">
        <v>0</v>
      </c>
      <c r="R1073" t="s">
        <v>8280</v>
      </c>
      <c r="S1073" s="12" t="s">
        <v>8334</v>
      </c>
      <c r="T1073" t="s">
        <v>8335</v>
      </c>
      <c r="U1073">
        <f t="shared" si="84"/>
        <v>2015</v>
      </c>
    </row>
    <row r="1074" spans="1:21" ht="15" hidden="1" customHeight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>
        <f t="shared" si="80"/>
        <v>0</v>
      </c>
      <c r="H1074">
        <f t="shared" si="81"/>
        <v>12.75</v>
      </c>
      <c r="I1074" t="s">
        <v>8223</v>
      </c>
      <c r="J1074" t="s">
        <v>8245</v>
      </c>
      <c r="K1074">
        <v>1391630297</v>
      </c>
      <c r="L1074" s="9">
        <f t="shared" si="82"/>
        <v>41675.832141203704</v>
      </c>
      <c r="M1074">
        <v>1389038297</v>
      </c>
      <c r="N1074" s="9">
        <f t="shared" si="83"/>
        <v>41645.832141203704</v>
      </c>
      <c r="O1074" t="b">
        <v>0</v>
      </c>
      <c r="P1074">
        <v>4</v>
      </c>
      <c r="Q1074" t="b">
        <v>0</v>
      </c>
      <c r="R1074" t="s">
        <v>8280</v>
      </c>
      <c r="S1074" s="12" t="s">
        <v>8334</v>
      </c>
      <c r="T1074" t="s">
        <v>8335</v>
      </c>
      <c r="U1074">
        <f t="shared" si="84"/>
        <v>2014</v>
      </c>
    </row>
    <row r="1075" spans="1:21" ht="15" hidden="1" customHeight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>
        <f t="shared" si="80"/>
        <v>1</v>
      </c>
      <c r="H1075">
        <f t="shared" si="81"/>
        <v>10</v>
      </c>
      <c r="I1075" t="s">
        <v>8223</v>
      </c>
      <c r="J1075" t="s">
        <v>8245</v>
      </c>
      <c r="K1075">
        <v>1318806541</v>
      </c>
      <c r="L1075" s="9">
        <f t="shared" si="82"/>
        <v>40832.964594907404</v>
      </c>
      <c r="M1075">
        <v>1316214541</v>
      </c>
      <c r="N1075" s="9">
        <f t="shared" si="83"/>
        <v>40802.964594907404</v>
      </c>
      <c r="O1075" t="b">
        <v>0</v>
      </c>
      <c r="P1075">
        <v>1</v>
      </c>
      <c r="Q1075" t="b">
        <v>0</v>
      </c>
      <c r="R1075" t="s">
        <v>8280</v>
      </c>
      <c r="S1075" s="12" t="s">
        <v>8334</v>
      </c>
      <c r="T1075" t="s">
        <v>8335</v>
      </c>
      <c r="U1075">
        <f t="shared" si="84"/>
        <v>2011</v>
      </c>
    </row>
    <row r="1076" spans="1:21" ht="15" hidden="1" customHeight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>
        <f t="shared" si="80"/>
        <v>6</v>
      </c>
      <c r="H1076">
        <f t="shared" si="81"/>
        <v>113.57</v>
      </c>
      <c r="I1076" t="s">
        <v>8223</v>
      </c>
      <c r="J1076" t="s">
        <v>8245</v>
      </c>
      <c r="K1076">
        <v>1388808545</v>
      </c>
      <c r="L1076" s="9">
        <f t="shared" si="82"/>
        <v>41643.172974537039</v>
      </c>
      <c r="M1076">
        <v>1386216545</v>
      </c>
      <c r="N1076" s="9">
        <f t="shared" si="83"/>
        <v>41613.172974537039</v>
      </c>
      <c r="O1076" t="b">
        <v>0</v>
      </c>
      <c r="P1076">
        <v>30</v>
      </c>
      <c r="Q1076" t="b">
        <v>0</v>
      </c>
      <c r="R1076" t="s">
        <v>8280</v>
      </c>
      <c r="S1076" s="12" t="s">
        <v>8334</v>
      </c>
      <c r="T1076" t="s">
        <v>8335</v>
      </c>
      <c r="U1076">
        <f t="shared" si="84"/>
        <v>2013</v>
      </c>
    </row>
    <row r="1077" spans="1:21" ht="15" hidden="1" customHeight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>
        <f t="shared" si="80"/>
        <v>5</v>
      </c>
      <c r="H1077">
        <f t="shared" si="81"/>
        <v>15</v>
      </c>
      <c r="I1077" t="s">
        <v>8223</v>
      </c>
      <c r="J1077" t="s">
        <v>8245</v>
      </c>
      <c r="K1077">
        <v>1336340516</v>
      </c>
      <c r="L1077" s="9">
        <f t="shared" si="82"/>
        <v>41035.904120370367</v>
      </c>
      <c r="M1077">
        <v>1333748516</v>
      </c>
      <c r="N1077" s="9">
        <f t="shared" si="83"/>
        <v>41005.904120370367</v>
      </c>
      <c r="O1077" t="b">
        <v>0</v>
      </c>
      <c r="P1077">
        <v>3</v>
      </c>
      <c r="Q1077" t="b">
        <v>0</v>
      </c>
      <c r="R1077" t="s">
        <v>8280</v>
      </c>
      <c r="S1077" s="12" t="s">
        <v>8334</v>
      </c>
      <c r="T1077" t="s">
        <v>8335</v>
      </c>
      <c r="U1077">
        <f t="shared" si="84"/>
        <v>2012</v>
      </c>
    </row>
    <row r="1078" spans="1:21" ht="15" hidden="1" customHeight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>
        <f t="shared" si="80"/>
        <v>63</v>
      </c>
      <c r="H1078">
        <f t="shared" si="81"/>
        <v>48.28</v>
      </c>
      <c r="I1078" t="s">
        <v>8223</v>
      </c>
      <c r="J1078" t="s">
        <v>8245</v>
      </c>
      <c r="K1078">
        <v>1410426250</v>
      </c>
      <c r="L1078" s="9">
        <f t="shared" si="82"/>
        <v>41893.377893518518</v>
      </c>
      <c r="M1078">
        <v>1405674250</v>
      </c>
      <c r="N1078" s="9">
        <f t="shared" si="83"/>
        <v>41838.377893518518</v>
      </c>
      <c r="O1078" t="b">
        <v>0</v>
      </c>
      <c r="P1078">
        <v>975</v>
      </c>
      <c r="Q1078" t="b">
        <v>0</v>
      </c>
      <c r="R1078" t="s">
        <v>8280</v>
      </c>
      <c r="S1078" s="12" t="s">
        <v>8334</v>
      </c>
      <c r="T1078" t="s">
        <v>8335</v>
      </c>
      <c r="U1078">
        <f t="shared" si="84"/>
        <v>2014</v>
      </c>
    </row>
    <row r="1079" spans="1:21" ht="15" hidden="1" customHeight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>
        <f t="shared" si="80"/>
        <v>29</v>
      </c>
      <c r="H1079">
        <f t="shared" si="81"/>
        <v>43.98</v>
      </c>
      <c r="I1079" t="s">
        <v>8223</v>
      </c>
      <c r="J1079" t="s">
        <v>8245</v>
      </c>
      <c r="K1079">
        <v>1452744011</v>
      </c>
      <c r="L1079" s="9">
        <f t="shared" si="82"/>
        <v>42383.16679398148</v>
      </c>
      <c r="M1079">
        <v>1450152011</v>
      </c>
      <c r="N1079" s="9">
        <f t="shared" si="83"/>
        <v>42353.16679398148</v>
      </c>
      <c r="O1079" t="b">
        <v>0</v>
      </c>
      <c r="P1079">
        <v>167</v>
      </c>
      <c r="Q1079" t="b">
        <v>0</v>
      </c>
      <c r="R1079" t="s">
        <v>8280</v>
      </c>
      <c r="S1079" s="12" t="s">
        <v>8334</v>
      </c>
      <c r="T1079" t="s">
        <v>8335</v>
      </c>
      <c r="U1079">
        <f t="shared" si="84"/>
        <v>2015</v>
      </c>
    </row>
    <row r="1080" spans="1:21" ht="15" hidden="1" customHeight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>
        <f t="shared" si="80"/>
        <v>8</v>
      </c>
      <c r="H1080">
        <f t="shared" si="81"/>
        <v>9</v>
      </c>
      <c r="I1080" t="s">
        <v>8223</v>
      </c>
      <c r="J1080" t="s">
        <v>8245</v>
      </c>
      <c r="K1080">
        <v>1311309721</v>
      </c>
      <c r="L1080" s="9">
        <f t="shared" si="82"/>
        <v>40746.195844907408</v>
      </c>
      <c r="M1080">
        <v>1307421721</v>
      </c>
      <c r="N1080" s="9">
        <f t="shared" si="83"/>
        <v>40701.195844907408</v>
      </c>
      <c r="O1080" t="b">
        <v>0</v>
      </c>
      <c r="P1080">
        <v>5</v>
      </c>
      <c r="Q1080" t="b">
        <v>0</v>
      </c>
      <c r="R1080" t="s">
        <v>8280</v>
      </c>
      <c r="S1080" s="12" t="s">
        <v>8334</v>
      </c>
      <c r="T1080" t="s">
        <v>8335</v>
      </c>
      <c r="U1080">
        <f t="shared" si="84"/>
        <v>2011</v>
      </c>
    </row>
    <row r="1081" spans="1:21" ht="15" hidden="1" customHeight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>
        <f t="shared" si="80"/>
        <v>3</v>
      </c>
      <c r="H1081">
        <f t="shared" si="81"/>
        <v>37.67</v>
      </c>
      <c r="I1081" t="s">
        <v>8235</v>
      </c>
      <c r="J1081" t="s">
        <v>8248</v>
      </c>
      <c r="K1081">
        <v>1463232936</v>
      </c>
      <c r="L1081" s="9">
        <f t="shared" si="82"/>
        <v>42504.566388888896</v>
      </c>
      <c r="M1081">
        <v>1461072936</v>
      </c>
      <c r="N1081" s="9">
        <f t="shared" si="83"/>
        <v>42479.566388888888</v>
      </c>
      <c r="O1081" t="b">
        <v>0</v>
      </c>
      <c r="P1081">
        <v>18</v>
      </c>
      <c r="Q1081" t="b">
        <v>0</v>
      </c>
      <c r="R1081" t="s">
        <v>8280</v>
      </c>
      <c r="S1081" s="12" t="s">
        <v>8334</v>
      </c>
      <c r="T1081" t="s">
        <v>8335</v>
      </c>
      <c r="U1081">
        <f t="shared" si="84"/>
        <v>2016</v>
      </c>
    </row>
    <row r="1082" spans="1:21" ht="15" hidden="1" customHeight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>
        <f t="shared" si="80"/>
        <v>9</v>
      </c>
      <c r="H1082">
        <f t="shared" si="81"/>
        <v>18.579999999999998</v>
      </c>
      <c r="I1082" t="s">
        <v>8223</v>
      </c>
      <c r="J1082" t="s">
        <v>8245</v>
      </c>
      <c r="K1082">
        <v>1399778333</v>
      </c>
      <c r="L1082" s="9">
        <f t="shared" si="82"/>
        <v>41770.138113425928</v>
      </c>
      <c r="M1082">
        <v>1397186333</v>
      </c>
      <c r="N1082" s="9">
        <f t="shared" si="83"/>
        <v>41740.138113425928</v>
      </c>
      <c r="O1082" t="b">
        <v>0</v>
      </c>
      <c r="P1082">
        <v>98</v>
      </c>
      <c r="Q1082" t="b">
        <v>0</v>
      </c>
      <c r="R1082" t="s">
        <v>8280</v>
      </c>
      <c r="S1082" s="12" t="s">
        <v>8334</v>
      </c>
      <c r="T1082" t="s">
        <v>8335</v>
      </c>
      <c r="U1082">
        <f t="shared" si="84"/>
        <v>2014</v>
      </c>
    </row>
    <row r="1083" spans="1:21" ht="15" hidden="1" customHeight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>
        <f t="shared" si="80"/>
        <v>0</v>
      </c>
      <c r="H1083">
        <f t="shared" si="81"/>
        <v>3</v>
      </c>
      <c r="I1083" t="s">
        <v>8223</v>
      </c>
      <c r="J1083" t="s">
        <v>8245</v>
      </c>
      <c r="K1083">
        <v>1422483292</v>
      </c>
      <c r="L1083" s="9">
        <f t="shared" si="82"/>
        <v>42032.926990740743</v>
      </c>
      <c r="M1083">
        <v>1419891292</v>
      </c>
      <c r="N1083" s="9">
        <f t="shared" si="83"/>
        <v>42002.926990740743</v>
      </c>
      <c r="O1083" t="b">
        <v>0</v>
      </c>
      <c r="P1083">
        <v>4</v>
      </c>
      <c r="Q1083" t="b">
        <v>0</v>
      </c>
      <c r="R1083" t="s">
        <v>8280</v>
      </c>
      <c r="S1083" s="12" t="s">
        <v>8334</v>
      </c>
      <c r="T1083" t="s">
        <v>8335</v>
      </c>
      <c r="U1083">
        <f t="shared" si="84"/>
        <v>2014</v>
      </c>
    </row>
    <row r="1084" spans="1:21" ht="15" hidden="1" customHeight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>
        <f t="shared" si="80"/>
        <v>1</v>
      </c>
      <c r="H1084">
        <f t="shared" si="81"/>
        <v>18.670000000000002</v>
      </c>
      <c r="I1084" t="s">
        <v>8223</v>
      </c>
      <c r="J1084" t="s">
        <v>8245</v>
      </c>
      <c r="K1084">
        <v>1344635088</v>
      </c>
      <c r="L1084" s="9">
        <f t="shared" si="82"/>
        <v>41131.906111111115</v>
      </c>
      <c r="M1084">
        <v>1342043088</v>
      </c>
      <c r="N1084" s="9">
        <f t="shared" si="83"/>
        <v>41101.906111111108</v>
      </c>
      <c r="O1084" t="b">
        <v>0</v>
      </c>
      <c r="P1084">
        <v>3</v>
      </c>
      <c r="Q1084" t="b">
        <v>0</v>
      </c>
      <c r="R1084" t="s">
        <v>8280</v>
      </c>
      <c r="S1084" s="12" t="s">
        <v>8334</v>
      </c>
      <c r="T1084" t="s">
        <v>8335</v>
      </c>
      <c r="U1084">
        <f t="shared" si="84"/>
        <v>2012</v>
      </c>
    </row>
    <row r="1085" spans="1:21" ht="15" hidden="1" customHeight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>
        <f t="shared" si="80"/>
        <v>1</v>
      </c>
      <c r="H1085">
        <f t="shared" si="81"/>
        <v>410</v>
      </c>
      <c r="I1085" t="s">
        <v>8228</v>
      </c>
      <c r="J1085" t="s">
        <v>8250</v>
      </c>
      <c r="K1085">
        <v>1406994583</v>
      </c>
      <c r="L1085" s="9">
        <f t="shared" si="82"/>
        <v>41853.659525462965</v>
      </c>
      <c r="M1085">
        <v>1401810583</v>
      </c>
      <c r="N1085" s="9">
        <f t="shared" si="83"/>
        <v>41793.659525462965</v>
      </c>
      <c r="O1085" t="b">
        <v>0</v>
      </c>
      <c r="P1085">
        <v>1</v>
      </c>
      <c r="Q1085" t="b">
        <v>0</v>
      </c>
      <c r="R1085" t="s">
        <v>8280</v>
      </c>
      <c r="S1085" s="12" t="s">
        <v>8334</v>
      </c>
      <c r="T1085" t="s">
        <v>8335</v>
      </c>
      <c r="U1085">
        <f t="shared" si="84"/>
        <v>2014</v>
      </c>
    </row>
    <row r="1086" spans="1:21" ht="15" hidden="1" customHeight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>
        <f t="shared" si="80"/>
        <v>0</v>
      </c>
      <c r="H1086" t="e">
        <f t="shared" si="81"/>
        <v>#DIV/0!</v>
      </c>
      <c r="I1086" t="s">
        <v>8223</v>
      </c>
      <c r="J1086" t="s">
        <v>8245</v>
      </c>
      <c r="K1086">
        <v>1407534804</v>
      </c>
      <c r="L1086" s="9">
        <f t="shared" si="82"/>
        <v>41859.912083333329</v>
      </c>
      <c r="M1086">
        <v>1404942804</v>
      </c>
      <c r="N1086" s="9">
        <f t="shared" si="83"/>
        <v>41829.912083333329</v>
      </c>
      <c r="O1086" t="b">
        <v>0</v>
      </c>
      <c r="P1086">
        <v>0</v>
      </c>
      <c r="Q1086" t="b">
        <v>0</v>
      </c>
      <c r="R1086" t="s">
        <v>8280</v>
      </c>
      <c r="S1086" s="12" t="s">
        <v>8334</v>
      </c>
      <c r="T1086" t="s">
        <v>8335</v>
      </c>
      <c r="U1086">
        <f t="shared" si="84"/>
        <v>2014</v>
      </c>
    </row>
    <row r="1087" spans="1:21" ht="15" hidden="1" customHeight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>
        <f t="shared" si="80"/>
        <v>3</v>
      </c>
      <c r="H1087">
        <f t="shared" si="81"/>
        <v>114</v>
      </c>
      <c r="I1087" t="s">
        <v>8228</v>
      </c>
      <c r="J1087" t="s">
        <v>8250</v>
      </c>
      <c r="K1087">
        <v>1457967975</v>
      </c>
      <c r="L1087" s="9">
        <f t="shared" si="82"/>
        <v>42443.629340277781</v>
      </c>
      <c r="M1087">
        <v>1455379575</v>
      </c>
      <c r="N1087" s="9">
        <f t="shared" si="83"/>
        <v>42413.671006944445</v>
      </c>
      <c r="O1087" t="b">
        <v>0</v>
      </c>
      <c r="P1087">
        <v>9</v>
      </c>
      <c r="Q1087" t="b">
        <v>0</v>
      </c>
      <c r="R1087" t="s">
        <v>8280</v>
      </c>
      <c r="S1087" s="12" t="s">
        <v>8334</v>
      </c>
      <c r="T1087" t="s">
        <v>8335</v>
      </c>
      <c r="U1087">
        <f t="shared" si="84"/>
        <v>2016</v>
      </c>
    </row>
    <row r="1088" spans="1:21" ht="15" hidden="1" customHeight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>
        <f t="shared" si="80"/>
        <v>0</v>
      </c>
      <c r="H1088">
        <f t="shared" si="81"/>
        <v>7.5</v>
      </c>
      <c r="I1088" t="s">
        <v>8223</v>
      </c>
      <c r="J1088" t="s">
        <v>8245</v>
      </c>
      <c r="K1088">
        <v>1408913291</v>
      </c>
      <c r="L1088" s="9">
        <f t="shared" si="82"/>
        <v>41875.866793981484</v>
      </c>
      <c r="M1088">
        <v>1406321291</v>
      </c>
      <c r="N1088" s="9">
        <f t="shared" si="83"/>
        <v>41845.866793981484</v>
      </c>
      <c r="O1088" t="b">
        <v>0</v>
      </c>
      <c r="P1088">
        <v>2</v>
      </c>
      <c r="Q1088" t="b">
        <v>0</v>
      </c>
      <c r="R1088" t="s">
        <v>8280</v>
      </c>
      <c r="S1088" s="12" t="s">
        <v>8334</v>
      </c>
      <c r="T1088" t="s">
        <v>8335</v>
      </c>
      <c r="U1088">
        <f t="shared" si="84"/>
        <v>2014</v>
      </c>
    </row>
    <row r="1089" spans="1:21" ht="15" hidden="1" customHeight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>
        <f t="shared" si="80"/>
        <v>0</v>
      </c>
      <c r="H1089" t="e">
        <f t="shared" si="81"/>
        <v>#DIV/0!</v>
      </c>
      <c r="I1089" t="s">
        <v>8223</v>
      </c>
      <c r="J1089" t="s">
        <v>8245</v>
      </c>
      <c r="K1089">
        <v>1402852087</v>
      </c>
      <c r="L1089" s="9">
        <f t="shared" si="82"/>
        <v>41805.713969907411</v>
      </c>
      <c r="M1089">
        <v>1400260087</v>
      </c>
      <c r="N1089" s="9">
        <f t="shared" si="83"/>
        <v>41775.713969907403</v>
      </c>
      <c r="O1089" t="b">
        <v>0</v>
      </c>
      <c r="P1089">
        <v>0</v>
      </c>
      <c r="Q1089" t="b">
        <v>0</v>
      </c>
      <c r="R1089" t="s">
        <v>8280</v>
      </c>
      <c r="S1089" s="12" t="s">
        <v>8334</v>
      </c>
      <c r="T1089" t="s">
        <v>8335</v>
      </c>
      <c r="U1089">
        <f t="shared" si="84"/>
        <v>2014</v>
      </c>
    </row>
    <row r="1090" spans="1:21" ht="15" hidden="1" customHeight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>
        <f t="shared" si="80"/>
        <v>14</v>
      </c>
      <c r="H1090">
        <f t="shared" si="81"/>
        <v>43.42</v>
      </c>
      <c r="I1090" t="s">
        <v>8223</v>
      </c>
      <c r="J1090" t="s">
        <v>8245</v>
      </c>
      <c r="K1090">
        <v>1398366667</v>
      </c>
      <c r="L1090" s="9">
        <f t="shared" si="82"/>
        <v>41753.799386574072</v>
      </c>
      <c r="M1090">
        <v>1395774667</v>
      </c>
      <c r="N1090" s="9">
        <f t="shared" si="83"/>
        <v>41723.799386574072</v>
      </c>
      <c r="O1090" t="b">
        <v>0</v>
      </c>
      <c r="P1090">
        <v>147</v>
      </c>
      <c r="Q1090" t="b">
        <v>0</v>
      </c>
      <c r="R1090" t="s">
        <v>8280</v>
      </c>
      <c r="S1090" s="12" t="s">
        <v>8334</v>
      </c>
      <c r="T1090" t="s">
        <v>8335</v>
      </c>
      <c r="U1090">
        <f t="shared" si="84"/>
        <v>2014</v>
      </c>
    </row>
    <row r="1091" spans="1:21" ht="15" hidden="1" customHeight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>
        <f t="shared" ref="G1091:G1154" si="85">ROUND(E1091/D1091*100,0)</f>
        <v>8</v>
      </c>
      <c r="H1091">
        <f t="shared" ref="H1091:H1154" si="86">ROUND(E1091/P1091,2)</f>
        <v>23.96</v>
      </c>
      <c r="I1091" t="s">
        <v>8229</v>
      </c>
      <c r="J1091" t="s">
        <v>8248</v>
      </c>
      <c r="K1091">
        <v>1435293175</v>
      </c>
      <c r="L1091" s="9">
        <f t="shared" ref="L1091:L1154" si="87">K1091/60/60/24+DATE(1970,1,1)</f>
        <v>42181.189525462964</v>
      </c>
      <c r="M1091">
        <v>1432701175</v>
      </c>
      <c r="N1091" s="9">
        <f t="shared" ref="N1091:N1154" si="88">M1091/24/60/60+DATE(1970,1,1)</f>
        <v>42151.189525462964</v>
      </c>
      <c r="O1091" t="b">
        <v>0</v>
      </c>
      <c r="P1091">
        <v>49</v>
      </c>
      <c r="Q1091" t="b">
        <v>0</v>
      </c>
      <c r="R1091" t="s">
        <v>8280</v>
      </c>
      <c r="S1091" s="12" t="s">
        <v>8334</v>
      </c>
      <c r="T1091" t="s">
        <v>8335</v>
      </c>
      <c r="U1091">
        <f t="shared" ref="U1091:U1154" si="89">YEAR(N1091)</f>
        <v>2015</v>
      </c>
    </row>
    <row r="1092" spans="1:21" ht="15" hidden="1" customHeight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>
        <f t="shared" si="85"/>
        <v>0</v>
      </c>
      <c r="H1092">
        <f t="shared" si="86"/>
        <v>5</v>
      </c>
      <c r="I1092" t="s">
        <v>8225</v>
      </c>
      <c r="J1092" t="s">
        <v>8247</v>
      </c>
      <c r="K1092">
        <v>1432873653</v>
      </c>
      <c r="L1092" s="9">
        <f t="shared" si="87"/>
        <v>42153.185798611114</v>
      </c>
      <c r="M1092">
        <v>1430281653</v>
      </c>
      <c r="N1092" s="9">
        <f t="shared" si="88"/>
        <v>42123.185798611114</v>
      </c>
      <c r="O1092" t="b">
        <v>0</v>
      </c>
      <c r="P1092">
        <v>1</v>
      </c>
      <c r="Q1092" t="b">
        <v>0</v>
      </c>
      <c r="R1092" t="s">
        <v>8280</v>
      </c>
      <c r="S1092" s="12" t="s">
        <v>8334</v>
      </c>
      <c r="T1092" t="s">
        <v>8335</v>
      </c>
      <c r="U1092">
        <f t="shared" si="89"/>
        <v>2015</v>
      </c>
    </row>
    <row r="1093" spans="1:21" ht="15" hidden="1" customHeight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>
        <f t="shared" si="85"/>
        <v>13</v>
      </c>
      <c r="H1093">
        <f t="shared" si="86"/>
        <v>12.5</v>
      </c>
      <c r="I1093" t="s">
        <v>8224</v>
      </c>
      <c r="J1093" t="s">
        <v>8246</v>
      </c>
      <c r="K1093">
        <v>1460313672</v>
      </c>
      <c r="L1093" s="9">
        <f t="shared" si="87"/>
        <v>42470.778611111105</v>
      </c>
      <c r="M1093">
        <v>1457725272</v>
      </c>
      <c r="N1093" s="9">
        <f t="shared" si="88"/>
        <v>42440.820277777777</v>
      </c>
      <c r="O1093" t="b">
        <v>0</v>
      </c>
      <c r="P1093">
        <v>2</v>
      </c>
      <c r="Q1093" t="b">
        <v>0</v>
      </c>
      <c r="R1093" t="s">
        <v>8280</v>
      </c>
      <c r="S1093" s="12" t="s">
        <v>8334</v>
      </c>
      <c r="T1093" t="s">
        <v>8335</v>
      </c>
      <c r="U1093">
        <f t="shared" si="89"/>
        <v>2016</v>
      </c>
    </row>
    <row r="1094" spans="1:21" ht="15" hidden="1" customHeight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>
        <f t="shared" si="85"/>
        <v>1</v>
      </c>
      <c r="H1094">
        <f t="shared" si="86"/>
        <v>3</v>
      </c>
      <c r="I1094" t="s">
        <v>8223</v>
      </c>
      <c r="J1094" t="s">
        <v>8245</v>
      </c>
      <c r="K1094">
        <v>1357432638</v>
      </c>
      <c r="L1094" s="9">
        <f t="shared" si="87"/>
        <v>41280.025902777779</v>
      </c>
      <c r="M1094">
        <v>1354840638</v>
      </c>
      <c r="N1094" s="9">
        <f t="shared" si="88"/>
        <v>41250.025902777779</v>
      </c>
      <c r="O1094" t="b">
        <v>0</v>
      </c>
      <c r="P1094">
        <v>7</v>
      </c>
      <c r="Q1094" t="b">
        <v>0</v>
      </c>
      <c r="R1094" t="s">
        <v>8280</v>
      </c>
      <c r="S1094" s="12" t="s">
        <v>8334</v>
      </c>
      <c r="T1094" t="s">
        <v>8335</v>
      </c>
      <c r="U1094">
        <f t="shared" si="89"/>
        <v>2012</v>
      </c>
    </row>
    <row r="1095" spans="1:21" ht="15" hidden="1" customHeight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>
        <f t="shared" si="85"/>
        <v>14</v>
      </c>
      <c r="H1095">
        <f t="shared" si="86"/>
        <v>10.56</v>
      </c>
      <c r="I1095" t="s">
        <v>8228</v>
      </c>
      <c r="J1095" t="s">
        <v>8250</v>
      </c>
      <c r="K1095">
        <v>1455232937</v>
      </c>
      <c r="L1095" s="9">
        <f t="shared" si="87"/>
        <v>42411.973807870367</v>
      </c>
      <c r="M1095">
        <v>1453936937</v>
      </c>
      <c r="N1095" s="9">
        <f t="shared" si="88"/>
        <v>42396.973807870367</v>
      </c>
      <c r="O1095" t="b">
        <v>0</v>
      </c>
      <c r="P1095">
        <v>4</v>
      </c>
      <c r="Q1095" t="b">
        <v>0</v>
      </c>
      <c r="R1095" t="s">
        <v>8280</v>
      </c>
      <c r="S1095" s="12" t="s">
        <v>8334</v>
      </c>
      <c r="T1095" t="s">
        <v>8335</v>
      </c>
      <c r="U1095">
        <f t="shared" si="89"/>
        <v>2016</v>
      </c>
    </row>
    <row r="1096" spans="1:21" ht="15" hidden="1" customHeight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>
        <f t="shared" si="85"/>
        <v>18</v>
      </c>
      <c r="H1096">
        <f t="shared" si="86"/>
        <v>122</v>
      </c>
      <c r="I1096" t="s">
        <v>8223</v>
      </c>
      <c r="J1096" t="s">
        <v>8245</v>
      </c>
      <c r="K1096">
        <v>1318180033</v>
      </c>
      <c r="L1096" s="9">
        <f t="shared" si="87"/>
        <v>40825.713344907403</v>
      </c>
      <c r="M1096">
        <v>1315588033</v>
      </c>
      <c r="N1096" s="9">
        <f t="shared" si="88"/>
        <v>40795.71334490741</v>
      </c>
      <c r="O1096" t="b">
        <v>0</v>
      </c>
      <c r="P1096">
        <v>27</v>
      </c>
      <c r="Q1096" t="b">
        <v>0</v>
      </c>
      <c r="R1096" t="s">
        <v>8280</v>
      </c>
      <c r="S1096" s="12" t="s">
        <v>8334</v>
      </c>
      <c r="T1096" t="s">
        <v>8335</v>
      </c>
      <c r="U1096">
        <f t="shared" si="89"/>
        <v>2011</v>
      </c>
    </row>
    <row r="1097" spans="1:21" ht="15" hidden="1" customHeight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>
        <f t="shared" si="85"/>
        <v>5</v>
      </c>
      <c r="H1097">
        <f t="shared" si="86"/>
        <v>267.81</v>
      </c>
      <c r="I1097" t="s">
        <v>8223</v>
      </c>
      <c r="J1097" t="s">
        <v>8245</v>
      </c>
      <c r="K1097">
        <v>1377867220</v>
      </c>
      <c r="L1097" s="9">
        <f t="shared" si="87"/>
        <v>41516.537268518521</v>
      </c>
      <c r="M1097">
        <v>1375275220</v>
      </c>
      <c r="N1097" s="9">
        <f t="shared" si="88"/>
        <v>41486.537268518521</v>
      </c>
      <c r="O1097" t="b">
        <v>0</v>
      </c>
      <c r="P1097">
        <v>94</v>
      </c>
      <c r="Q1097" t="b">
        <v>0</v>
      </c>
      <c r="R1097" t="s">
        <v>8280</v>
      </c>
      <c r="S1097" s="12" t="s">
        <v>8334</v>
      </c>
      <c r="T1097" t="s">
        <v>8335</v>
      </c>
      <c r="U1097">
        <f t="shared" si="89"/>
        <v>2013</v>
      </c>
    </row>
    <row r="1098" spans="1:21" ht="15" hidden="1" customHeight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>
        <f t="shared" si="85"/>
        <v>18</v>
      </c>
      <c r="H1098">
        <f t="shared" si="86"/>
        <v>74.209999999999994</v>
      </c>
      <c r="I1098" t="s">
        <v>8223</v>
      </c>
      <c r="J1098" t="s">
        <v>8245</v>
      </c>
      <c r="K1098">
        <v>1412393400</v>
      </c>
      <c r="L1098" s="9">
        <f t="shared" si="87"/>
        <v>41916.145833333336</v>
      </c>
      <c r="M1098">
        <v>1409747154</v>
      </c>
      <c r="N1098" s="9">
        <f t="shared" si="88"/>
        <v>41885.51798611111</v>
      </c>
      <c r="O1098" t="b">
        <v>0</v>
      </c>
      <c r="P1098">
        <v>29</v>
      </c>
      <c r="Q1098" t="b">
        <v>0</v>
      </c>
      <c r="R1098" t="s">
        <v>8280</v>
      </c>
      <c r="S1098" s="12" t="s">
        <v>8334</v>
      </c>
      <c r="T1098" t="s">
        <v>8335</v>
      </c>
      <c r="U1098">
        <f t="shared" si="89"/>
        <v>2014</v>
      </c>
    </row>
    <row r="1099" spans="1:21" ht="15" hidden="1" customHeight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>
        <f t="shared" si="85"/>
        <v>0</v>
      </c>
      <c r="H1099">
        <f t="shared" si="86"/>
        <v>6.71</v>
      </c>
      <c r="I1099" t="s">
        <v>8223</v>
      </c>
      <c r="J1099" t="s">
        <v>8245</v>
      </c>
      <c r="K1099">
        <v>1393786877</v>
      </c>
      <c r="L1099" s="9">
        <f t="shared" si="87"/>
        <v>41700.792557870373</v>
      </c>
      <c r="M1099">
        <v>1390330877</v>
      </c>
      <c r="N1099" s="9">
        <f t="shared" si="88"/>
        <v>41660.792557870373</v>
      </c>
      <c r="O1099" t="b">
        <v>0</v>
      </c>
      <c r="P1099">
        <v>7</v>
      </c>
      <c r="Q1099" t="b">
        <v>0</v>
      </c>
      <c r="R1099" t="s">
        <v>8280</v>
      </c>
      <c r="S1099" s="12" t="s">
        <v>8334</v>
      </c>
      <c r="T1099" t="s">
        <v>8335</v>
      </c>
      <c r="U1099">
        <f t="shared" si="89"/>
        <v>2014</v>
      </c>
    </row>
    <row r="1100" spans="1:21" ht="15" hidden="1" customHeight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>
        <f t="shared" si="85"/>
        <v>7</v>
      </c>
      <c r="H1100">
        <f t="shared" si="86"/>
        <v>81.95</v>
      </c>
      <c r="I1100" t="s">
        <v>8223</v>
      </c>
      <c r="J1100" t="s">
        <v>8245</v>
      </c>
      <c r="K1100">
        <v>1397413095</v>
      </c>
      <c r="L1100" s="9">
        <f t="shared" si="87"/>
        <v>41742.762673611112</v>
      </c>
      <c r="M1100">
        <v>1394821095</v>
      </c>
      <c r="N1100" s="9">
        <f t="shared" si="88"/>
        <v>41712.762673611112</v>
      </c>
      <c r="O1100" t="b">
        <v>0</v>
      </c>
      <c r="P1100">
        <v>22</v>
      </c>
      <c r="Q1100" t="b">
        <v>0</v>
      </c>
      <c r="R1100" t="s">
        <v>8280</v>
      </c>
      <c r="S1100" s="12" t="s">
        <v>8334</v>
      </c>
      <c r="T1100" t="s">
        <v>8335</v>
      </c>
      <c r="U1100">
        <f t="shared" si="89"/>
        <v>2014</v>
      </c>
    </row>
    <row r="1101" spans="1:21" ht="15" hidden="1" customHeight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>
        <f t="shared" si="85"/>
        <v>1</v>
      </c>
      <c r="H1101">
        <f t="shared" si="86"/>
        <v>25</v>
      </c>
      <c r="I1101" t="s">
        <v>8224</v>
      </c>
      <c r="J1101" t="s">
        <v>8246</v>
      </c>
      <c r="K1101">
        <v>1431547468</v>
      </c>
      <c r="L1101" s="9">
        <f t="shared" si="87"/>
        <v>42137.836435185185</v>
      </c>
      <c r="M1101">
        <v>1428955468</v>
      </c>
      <c r="N1101" s="9">
        <f t="shared" si="88"/>
        <v>42107.836435185185</v>
      </c>
      <c r="O1101" t="b">
        <v>0</v>
      </c>
      <c r="P1101">
        <v>1</v>
      </c>
      <c r="Q1101" t="b">
        <v>0</v>
      </c>
      <c r="R1101" t="s">
        <v>8280</v>
      </c>
      <c r="S1101" s="12" t="s">
        <v>8334</v>
      </c>
      <c r="T1101" t="s">
        <v>8335</v>
      </c>
      <c r="U1101">
        <f t="shared" si="89"/>
        <v>2015</v>
      </c>
    </row>
    <row r="1102" spans="1:21" ht="15" hidden="1" customHeight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>
        <f t="shared" si="85"/>
        <v>3</v>
      </c>
      <c r="H1102">
        <f t="shared" si="86"/>
        <v>10</v>
      </c>
      <c r="I1102" t="s">
        <v>8235</v>
      </c>
      <c r="J1102" t="s">
        <v>8248</v>
      </c>
      <c r="K1102">
        <v>1455417571</v>
      </c>
      <c r="L1102" s="9">
        <f t="shared" si="87"/>
        <v>42414.110775462963</v>
      </c>
      <c r="M1102">
        <v>1452825571</v>
      </c>
      <c r="N1102" s="9">
        <f t="shared" si="88"/>
        <v>42384.110775462963</v>
      </c>
      <c r="O1102" t="b">
        <v>0</v>
      </c>
      <c r="P1102">
        <v>10</v>
      </c>
      <c r="Q1102" t="b">
        <v>0</v>
      </c>
      <c r="R1102" t="s">
        <v>8280</v>
      </c>
      <c r="S1102" s="12" t="s">
        <v>8334</v>
      </c>
      <c r="T1102" t="s">
        <v>8335</v>
      </c>
      <c r="U1102">
        <f t="shared" si="89"/>
        <v>2016</v>
      </c>
    </row>
    <row r="1103" spans="1:21" ht="15" hidden="1" customHeight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>
        <f t="shared" si="85"/>
        <v>0</v>
      </c>
      <c r="H1103">
        <f t="shared" si="86"/>
        <v>6.83</v>
      </c>
      <c r="I1103" t="s">
        <v>8223</v>
      </c>
      <c r="J1103" t="s">
        <v>8245</v>
      </c>
      <c r="K1103">
        <v>1468519920</v>
      </c>
      <c r="L1103" s="9">
        <f t="shared" si="87"/>
        <v>42565.758333333331</v>
      </c>
      <c r="M1103">
        <v>1466188338</v>
      </c>
      <c r="N1103" s="9">
        <f t="shared" si="88"/>
        <v>42538.77243055556</v>
      </c>
      <c r="O1103" t="b">
        <v>0</v>
      </c>
      <c r="P1103">
        <v>6</v>
      </c>
      <c r="Q1103" t="b">
        <v>0</v>
      </c>
      <c r="R1103" t="s">
        <v>8280</v>
      </c>
      <c r="S1103" s="12" t="s">
        <v>8334</v>
      </c>
      <c r="T1103" t="s">
        <v>8335</v>
      </c>
      <c r="U1103">
        <f t="shared" si="89"/>
        <v>2016</v>
      </c>
    </row>
    <row r="1104" spans="1:21" ht="15" hidden="1" customHeight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>
        <f t="shared" si="85"/>
        <v>5</v>
      </c>
      <c r="H1104">
        <f t="shared" si="86"/>
        <v>17.71</v>
      </c>
      <c r="I1104" t="s">
        <v>8223</v>
      </c>
      <c r="J1104" t="s">
        <v>8245</v>
      </c>
      <c r="K1104">
        <v>1386568740</v>
      </c>
      <c r="L1104" s="9">
        <f t="shared" si="87"/>
        <v>41617.249305555553</v>
      </c>
      <c r="M1104">
        <v>1383095125</v>
      </c>
      <c r="N1104" s="9">
        <f t="shared" si="88"/>
        <v>41577.045428240737</v>
      </c>
      <c r="O1104" t="b">
        <v>0</v>
      </c>
      <c r="P1104">
        <v>24</v>
      </c>
      <c r="Q1104" t="b">
        <v>0</v>
      </c>
      <c r="R1104" t="s">
        <v>8280</v>
      </c>
      <c r="S1104" s="12" t="s">
        <v>8334</v>
      </c>
      <c r="T1104" t="s">
        <v>8335</v>
      </c>
      <c r="U1104">
        <f t="shared" si="89"/>
        <v>2013</v>
      </c>
    </row>
    <row r="1105" spans="1:21" ht="15" hidden="1" customHeight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>
        <f t="shared" si="85"/>
        <v>2</v>
      </c>
      <c r="H1105">
        <f t="shared" si="86"/>
        <v>16.2</v>
      </c>
      <c r="I1105" t="s">
        <v>8223</v>
      </c>
      <c r="J1105" t="s">
        <v>8245</v>
      </c>
      <c r="K1105">
        <v>1466227190</v>
      </c>
      <c r="L1105" s="9">
        <f t="shared" si="87"/>
        <v>42539.22210648148</v>
      </c>
      <c r="M1105">
        <v>1461043190</v>
      </c>
      <c r="N1105" s="9">
        <f t="shared" si="88"/>
        <v>42479.22210648148</v>
      </c>
      <c r="O1105" t="b">
        <v>0</v>
      </c>
      <c r="P1105">
        <v>15</v>
      </c>
      <c r="Q1105" t="b">
        <v>0</v>
      </c>
      <c r="R1105" t="s">
        <v>8280</v>
      </c>
      <c r="S1105" s="12" t="s">
        <v>8334</v>
      </c>
      <c r="T1105" t="s">
        <v>8335</v>
      </c>
      <c r="U1105">
        <f t="shared" si="89"/>
        <v>2016</v>
      </c>
    </row>
    <row r="1106" spans="1:21" ht="15" hidden="1" customHeight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>
        <f t="shared" si="85"/>
        <v>5</v>
      </c>
      <c r="H1106">
        <f t="shared" si="86"/>
        <v>80.3</v>
      </c>
      <c r="I1106" t="s">
        <v>8224</v>
      </c>
      <c r="J1106" t="s">
        <v>8246</v>
      </c>
      <c r="K1106">
        <v>1402480221</v>
      </c>
      <c r="L1106" s="9">
        <f t="shared" si="87"/>
        <v>41801.40996527778</v>
      </c>
      <c r="M1106">
        <v>1399888221</v>
      </c>
      <c r="N1106" s="9">
        <f t="shared" si="88"/>
        <v>41771.40996527778</v>
      </c>
      <c r="O1106" t="b">
        <v>0</v>
      </c>
      <c r="P1106">
        <v>37</v>
      </c>
      <c r="Q1106" t="b">
        <v>0</v>
      </c>
      <c r="R1106" t="s">
        <v>8280</v>
      </c>
      <c r="S1106" s="12" t="s">
        <v>8334</v>
      </c>
      <c r="T1106" t="s">
        <v>8335</v>
      </c>
      <c r="U1106">
        <f t="shared" si="89"/>
        <v>2014</v>
      </c>
    </row>
    <row r="1107" spans="1:21" ht="15" hidden="1" customHeight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>
        <f t="shared" si="85"/>
        <v>0</v>
      </c>
      <c r="H1107">
        <f t="shared" si="86"/>
        <v>71.55</v>
      </c>
      <c r="I1107" t="s">
        <v>8223</v>
      </c>
      <c r="J1107" t="s">
        <v>8245</v>
      </c>
      <c r="K1107">
        <v>1395627327</v>
      </c>
      <c r="L1107" s="9">
        <f t="shared" si="87"/>
        <v>41722.0940625</v>
      </c>
      <c r="M1107">
        <v>1393038927</v>
      </c>
      <c r="N1107" s="9">
        <f t="shared" si="88"/>
        <v>41692.135729166665</v>
      </c>
      <c r="O1107" t="b">
        <v>0</v>
      </c>
      <c r="P1107">
        <v>20</v>
      </c>
      <c r="Q1107" t="b">
        <v>0</v>
      </c>
      <c r="R1107" t="s">
        <v>8280</v>
      </c>
      <c r="S1107" s="12" t="s">
        <v>8334</v>
      </c>
      <c r="T1107" t="s">
        <v>8335</v>
      </c>
      <c r="U1107">
        <f t="shared" si="89"/>
        <v>2014</v>
      </c>
    </row>
    <row r="1108" spans="1:21" ht="15" hidden="1" customHeight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>
        <f t="shared" si="85"/>
        <v>41</v>
      </c>
      <c r="H1108">
        <f t="shared" si="86"/>
        <v>23.57</v>
      </c>
      <c r="I1108" t="s">
        <v>8223</v>
      </c>
      <c r="J1108" t="s">
        <v>8245</v>
      </c>
      <c r="K1108">
        <v>1333557975</v>
      </c>
      <c r="L1108" s="9">
        <f t="shared" si="87"/>
        <v>41003.698784722219</v>
      </c>
      <c r="M1108">
        <v>1330969575</v>
      </c>
      <c r="N1108" s="9">
        <f t="shared" si="88"/>
        <v>40973.740451388891</v>
      </c>
      <c r="O1108" t="b">
        <v>0</v>
      </c>
      <c r="P1108">
        <v>7</v>
      </c>
      <c r="Q1108" t="b">
        <v>0</v>
      </c>
      <c r="R1108" t="s">
        <v>8280</v>
      </c>
      <c r="S1108" s="12" t="s">
        <v>8334</v>
      </c>
      <c r="T1108" t="s">
        <v>8335</v>
      </c>
      <c r="U1108">
        <f t="shared" si="89"/>
        <v>2012</v>
      </c>
    </row>
    <row r="1109" spans="1:21" ht="15" hidden="1" customHeight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>
        <f t="shared" si="85"/>
        <v>0</v>
      </c>
      <c r="H1109" t="e">
        <f t="shared" si="86"/>
        <v>#DIV/0!</v>
      </c>
      <c r="I1109" t="s">
        <v>8223</v>
      </c>
      <c r="J1109" t="s">
        <v>8245</v>
      </c>
      <c r="K1109">
        <v>1406148024</v>
      </c>
      <c r="L1109" s="9">
        <f t="shared" si="87"/>
        <v>41843.861388888887</v>
      </c>
      <c r="M1109">
        <v>1403556024</v>
      </c>
      <c r="N1109" s="9">
        <f t="shared" si="88"/>
        <v>41813.861388888887</v>
      </c>
      <c r="O1109" t="b">
        <v>0</v>
      </c>
      <c r="P1109">
        <v>0</v>
      </c>
      <c r="Q1109" t="b">
        <v>0</v>
      </c>
      <c r="R1109" t="s">
        <v>8280</v>
      </c>
      <c r="S1109" s="12" t="s">
        <v>8334</v>
      </c>
      <c r="T1109" t="s">
        <v>8335</v>
      </c>
      <c r="U1109">
        <f t="shared" si="89"/>
        <v>2014</v>
      </c>
    </row>
    <row r="1110" spans="1:21" ht="15" hidden="1" customHeight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>
        <f t="shared" si="85"/>
        <v>3</v>
      </c>
      <c r="H1110">
        <f t="shared" si="86"/>
        <v>34.880000000000003</v>
      </c>
      <c r="I1110" t="s">
        <v>8223</v>
      </c>
      <c r="J1110" t="s">
        <v>8245</v>
      </c>
      <c r="K1110">
        <v>1334326635</v>
      </c>
      <c r="L1110" s="9">
        <f t="shared" si="87"/>
        <v>41012.595312500001</v>
      </c>
      <c r="M1110">
        <v>1329146235</v>
      </c>
      <c r="N1110" s="9">
        <f t="shared" si="88"/>
        <v>40952.636979166666</v>
      </c>
      <c r="O1110" t="b">
        <v>0</v>
      </c>
      <c r="P1110">
        <v>21</v>
      </c>
      <c r="Q1110" t="b">
        <v>0</v>
      </c>
      <c r="R1110" t="s">
        <v>8280</v>
      </c>
      <c r="S1110" s="12" t="s">
        <v>8334</v>
      </c>
      <c r="T1110" t="s">
        <v>8335</v>
      </c>
      <c r="U1110">
        <f t="shared" si="89"/>
        <v>2012</v>
      </c>
    </row>
    <row r="1111" spans="1:21" ht="15" hidden="1" customHeight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>
        <f t="shared" si="85"/>
        <v>0</v>
      </c>
      <c r="H1111">
        <f t="shared" si="86"/>
        <v>15</v>
      </c>
      <c r="I1111" t="s">
        <v>8223</v>
      </c>
      <c r="J1111" t="s">
        <v>8245</v>
      </c>
      <c r="K1111">
        <v>1479495790</v>
      </c>
      <c r="L1111" s="9">
        <f t="shared" si="87"/>
        <v>42692.793865740736</v>
      </c>
      <c r="M1111">
        <v>1476900190</v>
      </c>
      <c r="N1111" s="9">
        <f t="shared" si="88"/>
        <v>42662.752199074072</v>
      </c>
      <c r="O1111" t="b">
        <v>0</v>
      </c>
      <c r="P1111">
        <v>3</v>
      </c>
      <c r="Q1111" t="b">
        <v>0</v>
      </c>
      <c r="R1111" t="s">
        <v>8280</v>
      </c>
      <c r="S1111" s="12" t="s">
        <v>8334</v>
      </c>
      <c r="T1111" t="s">
        <v>8335</v>
      </c>
      <c r="U1111">
        <f t="shared" si="89"/>
        <v>2016</v>
      </c>
    </row>
    <row r="1112" spans="1:21" ht="15" hidden="1" customHeight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>
        <f t="shared" si="85"/>
        <v>1</v>
      </c>
      <c r="H1112">
        <f t="shared" si="86"/>
        <v>23.18</v>
      </c>
      <c r="I1112" t="s">
        <v>8223</v>
      </c>
      <c r="J1112" t="s">
        <v>8245</v>
      </c>
      <c r="K1112">
        <v>1354919022</v>
      </c>
      <c r="L1112" s="9">
        <f t="shared" si="87"/>
        <v>41250.933124999996</v>
      </c>
      <c r="M1112">
        <v>1352327022</v>
      </c>
      <c r="N1112" s="9">
        <f t="shared" si="88"/>
        <v>41220.933125000003</v>
      </c>
      <c r="O1112" t="b">
        <v>0</v>
      </c>
      <c r="P1112">
        <v>11</v>
      </c>
      <c r="Q1112" t="b">
        <v>0</v>
      </c>
      <c r="R1112" t="s">
        <v>8280</v>
      </c>
      <c r="S1112" s="12" t="s">
        <v>8334</v>
      </c>
      <c r="T1112" t="s">
        <v>8335</v>
      </c>
      <c r="U1112">
        <f t="shared" si="89"/>
        <v>2012</v>
      </c>
    </row>
    <row r="1113" spans="1:21" ht="15" hidden="1" customHeight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>
        <f t="shared" si="85"/>
        <v>0</v>
      </c>
      <c r="H1113">
        <f t="shared" si="86"/>
        <v>1</v>
      </c>
      <c r="I1113" t="s">
        <v>8223</v>
      </c>
      <c r="J1113" t="s">
        <v>8245</v>
      </c>
      <c r="K1113">
        <v>1452228790</v>
      </c>
      <c r="L1113" s="9">
        <f t="shared" si="87"/>
        <v>42377.203587962969</v>
      </c>
      <c r="M1113">
        <v>1449636790</v>
      </c>
      <c r="N1113" s="9">
        <f t="shared" si="88"/>
        <v>42347.203587962962</v>
      </c>
      <c r="O1113" t="b">
        <v>0</v>
      </c>
      <c r="P1113">
        <v>1</v>
      </c>
      <c r="Q1113" t="b">
        <v>0</v>
      </c>
      <c r="R1113" t="s">
        <v>8280</v>
      </c>
      <c r="S1113" s="12" t="s">
        <v>8334</v>
      </c>
      <c r="T1113" t="s">
        <v>8335</v>
      </c>
      <c r="U1113">
        <f t="shared" si="89"/>
        <v>2015</v>
      </c>
    </row>
    <row r="1114" spans="1:21" ht="15" hidden="1" customHeight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>
        <f t="shared" si="85"/>
        <v>36</v>
      </c>
      <c r="H1114">
        <f t="shared" si="86"/>
        <v>100.23</v>
      </c>
      <c r="I1114" t="s">
        <v>8223</v>
      </c>
      <c r="J1114" t="s">
        <v>8245</v>
      </c>
      <c r="K1114">
        <v>1421656200</v>
      </c>
      <c r="L1114" s="9">
        <f t="shared" si="87"/>
        <v>42023.354166666672</v>
      </c>
      <c r="M1114">
        <v>1416507211</v>
      </c>
      <c r="N1114" s="9">
        <f t="shared" si="88"/>
        <v>41963.759386574078</v>
      </c>
      <c r="O1114" t="b">
        <v>0</v>
      </c>
      <c r="P1114">
        <v>312</v>
      </c>
      <c r="Q1114" t="b">
        <v>0</v>
      </c>
      <c r="R1114" t="s">
        <v>8280</v>
      </c>
      <c r="S1114" s="12" t="s">
        <v>8334</v>
      </c>
      <c r="T1114" t="s">
        <v>8335</v>
      </c>
      <c r="U1114">
        <f t="shared" si="89"/>
        <v>2014</v>
      </c>
    </row>
    <row r="1115" spans="1:21" ht="15" hidden="1" customHeight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>
        <f t="shared" si="85"/>
        <v>1</v>
      </c>
      <c r="H1115">
        <f t="shared" si="86"/>
        <v>5</v>
      </c>
      <c r="I1115" t="s">
        <v>8224</v>
      </c>
      <c r="J1115" t="s">
        <v>8246</v>
      </c>
      <c r="K1115">
        <v>1408058820</v>
      </c>
      <c r="L1115" s="9">
        <f t="shared" si="87"/>
        <v>41865.977083333331</v>
      </c>
      <c r="M1115">
        <v>1405466820</v>
      </c>
      <c r="N1115" s="9">
        <f t="shared" si="88"/>
        <v>41835.977083333331</v>
      </c>
      <c r="O1115" t="b">
        <v>0</v>
      </c>
      <c r="P1115">
        <v>1</v>
      </c>
      <c r="Q1115" t="b">
        <v>0</v>
      </c>
      <c r="R1115" t="s">
        <v>8280</v>
      </c>
      <c r="S1115" s="12" t="s">
        <v>8334</v>
      </c>
      <c r="T1115" t="s">
        <v>8335</v>
      </c>
      <c r="U1115">
        <f t="shared" si="89"/>
        <v>2014</v>
      </c>
    </row>
    <row r="1116" spans="1:21" ht="15" hidden="1" customHeight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>
        <f t="shared" si="85"/>
        <v>0</v>
      </c>
      <c r="H1116">
        <f t="shared" si="86"/>
        <v>3.33</v>
      </c>
      <c r="I1116" t="s">
        <v>8224</v>
      </c>
      <c r="J1116" t="s">
        <v>8246</v>
      </c>
      <c r="K1116">
        <v>1381306687</v>
      </c>
      <c r="L1116" s="9">
        <f t="shared" si="87"/>
        <v>41556.345914351856</v>
      </c>
      <c r="M1116">
        <v>1378714687</v>
      </c>
      <c r="N1116" s="9">
        <f t="shared" si="88"/>
        <v>41526.345914351848</v>
      </c>
      <c r="O1116" t="b">
        <v>0</v>
      </c>
      <c r="P1116">
        <v>3</v>
      </c>
      <c r="Q1116" t="b">
        <v>0</v>
      </c>
      <c r="R1116" t="s">
        <v>8280</v>
      </c>
      <c r="S1116" s="12" t="s">
        <v>8334</v>
      </c>
      <c r="T1116" t="s">
        <v>8335</v>
      </c>
      <c r="U1116">
        <f t="shared" si="89"/>
        <v>2013</v>
      </c>
    </row>
    <row r="1117" spans="1:21" ht="15" hidden="1" customHeight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>
        <f t="shared" si="85"/>
        <v>0</v>
      </c>
      <c r="H1117">
        <f t="shared" si="86"/>
        <v>13.25</v>
      </c>
      <c r="I1117" t="s">
        <v>8223</v>
      </c>
      <c r="J1117" t="s">
        <v>8245</v>
      </c>
      <c r="K1117">
        <v>1459352495</v>
      </c>
      <c r="L1117" s="9">
        <f t="shared" si="87"/>
        <v>42459.653877314813</v>
      </c>
      <c r="M1117">
        <v>1456764095</v>
      </c>
      <c r="N1117" s="9">
        <f t="shared" si="88"/>
        <v>42429.695543981477</v>
      </c>
      <c r="O1117" t="b">
        <v>0</v>
      </c>
      <c r="P1117">
        <v>4</v>
      </c>
      <c r="Q1117" t="b">
        <v>0</v>
      </c>
      <c r="R1117" t="s">
        <v>8280</v>
      </c>
      <c r="S1117" s="12" t="s">
        <v>8334</v>
      </c>
      <c r="T1117" t="s">
        <v>8335</v>
      </c>
      <c r="U1117">
        <f t="shared" si="89"/>
        <v>2016</v>
      </c>
    </row>
    <row r="1118" spans="1:21" ht="15" hidden="1" customHeight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>
        <f t="shared" si="85"/>
        <v>0</v>
      </c>
      <c r="H1118">
        <f t="shared" si="86"/>
        <v>17.850000000000001</v>
      </c>
      <c r="I1118" t="s">
        <v>8223</v>
      </c>
      <c r="J1118" t="s">
        <v>8245</v>
      </c>
      <c r="K1118">
        <v>1339273208</v>
      </c>
      <c r="L1118" s="9">
        <f t="shared" si="87"/>
        <v>41069.847314814811</v>
      </c>
      <c r="M1118">
        <v>1334089208</v>
      </c>
      <c r="N1118" s="9">
        <f t="shared" si="88"/>
        <v>41009.847314814819</v>
      </c>
      <c r="O1118" t="b">
        <v>0</v>
      </c>
      <c r="P1118">
        <v>10</v>
      </c>
      <c r="Q1118" t="b">
        <v>0</v>
      </c>
      <c r="R1118" t="s">
        <v>8280</v>
      </c>
      <c r="S1118" s="12" t="s">
        <v>8334</v>
      </c>
      <c r="T1118" t="s">
        <v>8335</v>
      </c>
      <c r="U1118">
        <f t="shared" si="89"/>
        <v>2012</v>
      </c>
    </row>
    <row r="1119" spans="1:21" ht="15" hidden="1" customHeight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>
        <f t="shared" si="85"/>
        <v>8</v>
      </c>
      <c r="H1119">
        <f t="shared" si="86"/>
        <v>10.38</v>
      </c>
      <c r="I1119" t="s">
        <v>8235</v>
      </c>
      <c r="J1119" t="s">
        <v>8248</v>
      </c>
      <c r="K1119">
        <v>1451053313</v>
      </c>
      <c r="L1119" s="9">
        <f t="shared" si="87"/>
        <v>42363.598530092597</v>
      </c>
      <c r="M1119">
        <v>1448461313</v>
      </c>
      <c r="N1119" s="9">
        <f t="shared" si="88"/>
        <v>42333.598530092597</v>
      </c>
      <c r="O1119" t="b">
        <v>0</v>
      </c>
      <c r="P1119">
        <v>8</v>
      </c>
      <c r="Q1119" t="b">
        <v>0</v>
      </c>
      <c r="R1119" t="s">
        <v>8280</v>
      </c>
      <c r="S1119" s="12" t="s">
        <v>8334</v>
      </c>
      <c r="T1119" t="s">
        <v>8335</v>
      </c>
      <c r="U1119">
        <f t="shared" si="89"/>
        <v>2015</v>
      </c>
    </row>
    <row r="1120" spans="1:21" ht="15" hidden="1" customHeight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>
        <f t="shared" si="85"/>
        <v>2</v>
      </c>
      <c r="H1120">
        <f t="shared" si="86"/>
        <v>36.33</v>
      </c>
      <c r="I1120" t="s">
        <v>8225</v>
      </c>
      <c r="J1120" t="s">
        <v>8247</v>
      </c>
      <c r="K1120">
        <v>1396666779</v>
      </c>
      <c r="L1120" s="9">
        <f t="shared" si="87"/>
        <v>41734.124756944446</v>
      </c>
      <c r="M1120">
        <v>1394078379</v>
      </c>
      <c r="N1120" s="9">
        <f t="shared" si="88"/>
        <v>41704.16642361111</v>
      </c>
      <c r="O1120" t="b">
        <v>0</v>
      </c>
      <c r="P1120">
        <v>3</v>
      </c>
      <c r="Q1120" t="b">
        <v>0</v>
      </c>
      <c r="R1120" t="s">
        <v>8280</v>
      </c>
      <c r="S1120" s="12" t="s">
        <v>8334</v>
      </c>
      <c r="T1120" t="s">
        <v>8335</v>
      </c>
      <c r="U1120">
        <f t="shared" si="89"/>
        <v>2014</v>
      </c>
    </row>
    <row r="1121" spans="1:21" ht="15" hidden="1" customHeight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>
        <f t="shared" si="85"/>
        <v>0</v>
      </c>
      <c r="H1121">
        <f t="shared" si="86"/>
        <v>5</v>
      </c>
      <c r="I1121" t="s">
        <v>8223</v>
      </c>
      <c r="J1121" t="s">
        <v>8245</v>
      </c>
      <c r="K1121">
        <v>1396810864</v>
      </c>
      <c r="L1121" s="9">
        <f t="shared" si="87"/>
        <v>41735.792407407411</v>
      </c>
      <c r="M1121">
        <v>1395687664</v>
      </c>
      <c r="N1121" s="9">
        <f t="shared" si="88"/>
        <v>41722.792407407404</v>
      </c>
      <c r="O1121" t="b">
        <v>0</v>
      </c>
      <c r="P1121">
        <v>1</v>
      </c>
      <c r="Q1121" t="b">
        <v>0</v>
      </c>
      <c r="R1121" t="s">
        <v>8280</v>
      </c>
      <c r="S1121" s="12" t="s">
        <v>8334</v>
      </c>
      <c r="T1121" t="s">
        <v>8335</v>
      </c>
      <c r="U1121">
        <f t="shared" si="89"/>
        <v>2014</v>
      </c>
    </row>
    <row r="1122" spans="1:21" ht="15" hidden="1" customHeight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>
        <f t="shared" si="85"/>
        <v>0</v>
      </c>
      <c r="H1122" t="e">
        <f t="shared" si="86"/>
        <v>#DIV/0!</v>
      </c>
      <c r="I1122" t="s">
        <v>8223</v>
      </c>
      <c r="J1122" t="s">
        <v>8245</v>
      </c>
      <c r="K1122">
        <v>1319835400</v>
      </c>
      <c r="L1122" s="9">
        <f t="shared" si="87"/>
        <v>40844.872685185182</v>
      </c>
      <c r="M1122">
        <v>1315947400</v>
      </c>
      <c r="N1122" s="9">
        <f t="shared" si="88"/>
        <v>40799.872685185182</v>
      </c>
      <c r="O1122" t="b">
        <v>0</v>
      </c>
      <c r="P1122">
        <v>0</v>
      </c>
      <c r="Q1122" t="b">
        <v>0</v>
      </c>
      <c r="R1122" t="s">
        <v>8280</v>
      </c>
      <c r="S1122" s="12" t="s">
        <v>8334</v>
      </c>
      <c r="T1122" t="s">
        <v>8335</v>
      </c>
      <c r="U1122">
        <f t="shared" si="89"/>
        <v>2011</v>
      </c>
    </row>
    <row r="1123" spans="1:21" ht="15" hidden="1" customHeight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>
        <f t="shared" si="85"/>
        <v>0</v>
      </c>
      <c r="H1123">
        <f t="shared" si="86"/>
        <v>5.8</v>
      </c>
      <c r="I1123" t="s">
        <v>8223</v>
      </c>
      <c r="J1123" t="s">
        <v>8245</v>
      </c>
      <c r="K1123">
        <v>1457904316</v>
      </c>
      <c r="L1123" s="9">
        <f t="shared" si="87"/>
        <v>42442.892546296294</v>
      </c>
      <c r="M1123">
        <v>1455315916</v>
      </c>
      <c r="N1123" s="9">
        <f t="shared" si="88"/>
        <v>42412.934212962966</v>
      </c>
      <c r="O1123" t="b">
        <v>0</v>
      </c>
      <c r="P1123">
        <v>5</v>
      </c>
      <c r="Q1123" t="b">
        <v>0</v>
      </c>
      <c r="R1123" t="s">
        <v>8280</v>
      </c>
      <c r="S1123" s="12" t="s">
        <v>8334</v>
      </c>
      <c r="T1123" t="s">
        <v>8335</v>
      </c>
      <c r="U1123">
        <f t="shared" si="89"/>
        <v>2016</v>
      </c>
    </row>
    <row r="1124" spans="1:21" ht="15" hidden="1" customHeight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>
        <f t="shared" si="85"/>
        <v>0</v>
      </c>
      <c r="H1124" t="e">
        <f t="shared" si="86"/>
        <v>#DIV/0!</v>
      </c>
      <c r="I1124" t="s">
        <v>8224</v>
      </c>
      <c r="J1124" t="s">
        <v>8246</v>
      </c>
      <c r="K1124">
        <v>1369932825</v>
      </c>
      <c r="L1124" s="9">
        <f t="shared" si="87"/>
        <v>41424.703993055555</v>
      </c>
      <c r="M1124">
        <v>1368723225</v>
      </c>
      <c r="N1124" s="9">
        <f t="shared" si="88"/>
        <v>41410.703993055555</v>
      </c>
      <c r="O1124" t="b">
        <v>0</v>
      </c>
      <c r="P1124">
        <v>0</v>
      </c>
      <c r="Q1124" t="b">
        <v>0</v>
      </c>
      <c r="R1124" t="s">
        <v>8280</v>
      </c>
      <c r="S1124" s="12" t="s">
        <v>8334</v>
      </c>
      <c r="T1124" t="s">
        <v>8335</v>
      </c>
      <c r="U1124">
        <f t="shared" si="89"/>
        <v>2013</v>
      </c>
    </row>
    <row r="1125" spans="1:21" ht="15" hidden="1" customHeight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>
        <f t="shared" si="85"/>
        <v>0</v>
      </c>
      <c r="H1125">
        <f t="shared" si="86"/>
        <v>3.67</v>
      </c>
      <c r="I1125" t="s">
        <v>8223</v>
      </c>
      <c r="J1125" t="s">
        <v>8245</v>
      </c>
      <c r="K1125">
        <v>1397910848</v>
      </c>
      <c r="L1125" s="9">
        <f t="shared" si="87"/>
        <v>41748.5237037037</v>
      </c>
      <c r="M1125">
        <v>1395318848</v>
      </c>
      <c r="N1125" s="9">
        <f t="shared" si="88"/>
        <v>41718.523703703708</v>
      </c>
      <c r="O1125" t="b">
        <v>0</v>
      </c>
      <c r="P1125">
        <v>3</v>
      </c>
      <c r="Q1125" t="b">
        <v>0</v>
      </c>
      <c r="R1125" t="s">
        <v>8280</v>
      </c>
      <c r="S1125" s="12" t="s">
        <v>8334</v>
      </c>
      <c r="T1125" t="s">
        <v>8335</v>
      </c>
      <c r="U1125">
        <f t="shared" si="89"/>
        <v>2014</v>
      </c>
    </row>
    <row r="1126" spans="1:21" ht="15" hidden="1" customHeight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>
        <f t="shared" si="85"/>
        <v>0</v>
      </c>
      <c r="H1126">
        <f t="shared" si="86"/>
        <v>60.71</v>
      </c>
      <c r="I1126" t="s">
        <v>8223</v>
      </c>
      <c r="J1126" t="s">
        <v>8245</v>
      </c>
      <c r="K1126">
        <v>1430409651</v>
      </c>
      <c r="L1126" s="9">
        <f t="shared" si="87"/>
        <v>42124.667256944449</v>
      </c>
      <c r="M1126">
        <v>1427817651</v>
      </c>
      <c r="N1126" s="9">
        <f t="shared" si="88"/>
        <v>42094.667256944449</v>
      </c>
      <c r="O1126" t="b">
        <v>0</v>
      </c>
      <c r="P1126">
        <v>7</v>
      </c>
      <c r="Q1126" t="b">
        <v>0</v>
      </c>
      <c r="R1126" t="s">
        <v>8281</v>
      </c>
      <c r="S1126" s="12" t="s">
        <v>8334</v>
      </c>
      <c r="T1126" t="s">
        <v>8336</v>
      </c>
      <c r="U1126">
        <f t="shared" si="89"/>
        <v>2015</v>
      </c>
    </row>
    <row r="1127" spans="1:21" ht="15" hidden="1" customHeight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>
        <f t="shared" si="85"/>
        <v>0</v>
      </c>
      <c r="H1127" t="e">
        <f t="shared" si="86"/>
        <v>#DIV/0!</v>
      </c>
      <c r="I1127" t="s">
        <v>8224</v>
      </c>
      <c r="J1127" t="s">
        <v>8246</v>
      </c>
      <c r="K1127">
        <v>1443193130</v>
      </c>
      <c r="L1127" s="9">
        <f t="shared" si="87"/>
        <v>42272.624189814815</v>
      </c>
      <c r="M1127">
        <v>1438009130</v>
      </c>
      <c r="N1127" s="9">
        <f t="shared" si="88"/>
        <v>42212.624189814815</v>
      </c>
      <c r="O1127" t="b">
        <v>0</v>
      </c>
      <c r="P1127">
        <v>0</v>
      </c>
      <c r="Q1127" t="b">
        <v>0</v>
      </c>
      <c r="R1127" t="s">
        <v>8281</v>
      </c>
      <c r="S1127" s="12" t="s">
        <v>8334</v>
      </c>
      <c r="T1127" t="s">
        <v>8336</v>
      </c>
      <c r="U1127">
        <f t="shared" si="89"/>
        <v>2015</v>
      </c>
    </row>
    <row r="1128" spans="1:21" ht="15" hidden="1" customHeight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>
        <f t="shared" si="85"/>
        <v>1</v>
      </c>
      <c r="H1128">
        <f t="shared" si="86"/>
        <v>5</v>
      </c>
      <c r="I1128" t="s">
        <v>8223</v>
      </c>
      <c r="J1128" t="s">
        <v>8245</v>
      </c>
      <c r="K1128">
        <v>1468482694</v>
      </c>
      <c r="L1128" s="9">
        <f t="shared" si="87"/>
        <v>42565.327476851846</v>
      </c>
      <c r="M1128">
        <v>1465890694</v>
      </c>
      <c r="N1128" s="9">
        <f t="shared" si="88"/>
        <v>42535.327476851853</v>
      </c>
      <c r="O1128" t="b">
        <v>0</v>
      </c>
      <c r="P1128">
        <v>2</v>
      </c>
      <c r="Q1128" t="b">
        <v>0</v>
      </c>
      <c r="R1128" t="s">
        <v>8281</v>
      </c>
      <c r="S1128" s="12" t="s">
        <v>8334</v>
      </c>
      <c r="T1128" t="s">
        <v>8336</v>
      </c>
      <c r="U1128">
        <f t="shared" si="89"/>
        <v>2016</v>
      </c>
    </row>
    <row r="1129" spans="1:21" ht="15" hidden="1" customHeight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>
        <f t="shared" si="85"/>
        <v>2</v>
      </c>
      <c r="H1129">
        <f t="shared" si="86"/>
        <v>25.43</v>
      </c>
      <c r="I1129" t="s">
        <v>8223</v>
      </c>
      <c r="J1129" t="s">
        <v>8245</v>
      </c>
      <c r="K1129">
        <v>1416000600</v>
      </c>
      <c r="L1129" s="9">
        <f t="shared" si="87"/>
        <v>41957.895833333328</v>
      </c>
      <c r="M1129">
        <v>1413318600</v>
      </c>
      <c r="N1129" s="9">
        <f t="shared" si="88"/>
        <v>41926.854166666664</v>
      </c>
      <c r="O1129" t="b">
        <v>0</v>
      </c>
      <c r="P1129">
        <v>23</v>
      </c>
      <c r="Q1129" t="b">
        <v>0</v>
      </c>
      <c r="R1129" t="s">
        <v>8281</v>
      </c>
      <c r="S1129" s="12" t="s">
        <v>8334</v>
      </c>
      <c r="T1129" t="s">
        <v>8336</v>
      </c>
      <c r="U1129">
        <f t="shared" si="89"/>
        <v>2014</v>
      </c>
    </row>
    <row r="1130" spans="1:21" ht="15" hidden="1" customHeight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>
        <f t="shared" si="85"/>
        <v>0</v>
      </c>
      <c r="H1130">
        <f t="shared" si="86"/>
        <v>1</v>
      </c>
      <c r="I1130" t="s">
        <v>8224</v>
      </c>
      <c r="J1130" t="s">
        <v>8246</v>
      </c>
      <c r="K1130">
        <v>1407425717</v>
      </c>
      <c r="L1130" s="9">
        <f t="shared" si="87"/>
        <v>41858.649502314816</v>
      </c>
      <c r="M1130">
        <v>1404833717</v>
      </c>
      <c r="N1130" s="9">
        <f t="shared" si="88"/>
        <v>41828.649502314816</v>
      </c>
      <c r="O1130" t="b">
        <v>0</v>
      </c>
      <c r="P1130">
        <v>1</v>
      </c>
      <c r="Q1130" t="b">
        <v>0</v>
      </c>
      <c r="R1130" t="s">
        <v>8281</v>
      </c>
      <c r="S1130" s="12" t="s">
        <v>8334</v>
      </c>
      <c r="T1130" t="s">
        <v>8336</v>
      </c>
      <c r="U1130">
        <f t="shared" si="89"/>
        <v>2014</v>
      </c>
    </row>
    <row r="1131" spans="1:21" ht="15" hidden="1" customHeight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>
        <f t="shared" si="85"/>
        <v>0</v>
      </c>
      <c r="H1131">
        <f t="shared" si="86"/>
        <v>10.5</v>
      </c>
      <c r="I1131" t="s">
        <v>8223</v>
      </c>
      <c r="J1131" t="s">
        <v>8245</v>
      </c>
      <c r="K1131">
        <v>1465107693</v>
      </c>
      <c r="L1131" s="9">
        <f t="shared" si="87"/>
        <v>42526.264965277776</v>
      </c>
      <c r="M1131">
        <v>1462515693</v>
      </c>
      <c r="N1131" s="9">
        <f t="shared" si="88"/>
        <v>42496.264965277776</v>
      </c>
      <c r="O1131" t="b">
        <v>0</v>
      </c>
      <c r="P1131">
        <v>2</v>
      </c>
      <c r="Q1131" t="b">
        <v>0</v>
      </c>
      <c r="R1131" t="s">
        <v>8281</v>
      </c>
      <c r="S1131" s="12" t="s">
        <v>8334</v>
      </c>
      <c r="T1131" t="s">
        <v>8336</v>
      </c>
      <c r="U1131">
        <f t="shared" si="89"/>
        <v>2016</v>
      </c>
    </row>
    <row r="1132" spans="1:21" ht="15" hidden="1" customHeight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>
        <f t="shared" si="85"/>
        <v>0</v>
      </c>
      <c r="H1132">
        <f t="shared" si="86"/>
        <v>3.67</v>
      </c>
      <c r="I1132" t="s">
        <v>8223</v>
      </c>
      <c r="J1132" t="s">
        <v>8245</v>
      </c>
      <c r="K1132">
        <v>1416963300</v>
      </c>
      <c r="L1132" s="9">
        <f t="shared" si="87"/>
        <v>41969.038194444445</v>
      </c>
      <c r="M1132">
        <v>1411775700</v>
      </c>
      <c r="N1132" s="9">
        <f t="shared" si="88"/>
        <v>41908.996527777781</v>
      </c>
      <c r="O1132" t="b">
        <v>0</v>
      </c>
      <c r="P1132">
        <v>3</v>
      </c>
      <c r="Q1132" t="b">
        <v>0</v>
      </c>
      <c r="R1132" t="s">
        <v>8281</v>
      </c>
      <c r="S1132" s="12" t="s">
        <v>8334</v>
      </c>
      <c r="T1132" t="s">
        <v>8336</v>
      </c>
      <c r="U1132">
        <f t="shared" si="89"/>
        <v>2014</v>
      </c>
    </row>
    <row r="1133" spans="1:21" ht="15" hidden="1" customHeight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>
        <f t="shared" si="85"/>
        <v>0</v>
      </c>
      <c r="H1133" t="e">
        <f t="shared" si="86"/>
        <v>#DIV/0!</v>
      </c>
      <c r="I1133" t="s">
        <v>8225</v>
      </c>
      <c r="J1133" t="s">
        <v>8247</v>
      </c>
      <c r="K1133">
        <v>1450993668</v>
      </c>
      <c r="L1133" s="9">
        <f t="shared" si="87"/>
        <v>42362.908194444448</v>
      </c>
      <c r="M1133">
        <v>1448401668</v>
      </c>
      <c r="N1133" s="9">
        <f t="shared" si="88"/>
        <v>42332.908194444448</v>
      </c>
      <c r="O1133" t="b">
        <v>0</v>
      </c>
      <c r="P1133">
        <v>0</v>
      </c>
      <c r="Q1133" t="b">
        <v>0</v>
      </c>
      <c r="R1133" t="s">
        <v>8281</v>
      </c>
      <c r="S1133" s="12" t="s">
        <v>8334</v>
      </c>
      <c r="T1133" t="s">
        <v>8336</v>
      </c>
      <c r="U1133">
        <f t="shared" si="89"/>
        <v>2015</v>
      </c>
    </row>
    <row r="1134" spans="1:21" ht="15" hidden="1" customHeight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>
        <f t="shared" si="85"/>
        <v>14</v>
      </c>
      <c r="H1134">
        <f t="shared" si="86"/>
        <v>110.62</v>
      </c>
      <c r="I1134" t="s">
        <v>8228</v>
      </c>
      <c r="J1134" t="s">
        <v>8250</v>
      </c>
      <c r="K1134">
        <v>1483238771</v>
      </c>
      <c r="L1134" s="9">
        <f t="shared" si="87"/>
        <v>42736.115405092598</v>
      </c>
      <c r="M1134">
        <v>1480646771</v>
      </c>
      <c r="N1134" s="9">
        <f t="shared" si="88"/>
        <v>42706.115405092598</v>
      </c>
      <c r="O1134" t="b">
        <v>0</v>
      </c>
      <c r="P1134">
        <v>13</v>
      </c>
      <c r="Q1134" t="b">
        <v>0</v>
      </c>
      <c r="R1134" t="s">
        <v>8281</v>
      </c>
      <c r="S1134" s="12" t="s">
        <v>8334</v>
      </c>
      <c r="T1134" t="s">
        <v>8336</v>
      </c>
      <c r="U1134">
        <f t="shared" si="89"/>
        <v>2016</v>
      </c>
    </row>
    <row r="1135" spans="1:21" ht="15" hidden="1" customHeight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>
        <f t="shared" si="85"/>
        <v>1</v>
      </c>
      <c r="H1135">
        <f t="shared" si="86"/>
        <v>20</v>
      </c>
      <c r="I1135" t="s">
        <v>8224</v>
      </c>
      <c r="J1135" t="s">
        <v>8246</v>
      </c>
      <c r="K1135">
        <v>1406799981</v>
      </c>
      <c r="L1135" s="9">
        <f t="shared" si="87"/>
        <v>41851.407187500001</v>
      </c>
      <c r="M1135">
        <v>1404207981</v>
      </c>
      <c r="N1135" s="9">
        <f t="shared" si="88"/>
        <v>41821.407187500001</v>
      </c>
      <c r="O1135" t="b">
        <v>0</v>
      </c>
      <c r="P1135">
        <v>1</v>
      </c>
      <c r="Q1135" t="b">
        <v>0</v>
      </c>
      <c r="R1135" t="s">
        <v>8281</v>
      </c>
      <c r="S1135" s="12" t="s">
        <v>8334</v>
      </c>
      <c r="T1135" t="s">
        <v>8336</v>
      </c>
      <c r="U1135">
        <f t="shared" si="89"/>
        <v>2014</v>
      </c>
    </row>
    <row r="1136" spans="1:21" ht="15" hidden="1" customHeight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>
        <f t="shared" si="85"/>
        <v>0</v>
      </c>
      <c r="H1136">
        <f t="shared" si="86"/>
        <v>1</v>
      </c>
      <c r="I1136" t="s">
        <v>8225</v>
      </c>
      <c r="J1136" t="s">
        <v>8247</v>
      </c>
      <c r="K1136">
        <v>1417235580</v>
      </c>
      <c r="L1136" s="9">
        <f t="shared" si="87"/>
        <v>41972.189583333333</v>
      </c>
      <c r="M1136">
        <v>1416034228</v>
      </c>
      <c r="N1136" s="9">
        <f t="shared" si="88"/>
        <v>41958.285046296296</v>
      </c>
      <c r="O1136" t="b">
        <v>0</v>
      </c>
      <c r="P1136">
        <v>1</v>
      </c>
      <c r="Q1136" t="b">
        <v>0</v>
      </c>
      <c r="R1136" t="s">
        <v>8281</v>
      </c>
      <c r="S1136" s="12" t="s">
        <v>8334</v>
      </c>
      <c r="T1136" t="s">
        <v>8336</v>
      </c>
      <c r="U1136">
        <f t="shared" si="89"/>
        <v>2014</v>
      </c>
    </row>
    <row r="1137" spans="1:21" ht="15" hidden="1" customHeight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>
        <f t="shared" si="85"/>
        <v>5</v>
      </c>
      <c r="H1137">
        <f t="shared" si="86"/>
        <v>50</v>
      </c>
      <c r="I1137" t="s">
        <v>8235</v>
      </c>
      <c r="J1137" t="s">
        <v>8248</v>
      </c>
      <c r="K1137">
        <v>1470527094</v>
      </c>
      <c r="L1137" s="9">
        <f t="shared" si="87"/>
        <v>42588.989513888882</v>
      </c>
      <c r="M1137">
        <v>1467935094</v>
      </c>
      <c r="N1137" s="9">
        <f t="shared" si="88"/>
        <v>42558.98951388889</v>
      </c>
      <c r="O1137" t="b">
        <v>0</v>
      </c>
      <c r="P1137">
        <v>1</v>
      </c>
      <c r="Q1137" t="b">
        <v>0</v>
      </c>
      <c r="R1137" t="s">
        <v>8281</v>
      </c>
      <c r="S1137" s="12" t="s">
        <v>8334</v>
      </c>
      <c r="T1137" t="s">
        <v>8336</v>
      </c>
      <c r="U1137">
        <f t="shared" si="89"/>
        <v>2016</v>
      </c>
    </row>
    <row r="1138" spans="1:21" ht="15" hidden="1" customHeight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>
        <f t="shared" si="85"/>
        <v>6</v>
      </c>
      <c r="H1138">
        <f t="shared" si="86"/>
        <v>45</v>
      </c>
      <c r="I1138" t="s">
        <v>8229</v>
      </c>
      <c r="J1138" t="s">
        <v>8248</v>
      </c>
      <c r="K1138">
        <v>1450541229</v>
      </c>
      <c r="L1138" s="9">
        <f t="shared" si="87"/>
        <v>42357.671631944439</v>
      </c>
      <c r="M1138">
        <v>1447949229</v>
      </c>
      <c r="N1138" s="9">
        <f t="shared" si="88"/>
        <v>42327.671631944446</v>
      </c>
      <c r="O1138" t="b">
        <v>0</v>
      </c>
      <c r="P1138">
        <v>6</v>
      </c>
      <c r="Q1138" t="b">
        <v>0</v>
      </c>
      <c r="R1138" t="s">
        <v>8281</v>
      </c>
      <c r="S1138" s="12" t="s">
        <v>8334</v>
      </c>
      <c r="T1138" t="s">
        <v>8336</v>
      </c>
      <c r="U1138">
        <f t="shared" si="89"/>
        <v>2015</v>
      </c>
    </row>
    <row r="1139" spans="1:21" ht="15" hidden="1" customHeight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>
        <f t="shared" si="85"/>
        <v>40</v>
      </c>
      <c r="H1139">
        <f t="shared" si="86"/>
        <v>253.21</v>
      </c>
      <c r="I1139" t="s">
        <v>8223</v>
      </c>
      <c r="J1139" t="s">
        <v>8245</v>
      </c>
      <c r="K1139">
        <v>1461440421</v>
      </c>
      <c r="L1139" s="9">
        <f t="shared" si="87"/>
        <v>42483.819687499999</v>
      </c>
      <c r="M1139">
        <v>1458848421</v>
      </c>
      <c r="N1139" s="9">
        <f t="shared" si="88"/>
        <v>42453.819687499999</v>
      </c>
      <c r="O1139" t="b">
        <v>0</v>
      </c>
      <c r="P1139">
        <v>39</v>
      </c>
      <c r="Q1139" t="b">
        <v>0</v>
      </c>
      <c r="R1139" t="s">
        <v>8281</v>
      </c>
      <c r="S1139" s="12" t="s">
        <v>8334</v>
      </c>
      <c r="T1139" t="s">
        <v>8336</v>
      </c>
      <c r="U1139">
        <f t="shared" si="89"/>
        <v>2016</v>
      </c>
    </row>
    <row r="1140" spans="1:21" ht="15" hidden="1" customHeight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>
        <f t="shared" si="85"/>
        <v>0</v>
      </c>
      <c r="H1140">
        <f t="shared" si="86"/>
        <v>31.25</v>
      </c>
      <c r="I1140" t="s">
        <v>8223</v>
      </c>
      <c r="J1140" t="s">
        <v>8245</v>
      </c>
      <c r="K1140">
        <v>1485035131</v>
      </c>
      <c r="L1140" s="9">
        <f t="shared" si="87"/>
        <v>42756.9066087963</v>
      </c>
      <c r="M1140">
        <v>1483307131</v>
      </c>
      <c r="N1140" s="9">
        <f t="shared" si="88"/>
        <v>42736.9066087963</v>
      </c>
      <c r="O1140" t="b">
        <v>0</v>
      </c>
      <c r="P1140">
        <v>4</v>
      </c>
      <c r="Q1140" t="b">
        <v>0</v>
      </c>
      <c r="R1140" t="s">
        <v>8281</v>
      </c>
      <c r="S1140" s="12" t="s">
        <v>8334</v>
      </c>
      <c r="T1140" t="s">
        <v>8336</v>
      </c>
      <c r="U1140">
        <f t="shared" si="89"/>
        <v>2017</v>
      </c>
    </row>
    <row r="1141" spans="1:21" ht="15" hidden="1" customHeight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>
        <f t="shared" si="85"/>
        <v>0</v>
      </c>
      <c r="H1141">
        <f t="shared" si="86"/>
        <v>5</v>
      </c>
      <c r="I1141" t="s">
        <v>8223</v>
      </c>
      <c r="J1141" t="s">
        <v>8245</v>
      </c>
      <c r="K1141">
        <v>1420100426</v>
      </c>
      <c r="L1141" s="9">
        <f t="shared" si="87"/>
        <v>42005.347523148142</v>
      </c>
      <c r="M1141">
        <v>1417508426</v>
      </c>
      <c r="N1141" s="9">
        <f t="shared" si="88"/>
        <v>41975.34752314815</v>
      </c>
      <c r="O1141" t="b">
        <v>0</v>
      </c>
      <c r="P1141">
        <v>1</v>
      </c>
      <c r="Q1141" t="b">
        <v>0</v>
      </c>
      <c r="R1141" t="s">
        <v>8281</v>
      </c>
      <c r="S1141" s="12" t="s">
        <v>8334</v>
      </c>
      <c r="T1141" t="s">
        <v>8336</v>
      </c>
      <c r="U1141">
        <f t="shared" si="89"/>
        <v>2014</v>
      </c>
    </row>
    <row r="1142" spans="1:21" ht="15" hidden="1" customHeight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>
        <f t="shared" si="85"/>
        <v>0</v>
      </c>
      <c r="H1142" t="e">
        <f t="shared" si="86"/>
        <v>#DIV/0!</v>
      </c>
      <c r="I1142" t="s">
        <v>8224</v>
      </c>
      <c r="J1142" t="s">
        <v>8246</v>
      </c>
      <c r="K1142">
        <v>1438859121</v>
      </c>
      <c r="L1142" s="9">
        <f t="shared" si="87"/>
        <v>42222.462048611109</v>
      </c>
      <c r="M1142">
        <v>1436267121</v>
      </c>
      <c r="N1142" s="9">
        <f t="shared" si="88"/>
        <v>42192.462048611109</v>
      </c>
      <c r="O1142" t="b">
        <v>0</v>
      </c>
      <c r="P1142">
        <v>0</v>
      </c>
      <c r="Q1142" t="b">
        <v>0</v>
      </c>
      <c r="R1142" t="s">
        <v>8281</v>
      </c>
      <c r="S1142" s="12" t="s">
        <v>8334</v>
      </c>
      <c r="T1142" t="s">
        <v>8336</v>
      </c>
      <c r="U1142">
        <f t="shared" si="89"/>
        <v>2015</v>
      </c>
    </row>
    <row r="1143" spans="1:21" ht="15" hidden="1" customHeight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>
        <f t="shared" si="85"/>
        <v>0</v>
      </c>
      <c r="H1143" t="e">
        <f t="shared" si="86"/>
        <v>#DIV/0!</v>
      </c>
      <c r="I1143" t="s">
        <v>8235</v>
      </c>
      <c r="J1143" t="s">
        <v>8248</v>
      </c>
      <c r="K1143">
        <v>1436460450</v>
      </c>
      <c r="L1143" s="9">
        <f t="shared" si="87"/>
        <v>42194.699652777781</v>
      </c>
      <c r="M1143">
        <v>1433868450</v>
      </c>
      <c r="N1143" s="9">
        <f t="shared" si="88"/>
        <v>42164.699652777781</v>
      </c>
      <c r="O1143" t="b">
        <v>0</v>
      </c>
      <c r="P1143">
        <v>0</v>
      </c>
      <c r="Q1143" t="b">
        <v>0</v>
      </c>
      <c r="R1143" t="s">
        <v>8281</v>
      </c>
      <c r="S1143" s="12" t="s">
        <v>8334</v>
      </c>
      <c r="T1143" t="s">
        <v>8336</v>
      </c>
      <c r="U1143">
        <f t="shared" si="89"/>
        <v>2015</v>
      </c>
    </row>
    <row r="1144" spans="1:21" ht="15" hidden="1" customHeight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>
        <f t="shared" si="85"/>
        <v>0</v>
      </c>
      <c r="H1144" t="e">
        <f t="shared" si="86"/>
        <v>#DIV/0!</v>
      </c>
      <c r="I1144" t="s">
        <v>8223</v>
      </c>
      <c r="J1144" t="s">
        <v>8245</v>
      </c>
      <c r="K1144">
        <v>1424131727</v>
      </c>
      <c r="L1144" s="9">
        <f t="shared" si="87"/>
        <v>42052.006099537044</v>
      </c>
      <c r="M1144">
        <v>1421539727</v>
      </c>
      <c r="N1144" s="9">
        <f t="shared" si="88"/>
        <v>42022.006099537037</v>
      </c>
      <c r="O1144" t="b">
        <v>0</v>
      </c>
      <c r="P1144">
        <v>0</v>
      </c>
      <c r="Q1144" t="b">
        <v>0</v>
      </c>
      <c r="R1144" t="s">
        <v>8281</v>
      </c>
      <c r="S1144" s="12" t="s">
        <v>8334</v>
      </c>
      <c r="T1144" t="s">
        <v>8336</v>
      </c>
      <c r="U1144">
        <f t="shared" si="89"/>
        <v>2015</v>
      </c>
    </row>
    <row r="1145" spans="1:21" ht="15" hidden="1" customHeight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>
        <f t="shared" si="85"/>
        <v>0</v>
      </c>
      <c r="H1145">
        <f t="shared" si="86"/>
        <v>23.25</v>
      </c>
      <c r="I1145" t="s">
        <v>8223</v>
      </c>
      <c r="J1145" t="s">
        <v>8245</v>
      </c>
      <c r="K1145">
        <v>1450327126</v>
      </c>
      <c r="L1145" s="9">
        <f t="shared" si="87"/>
        <v>42355.19358796296</v>
      </c>
      <c r="M1145">
        <v>1447735126</v>
      </c>
      <c r="N1145" s="9">
        <f t="shared" si="88"/>
        <v>42325.19358796296</v>
      </c>
      <c r="O1145" t="b">
        <v>0</v>
      </c>
      <c r="P1145">
        <v>8</v>
      </c>
      <c r="Q1145" t="b">
        <v>0</v>
      </c>
      <c r="R1145" t="s">
        <v>8281</v>
      </c>
      <c r="S1145" s="12" t="s">
        <v>8334</v>
      </c>
      <c r="T1145" t="s">
        <v>8336</v>
      </c>
      <c r="U1145">
        <f t="shared" si="89"/>
        <v>2015</v>
      </c>
    </row>
    <row r="1146" spans="1:21" ht="15" hidden="1" customHeight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>
        <f t="shared" si="85"/>
        <v>0</v>
      </c>
      <c r="H1146" t="e">
        <f t="shared" si="86"/>
        <v>#DIV/0!</v>
      </c>
      <c r="I1146" t="s">
        <v>8223</v>
      </c>
      <c r="J1146" t="s">
        <v>8245</v>
      </c>
      <c r="K1146">
        <v>1430281320</v>
      </c>
      <c r="L1146" s="9">
        <f t="shared" si="87"/>
        <v>42123.181944444441</v>
      </c>
      <c r="M1146">
        <v>1427689320</v>
      </c>
      <c r="N1146" s="9">
        <f t="shared" si="88"/>
        <v>42093.181944444441</v>
      </c>
      <c r="O1146" t="b">
        <v>0</v>
      </c>
      <c r="P1146">
        <v>0</v>
      </c>
      <c r="Q1146" t="b">
        <v>0</v>
      </c>
      <c r="R1146" t="s">
        <v>8282</v>
      </c>
      <c r="S1146" s="12" t="s">
        <v>8337</v>
      </c>
      <c r="T1146" t="s">
        <v>8338</v>
      </c>
      <c r="U1146">
        <f t="shared" si="89"/>
        <v>2015</v>
      </c>
    </row>
    <row r="1147" spans="1:21" ht="15" hidden="1" customHeight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>
        <f t="shared" si="85"/>
        <v>0</v>
      </c>
      <c r="H1147">
        <f t="shared" si="86"/>
        <v>100</v>
      </c>
      <c r="I1147" t="s">
        <v>8223</v>
      </c>
      <c r="J1147" t="s">
        <v>8245</v>
      </c>
      <c r="K1147">
        <v>1412272592</v>
      </c>
      <c r="L1147" s="9">
        <f t="shared" si="87"/>
        <v>41914.747592592597</v>
      </c>
      <c r="M1147">
        <v>1407088592</v>
      </c>
      <c r="N1147" s="9">
        <f t="shared" si="88"/>
        <v>41854.74759259259</v>
      </c>
      <c r="O1147" t="b">
        <v>0</v>
      </c>
      <c r="P1147">
        <v>1</v>
      </c>
      <c r="Q1147" t="b">
        <v>0</v>
      </c>
      <c r="R1147" t="s">
        <v>8282</v>
      </c>
      <c r="S1147" s="12" t="s">
        <v>8337</v>
      </c>
      <c r="T1147" t="s">
        <v>8338</v>
      </c>
      <c r="U1147">
        <f t="shared" si="89"/>
        <v>2014</v>
      </c>
    </row>
    <row r="1148" spans="1:21" ht="15" hidden="1" customHeight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>
        <f t="shared" si="85"/>
        <v>9</v>
      </c>
      <c r="H1148">
        <f t="shared" si="86"/>
        <v>44.17</v>
      </c>
      <c r="I1148" t="s">
        <v>8223</v>
      </c>
      <c r="J1148" t="s">
        <v>8245</v>
      </c>
      <c r="K1148">
        <v>1399071173</v>
      </c>
      <c r="L1148" s="9">
        <f t="shared" si="87"/>
        <v>41761.9533912037</v>
      </c>
      <c r="M1148">
        <v>1395787973</v>
      </c>
      <c r="N1148" s="9">
        <f t="shared" si="88"/>
        <v>41723.953391203708</v>
      </c>
      <c r="O1148" t="b">
        <v>0</v>
      </c>
      <c r="P1148">
        <v>12</v>
      </c>
      <c r="Q1148" t="b">
        <v>0</v>
      </c>
      <c r="R1148" t="s">
        <v>8282</v>
      </c>
      <c r="S1148" s="12" t="s">
        <v>8337</v>
      </c>
      <c r="T1148" t="s">
        <v>8338</v>
      </c>
      <c r="U1148">
        <f t="shared" si="89"/>
        <v>2014</v>
      </c>
    </row>
    <row r="1149" spans="1:21" ht="15" hidden="1" customHeight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>
        <f t="shared" si="85"/>
        <v>0</v>
      </c>
      <c r="H1149" t="e">
        <f t="shared" si="86"/>
        <v>#DIV/0!</v>
      </c>
      <c r="I1149" t="s">
        <v>8228</v>
      </c>
      <c r="J1149" t="s">
        <v>8250</v>
      </c>
      <c r="K1149">
        <v>1413760783</v>
      </c>
      <c r="L1149" s="9">
        <f t="shared" si="87"/>
        <v>41931.972025462965</v>
      </c>
      <c r="M1149">
        <v>1408576783</v>
      </c>
      <c r="N1149" s="9">
        <f t="shared" si="88"/>
        <v>41871.972025462965</v>
      </c>
      <c r="O1149" t="b">
        <v>0</v>
      </c>
      <c r="P1149">
        <v>0</v>
      </c>
      <c r="Q1149" t="b">
        <v>0</v>
      </c>
      <c r="R1149" t="s">
        <v>8282</v>
      </c>
      <c r="S1149" s="12" t="s">
        <v>8337</v>
      </c>
      <c r="T1149" t="s">
        <v>8338</v>
      </c>
      <c r="U1149">
        <f t="shared" si="89"/>
        <v>2014</v>
      </c>
    </row>
    <row r="1150" spans="1:21" ht="15" hidden="1" customHeight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>
        <f t="shared" si="85"/>
        <v>0</v>
      </c>
      <c r="H1150">
        <f t="shared" si="86"/>
        <v>24.33</v>
      </c>
      <c r="I1150" t="s">
        <v>8223</v>
      </c>
      <c r="J1150" t="s">
        <v>8245</v>
      </c>
      <c r="K1150">
        <v>1480568781</v>
      </c>
      <c r="L1150" s="9">
        <f t="shared" si="87"/>
        <v>42705.212743055556</v>
      </c>
      <c r="M1150">
        <v>1477973181</v>
      </c>
      <c r="N1150" s="9">
        <f t="shared" si="88"/>
        <v>42675.171076388884</v>
      </c>
      <c r="O1150" t="b">
        <v>0</v>
      </c>
      <c r="P1150">
        <v>3</v>
      </c>
      <c r="Q1150" t="b">
        <v>0</v>
      </c>
      <c r="R1150" t="s">
        <v>8282</v>
      </c>
      <c r="S1150" s="12" t="s">
        <v>8337</v>
      </c>
      <c r="T1150" t="s">
        <v>8338</v>
      </c>
      <c r="U1150">
        <f t="shared" si="89"/>
        <v>2016</v>
      </c>
    </row>
    <row r="1151" spans="1:21" ht="15" hidden="1" customHeight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>
        <f t="shared" si="85"/>
        <v>0</v>
      </c>
      <c r="H1151">
        <f t="shared" si="86"/>
        <v>37.5</v>
      </c>
      <c r="I1151" t="s">
        <v>8223</v>
      </c>
      <c r="J1151" t="s">
        <v>8245</v>
      </c>
      <c r="K1151">
        <v>1466096566</v>
      </c>
      <c r="L1151" s="9">
        <f t="shared" si="87"/>
        <v>42537.71025462963</v>
      </c>
      <c r="M1151">
        <v>1463504566</v>
      </c>
      <c r="N1151" s="9">
        <f t="shared" si="88"/>
        <v>42507.71025462963</v>
      </c>
      <c r="O1151" t="b">
        <v>0</v>
      </c>
      <c r="P1151">
        <v>2</v>
      </c>
      <c r="Q1151" t="b">
        <v>0</v>
      </c>
      <c r="R1151" t="s">
        <v>8282</v>
      </c>
      <c r="S1151" s="12" t="s">
        <v>8337</v>
      </c>
      <c r="T1151" t="s">
        <v>8338</v>
      </c>
      <c r="U1151">
        <f t="shared" si="89"/>
        <v>2016</v>
      </c>
    </row>
    <row r="1152" spans="1:21" ht="15" hidden="1" customHeight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>
        <f t="shared" si="85"/>
        <v>10</v>
      </c>
      <c r="H1152">
        <f t="shared" si="86"/>
        <v>42</v>
      </c>
      <c r="I1152" t="s">
        <v>8223</v>
      </c>
      <c r="J1152" t="s">
        <v>8245</v>
      </c>
      <c r="K1152">
        <v>1452293675</v>
      </c>
      <c r="L1152" s="9">
        <f t="shared" si="87"/>
        <v>42377.954571759255</v>
      </c>
      <c r="M1152">
        <v>1447109675</v>
      </c>
      <c r="N1152" s="9">
        <f t="shared" si="88"/>
        <v>42317.954571759255</v>
      </c>
      <c r="O1152" t="b">
        <v>0</v>
      </c>
      <c r="P1152">
        <v>6</v>
      </c>
      <c r="Q1152" t="b">
        <v>0</v>
      </c>
      <c r="R1152" t="s">
        <v>8282</v>
      </c>
      <c r="S1152" s="12" t="s">
        <v>8337</v>
      </c>
      <c r="T1152" t="s">
        <v>8338</v>
      </c>
      <c r="U1152">
        <f t="shared" si="89"/>
        <v>2015</v>
      </c>
    </row>
    <row r="1153" spans="1:21" ht="15" hidden="1" customHeight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>
        <f t="shared" si="85"/>
        <v>0</v>
      </c>
      <c r="H1153" t="e">
        <f t="shared" si="86"/>
        <v>#DIV/0!</v>
      </c>
      <c r="I1153" t="s">
        <v>8223</v>
      </c>
      <c r="J1153" t="s">
        <v>8245</v>
      </c>
      <c r="K1153">
        <v>1441592863</v>
      </c>
      <c r="L1153" s="9">
        <f t="shared" si="87"/>
        <v>42254.102581018517</v>
      </c>
      <c r="M1153">
        <v>1439000863</v>
      </c>
      <c r="N1153" s="9">
        <f t="shared" si="88"/>
        <v>42224.102581018517</v>
      </c>
      <c r="O1153" t="b">
        <v>0</v>
      </c>
      <c r="P1153">
        <v>0</v>
      </c>
      <c r="Q1153" t="b">
        <v>0</v>
      </c>
      <c r="R1153" t="s">
        <v>8282</v>
      </c>
      <c r="S1153" s="12" t="s">
        <v>8337</v>
      </c>
      <c r="T1153" t="s">
        <v>8338</v>
      </c>
      <c r="U1153">
        <f t="shared" si="89"/>
        <v>2015</v>
      </c>
    </row>
    <row r="1154" spans="1:21" ht="15" hidden="1" customHeight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>
        <f t="shared" si="85"/>
        <v>6</v>
      </c>
      <c r="H1154">
        <f t="shared" si="86"/>
        <v>60.73</v>
      </c>
      <c r="I1154" t="s">
        <v>8223</v>
      </c>
      <c r="J1154" t="s">
        <v>8245</v>
      </c>
      <c r="K1154">
        <v>1431709312</v>
      </c>
      <c r="L1154" s="9">
        <f t="shared" si="87"/>
        <v>42139.709629629629</v>
      </c>
      <c r="M1154">
        <v>1429117312</v>
      </c>
      <c r="N1154" s="9">
        <f t="shared" si="88"/>
        <v>42109.709629629629</v>
      </c>
      <c r="O1154" t="b">
        <v>0</v>
      </c>
      <c r="P1154">
        <v>15</v>
      </c>
      <c r="Q1154" t="b">
        <v>0</v>
      </c>
      <c r="R1154" t="s">
        <v>8282</v>
      </c>
      <c r="S1154" s="12" t="s">
        <v>8337</v>
      </c>
      <c r="T1154" t="s">
        <v>8338</v>
      </c>
      <c r="U1154">
        <f t="shared" si="89"/>
        <v>2015</v>
      </c>
    </row>
    <row r="1155" spans="1:21" ht="15" hidden="1" customHeight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>
        <f t="shared" ref="G1155:G1218" si="90">ROUND(E1155/D1155*100,0)</f>
        <v>1</v>
      </c>
      <c r="H1155">
        <f t="shared" ref="H1155:H1218" si="91">ROUND(E1155/P1155,2)</f>
        <v>50</v>
      </c>
      <c r="I1155" t="s">
        <v>8223</v>
      </c>
      <c r="J1155" t="s">
        <v>8245</v>
      </c>
      <c r="K1155">
        <v>1434647305</v>
      </c>
      <c r="L1155" s="9">
        <f t="shared" ref="L1155:L1218" si="92">K1155/60/60/24+DATE(1970,1,1)</f>
        <v>42173.714178240742</v>
      </c>
      <c r="M1155">
        <v>1432055305</v>
      </c>
      <c r="N1155" s="9">
        <f t="shared" ref="N1155:N1218" si="93">M1155/24/60/60+DATE(1970,1,1)</f>
        <v>42143.714178240742</v>
      </c>
      <c r="O1155" t="b">
        <v>0</v>
      </c>
      <c r="P1155">
        <v>1</v>
      </c>
      <c r="Q1155" t="b">
        <v>0</v>
      </c>
      <c r="R1155" t="s">
        <v>8282</v>
      </c>
      <c r="S1155" s="12" t="s">
        <v>8337</v>
      </c>
      <c r="T1155" t="s">
        <v>8338</v>
      </c>
      <c r="U1155">
        <f t="shared" ref="U1155:U1218" si="94">YEAR(N1155)</f>
        <v>2015</v>
      </c>
    </row>
    <row r="1156" spans="1:21" ht="15" hidden="1" customHeight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>
        <f t="shared" si="90"/>
        <v>7</v>
      </c>
      <c r="H1156">
        <f t="shared" si="91"/>
        <v>108.33</v>
      </c>
      <c r="I1156" t="s">
        <v>8223</v>
      </c>
      <c r="J1156" t="s">
        <v>8245</v>
      </c>
      <c r="K1156">
        <v>1441507006</v>
      </c>
      <c r="L1156" s="9">
        <f t="shared" si="92"/>
        <v>42253.108865740738</v>
      </c>
      <c r="M1156">
        <v>1438915006</v>
      </c>
      <c r="N1156" s="9">
        <f t="shared" si="93"/>
        <v>42223.108865740738</v>
      </c>
      <c r="O1156" t="b">
        <v>0</v>
      </c>
      <c r="P1156">
        <v>3</v>
      </c>
      <c r="Q1156" t="b">
        <v>0</v>
      </c>
      <c r="R1156" t="s">
        <v>8282</v>
      </c>
      <c r="S1156" s="12" t="s">
        <v>8337</v>
      </c>
      <c r="T1156" t="s">
        <v>8338</v>
      </c>
      <c r="U1156">
        <f t="shared" si="94"/>
        <v>2015</v>
      </c>
    </row>
    <row r="1157" spans="1:21" ht="15" hidden="1" customHeight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>
        <f t="shared" si="90"/>
        <v>1</v>
      </c>
      <c r="H1157">
        <f t="shared" si="91"/>
        <v>23.5</v>
      </c>
      <c r="I1157" t="s">
        <v>8223</v>
      </c>
      <c r="J1157" t="s">
        <v>8245</v>
      </c>
      <c r="K1157">
        <v>1408040408</v>
      </c>
      <c r="L1157" s="9">
        <f t="shared" si="92"/>
        <v>41865.763981481483</v>
      </c>
      <c r="M1157">
        <v>1405448408</v>
      </c>
      <c r="N1157" s="9">
        <f t="shared" si="93"/>
        <v>41835.763981481483</v>
      </c>
      <c r="O1157" t="b">
        <v>0</v>
      </c>
      <c r="P1157">
        <v>8</v>
      </c>
      <c r="Q1157" t="b">
        <v>0</v>
      </c>
      <c r="R1157" t="s">
        <v>8282</v>
      </c>
      <c r="S1157" s="12" t="s">
        <v>8337</v>
      </c>
      <c r="T1157" t="s">
        <v>8338</v>
      </c>
      <c r="U1157">
        <f t="shared" si="94"/>
        <v>2014</v>
      </c>
    </row>
    <row r="1158" spans="1:21" ht="15" hidden="1" customHeight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>
        <f t="shared" si="90"/>
        <v>0</v>
      </c>
      <c r="H1158" t="e">
        <f t="shared" si="91"/>
        <v>#DIV/0!</v>
      </c>
      <c r="I1158" t="s">
        <v>8223</v>
      </c>
      <c r="J1158" t="s">
        <v>8245</v>
      </c>
      <c r="K1158">
        <v>1424742162</v>
      </c>
      <c r="L1158" s="9">
        <f t="shared" si="92"/>
        <v>42059.07131944444</v>
      </c>
      <c r="M1158">
        <v>1422150162</v>
      </c>
      <c r="N1158" s="9">
        <f t="shared" si="93"/>
        <v>42029.07131944444</v>
      </c>
      <c r="O1158" t="b">
        <v>0</v>
      </c>
      <c r="P1158">
        <v>0</v>
      </c>
      <c r="Q1158" t="b">
        <v>0</v>
      </c>
      <c r="R1158" t="s">
        <v>8282</v>
      </c>
      <c r="S1158" s="12" t="s">
        <v>8337</v>
      </c>
      <c r="T1158" t="s">
        <v>8338</v>
      </c>
      <c r="U1158">
        <f t="shared" si="94"/>
        <v>2015</v>
      </c>
    </row>
    <row r="1159" spans="1:21" ht="15" hidden="1" customHeight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>
        <f t="shared" si="90"/>
        <v>2</v>
      </c>
      <c r="H1159">
        <f t="shared" si="91"/>
        <v>50.33</v>
      </c>
      <c r="I1159" t="s">
        <v>8223</v>
      </c>
      <c r="J1159" t="s">
        <v>8245</v>
      </c>
      <c r="K1159">
        <v>1417795480</v>
      </c>
      <c r="L1159" s="9">
        <f t="shared" si="92"/>
        <v>41978.669907407413</v>
      </c>
      <c r="M1159">
        <v>1412607880</v>
      </c>
      <c r="N1159" s="9">
        <f t="shared" si="93"/>
        <v>41918.628240740742</v>
      </c>
      <c r="O1159" t="b">
        <v>0</v>
      </c>
      <c r="P1159">
        <v>3</v>
      </c>
      <c r="Q1159" t="b">
        <v>0</v>
      </c>
      <c r="R1159" t="s">
        <v>8282</v>
      </c>
      <c r="S1159" s="12" t="s">
        <v>8337</v>
      </c>
      <c r="T1159" t="s">
        <v>8338</v>
      </c>
      <c r="U1159">
        <f t="shared" si="94"/>
        <v>2014</v>
      </c>
    </row>
    <row r="1160" spans="1:21" ht="15" hidden="1" customHeight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>
        <f t="shared" si="90"/>
        <v>0</v>
      </c>
      <c r="H1160">
        <f t="shared" si="91"/>
        <v>11.67</v>
      </c>
      <c r="I1160" t="s">
        <v>8223</v>
      </c>
      <c r="J1160" t="s">
        <v>8245</v>
      </c>
      <c r="K1160">
        <v>1418091128</v>
      </c>
      <c r="L1160" s="9">
        <f t="shared" si="92"/>
        <v>41982.09175925926</v>
      </c>
      <c r="M1160">
        <v>1415499128</v>
      </c>
      <c r="N1160" s="9">
        <f t="shared" si="93"/>
        <v>41952.09175925926</v>
      </c>
      <c r="O1160" t="b">
        <v>0</v>
      </c>
      <c r="P1160">
        <v>3</v>
      </c>
      <c r="Q1160" t="b">
        <v>0</v>
      </c>
      <c r="R1160" t="s">
        <v>8282</v>
      </c>
      <c r="S1160" s="12" t="s">
        <v>8337</v>
      </c>
      <c r="T1160" t="s">
        <v>8338</v>
      </c>
      <c r="U1160">
        <f t="shared" si="94"/>
        <v>2014</v>
      </c>
    </row>
    <row r="1161" spans="1:21" ht="15" hidden="1" customHeight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>
        <f t="shared" si="90"/>
        <v>0</v>
      </c>
      <c r="H1161" t="e">
        <f t="shared" si="91"/>
        <v>#DIV/0!</v>
      </c>
      <c r="I1161" t="s">
        <v>8223</v>
      </c>
      <c r="J1161" t="s">
        <v>8245</v>
      </c>
      <c r="K1161">
        <v>1435679100</v>
      </c>
      <c r="L1161" s="9">
        <f t="shared" si="92"/>
        <v>42185.65625</v>
      </c>
      <c r="M1161">
        <v>1433006765</v>
      </c>
      <c r="N1161" s="9">
        <f t="shared" si="93"/>
        <v>42154.726446759261</v>
      </c>
      <c r="O1161" t="b">
        <v>0</v>
      </c>
      <c r="P1161">
        <v>0</v>
      </c>
      <c r="Q1161" t="b">
        <v>0</v>
      </c>
      <c r="R1161" t="s">
        <v>8282</v>
      </c>
      <c r="S1161" s="12" t="s">
        <v>8337</v>
      </c>
      <c r="T1161" t="s">
        <v>8338</v>
      </c>
      <c r="U1161">
        <f t="shared" si="94"/>
        <v>2015</v>
      </c>
    </row>
    <row r="1162" spans="1:21" ht="15" hidden="1" customHeight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>
        <f t="shared" si="90"/>
        <v>4</v>
      </c>
      <c r="H1162">
        <f t="shared" si="91"/>
        <v>60.79</v>
      </c>
      <c r="I1162" t="s">
        <v>8223</v>
      </c>
      <c r="J1162" t="s">
        <v>8245</v>
      </c>
      <c r="K1162">
        <v>1427510586</v>
      </c>
      <c r="L1162" s="9">
        <f t="shared" si="92"/>
        <v>42091.113263888896</v>
      </c>
      <c r="M1162">
        <v>1424922186</v>
      </c>
      <c r="N1162" s="9">
        <f t="shared" si="93"/>
        <v>42061.154930555553</v>
      </c>
      <c r="O1162" t="b">
        <v>0</v>
      </c>
      <c r="P1162">
        <v>19</v>
      </c>
      <c r="Q1162" t="b">
        <v>0</v>
      </c>
      <c r="R1162" t="s">
        <v>8282</v>
      </c>
      <c r="S1162" s="12" t="s">
        <v>8337</v>
      </c>
      <c r="T1162" t="s">
        <v>8338</v>
      </c>
      <c r="U1162">
        <f t="shared" si="94"/>
        <v>2015</v>
      </c>
    </row>
    <row r="1163" spans="1:21" ht="15" hidden="1" customHeight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>
        <f t="shared" si="90"/>
        <v>0</v>
      </c>
      <c r="H1163" t="e">
        <f t="shared" si="91"/>
        <v>#DIV/0!</v>
      </c>
      <c r="I1163" t="s">
        <v>8223</v>
      </c>
      <c r="J1163" t="s">
        <v>8245</v>
      </c>
      <c r="K1163">
        <v>1432047989</v>
      </c>
      <c r="L1163" s="9">
        <f t="shared" si="92"/>
        <v>42143.629502314812</v>
      </c>
      <c r="M1163">
        <v>1430233589</v>
      </c>
      <c r="N1163" s="9">
        <f t="shared" si="93"/>
        <v>42122.629502314812</v>
      </c>
      <c r="O1163" t="b">
        <v>0</v>
      </c>
      <c r="P1163">
        <v>0</v>
      </c>
      <c r="Q1163" t="b">
        <v>0</v>
      </c>
      <c r="R1163" t="s">
        <v>8282</v>
      </c>
      <c r="S1163" s="12" t="s">
        <v>8337</v>
      </c>
      <c r="T1163" t="s">
        <v>8338</v>
      </c>
      <c r="U1163">
        <f t="shared" si="94"/>
        <v>2015</v>
      </c>
    </row>
    <row r="1164" spans="1:21" ht="15" hidden="1" customHeight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>
        <f t="shared" si="90"/>
        <v>0</v>
      </c>
      <c r="H1164">
        <f t="shared" si="91"/>
        <v>17.5</v>
      </c>
      <c r="I1164" t="s">
        <v>8223</v>
      </c>
      <c r="J1164" t="s">
        <v>8245</v>
      </c>
      <c r="K1164">
        <v>1411662264</v>
      </c>
      <c r="L1164" s="9">
        <f t="shared" si="92"/>
        <v>41907.683611111112</v>
      </c>
      <c r="M1164">
        <v>1408983864</v>
      </c>
      <c r="N1164" s="9">
        <f t="shared" si="93"/>
        <v>41876.683611111112</v>
      </c>
      <c r="O1164" t="b">
        <v>0</v>
      </c>
      <c r="P1164">
        <v>2</v>
      </c>
      <c r="Q1164" t="b">
        <v>0</v>
      </c>
      <c r="R1164" t="s">
        <v>8282</v>
      </c>
      <c r="S1164" s="12" t="s">
        <v>8337</v>
      </c>
      <c r="T1164" t="s">
        <v>8338</v>
      </c>
      <c r="U1164">
        <f t="shared" si="94"/>
        <v>2014</v>
      </c>
    </row>
    <row r="1165" spans="1:21" ht="15" hidden="1" customHeight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>
        <f t="shared" si="90"/>
        <v>0</v>
      </c>
      <c r="H1165" t="e">
        <f t="shared" si="91"/>
        <v>#DIV/0!</v>
      </c>
      <c r="I1165" t="s">
        <v>8223</v>
      </c>
      <c r="J1165" t="s">
        <v>8245</v>
      </c>
      <c r="K1165">
        <v>1407604920</v>
      </c>
      <c r="L1165" s="9">
        <f t="shared" si="92"/>
        <v>41860.723611111112</v>
      </c>
      <c r="M1165">
        <v>1405012920</v>
      </c>
      <c r="N1165" s="9">
        <f t="shared" si="93"/>
        <v>41830.723611111112</v>
      </c>
      <c r="O1165" t="b">
        <v>0</v>
      </c>
      <c r="P1165">
        <v>0</v>
      </c>
      <c r="Q1165" t="b">
        <v>0</v>
      </c>
      <c r="R1165" t="s">
        <v>8282</v>
      </c>
      <c r="S1165" s="12" t="s">
        <v>8337</v>
      </c>
      <c r="T1165" t="s">
        <v>8338</v>
      </c>
      <c r="U1165">
        <f t="shared" si="94"/>
        <v>2014</v>
      </c>
    </row>
    <row r="1166" spans="1:21" ht="15" hidden="1" customHeight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>
        <f t="shared" si="90"/>
        <v>0</v>
      </c>
      <c r="H1166" t="e">
        <f t="shared" si="91"/>
        <v>#DIV/0!</v>
      </c>
      <c r="I1166" t="s">
        <v>8223</v>
      </c>
      <c r="J1166" t="s">
        <v>8245</v>
      </c>
      <c r="K1166">
        <v>1466270582</v>
      </c>
      <c r="L1166" s="9">
        <f t="shared" si="92"/>
        <v>42539.724328703705</v>
      </c>
      <c r="M1166">
        <v>1463678582</v>
      </c>
      <c r="N1166" s="9">
        <f t="shared" si="93"/>
        <v>42509.724328703705</v>
      </c>
      <c r="O1166" t="b">
        <v>0</v>
      </c>
      <c r="P1166">
        <v>0</v>
      </c>
      <c r="Q1166" t="b">
        <v>0</v>
      </c>
      <c r="R1166" t="s">
        <v>8282</v>
      </c>
      <c r="S1166" s="12" t="s">
        <v>8337</v>
      </c>
      <c r="T1166" t="s">
        <v>8338</v>
      </c>
      <c r="U1166">
        <f t="shared" si="94"/>
        <v>2016</v>
      </c>
    </row>
    <row r="1167" spans="1:21" ht="15" hidden="1" customHeight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>
        <f t="shared" si="90"/>
        <v>21</v>
      </c>
      <c r="H1167">
        <f t="shared" si="91"/>
        <v>82.82</v>
      </c>
      <c r="I1167" t="s">
        <v>8223</v>
      </c>
      <c r="J1167" t="s">
        <v>8245</v>
      </c>
      <c r="K1167">
        <v>1404623330</v>
      </c>
      <c r="L1167" s="9">
        <f t="shared" si="92"/>
        <v>41826.214467592588</v>
      </c>
      <c r="M1167">
        <v>1401685730</v>
      </c>
      <c r="N1167" s="9">
        <f t="shared" si="93"/>
        <v>41792.214467592596</v>
      </c>
      <c r="O1167" t="b">
        <v>0</v>
      </c>
      <c r="P1167">
        <v>25</v>
      </c>
      <c r="Q1167" t="b">
        <v>0</v>
      </c>
      <c r="R1167" t="s">
        <v>8282</v>
      </c>
      <c r="S1167" s="12" t="s">
        <v>8337</v>
      </c>
      <c r="T1167" t="s">
        <v>8338</v>
      </c>
      <c r="U1167">
        <f t="shared" si="94"/>
        <v>2014</v>
      </c>
    </row>
    <row r="1168" spans="1:21" ht="15" hidden="1" customHeight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>
        <f t="shared" si="90"/>
        <v>19</v>
      </c>
      <c r="H1168">
        <f t="shared" si="91"/>
        <v>358.88</v>
      </c>
      <c r="I1168" t="s">
        <v>8223</v>
      </c>
      <c r="J1168" t="s">
        <v>8245</v>
      </c>
      <c r="K1168">
        <v>1435291200</v>
      </c>
      <c r="L1168" s="9">
        <f t="shared" si="92"/>
        <v>42181.166666666672</v>
      </c>
      <c r="M1168">
        <v>1432640342</v>
      </c>
      <c r="N1168" s="9">
        <f t="shared" si="93"/>
        <v>42150.485439814816</v>
      </c>
      <c r="O1168" t="b">
        <v>0</v>
      </c>
      <c r="P1168">
        <v>8</v>
      </c>
      <c r="Q1168" t="b">
        <v>0</v>
      </c>
      <c r="R1168" t="s">
        <v>8282</v>
      </c>
      <c r="S1168" s="12" t="s">
        <v>8337</v>
      </c>
      <c r="T1168" t="s">
        <v>8338</v>
      </c>
      <c r="U1168">
        <f t="shared" si="94"/>
        <v>2015</v>
      </c>
    </row>
    <row r="1169" spans="1:21" ht="15" hidden="1" customHeight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>
        <f t="shared" si="90"/>
        <v>2</v>
      </c>
      <c r="H1169">
        <f t="shared" si="91"/>
        <v>61.19</v>
      </c>
      <c r="I1169" t="s">
        <v>8223</v>
      </c>
      <c r="J1169" t="s">
        <v>8245</v>
      </c>
      <c r="K1169">
        <v>1410543495</v>
      </c>
      <c r="L1169" s="9">
        <f t="shared" si="92"/>
        <v>41894.734895833331</v>
      </c>
      <c r="M1169">
        <v>1407865095</v>
      </c>
      <c r="N1169" s="9">
        <f t="shared" si="93"/>
        <v>41863.734895833331</v>
      </c>
      <c r="O1169" t="b">
        <v>0</v>
      </c>
      <c r="P1169">
        <v>16</v>
      </c>
      <c r="Q1169" t="b">
        <v>0</v>
      </c>
      <c r="R1169" t="s">
        <v>8282</v>
      </c>
      <c r="S1169" s="12" t="s">
        <v>8337</v>
      </c>
      <c r="T1169" t="s">
        <v>8338</v>
      </c>
      <c r="U1169">
        <f t="shared" si="94"/>
        <v>2014</v>
      </c>
    </row>
    <row r="1170" spans="1:21" ht="15" hidden="1" customHeight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>
        <f t="shared" si="90"/>
        <v>6</v>
      </c>
      <c r="H1170">
        <f t="shared" si="91"/>
        <v>340</v>
      </c>
      <c r="I1170" t="s">
        <v>8223</v>
      </c>
      <c r="J1170" t="s">
        <v>8245</v>
      </c>
      <c r="K1170">
        <v>1474507065</v>
      </c>
      <c r="L1170" s="9">
        <f t="shared" si="92"/>
        <v>42635.053993055553</v>
      </c>
      <c r="M1170">
        <v>1471915065</v>
      </c>
      <c r="N1170" s="9">
        <f t="shared" si="93"/>
        <v>42605.053993055553</v>
      </c>
      <c r="O1170" t="b">
        <v>0</v>
      </c>
      <c r="P1170">
        <v>3</v>
      </c>
      <c r="Q1170" t="b">
        <v>0</v>
      </c>
      <c r="R1170" t="s">
        <v>8282</v>
      </c>
      <c r="S1170" s="12" t="s">
        <v>8337</v>
      </c>
      <c r="T1170" t="s">
        <v>8338</v>
      </c>
      <c r="U1170">
        <f t="shared" si="94"/>
        <v>2016</v>
      </c>
    </row>
    <row r="1171" spans="1:21" ht="15" hidden="1" customHeight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>
        <f t="shared" si="90"/>
        <v>0</v>
      </c>
      <c r="H1171">
        <f t="shared" si="91"/>
        <v>5.67</v>
      </c>
      <c r="I1171" t="s">
        <v>8223</v>
      </c>
      <c r="J1171" t="s">
        <v>8245</v>
      </c>
      <c r="K1171">
        <v>1424593763</v>
      </c>
      <c r="L1171" s="9">
        <f t="shared" si="92"/>
        <v>42057.353738425925</v>
      </c>
      <c r="M1171">
        <v>1422001763</v>
      </c>
      <c r="N1171" s="9">
        <f t="shared" si="93"/>
        <v>42027.353738425925</v>
      </c>
      <c r="O1171" t="b">
        <v>0</v>
      </c>
      <c r="P1171">
        <v>3</v>
      </c>
      <c r="Q1171" t="b">
        <v>0</v>
      </c>
      <c r="R1171" t="s">
        <v>8282</v>
      </c>
      <c r="S1171" s="12" t="s">
        <v>8337</v>
      </c>
      <c r="T1171" t="s">
        <v>8338</v>
      </c>
      <c r="U1171">
        <f t="shared" si="94"/>
        <v>2015</v>
      </c>
    </row>
    <row r="1172" spans="1:21" ht="15" hidden="1" customHeight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>
        <f t="shared" si="90"/>
        <v>0</v>
      </c>
      <c r="H1172">
        <f t="shared" si="91"/>
        <v>50</v>
      </c>
      <c r="I1172" t="s">
        <v>8224</v>
      </c>
      <c r="J1172" t="s">
        <v>8246</v>
      </c>
      <c r="K1172">
        <v>1433021171</v>
      </c>
      <c r="L1172" s="9">
        <f t="shared" si="92"/>
        <v>42154.893182870372</v>
      </c>
      <c r="M1172">
        <v>1430429171</v>
      </c>
      <c r="N1172" s="9">
        <f t="shared" si="93"/>
        <v>42124.893182870372</v>
      </c>
      <c r="O1172" t="b">
        <v>0</v>
      </c>
      <c r="P1172">
        <v>2</v>
      </c>
      <c r="Q1172" t="b">
        <v>0</v>
      </c>
      <c r="R1172" t="s">
        <v>8282</v>
      </c>
      <c r="S1172" s="12" t="s">
        <v>8337</v>
      </c>
      <c r="T1172" t="s">
        <v>8338</v>
      </c>
      <c r="U1172">
        <f t="shared" si="94"/>
        <v>2015</v>
      </c>
    </row>
    <row r="1173" spans="1:21" ht="15" hidden="1" customHeight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>
        <f t="shared" si="90"/>
        <v>0</v>
      </c>
      <c r="H1173">
        <f t="shared" si="91"/>
        <v>25</v>
      </c>
      <c r="I1173" t="s">
        <v>8223</v>
      </c>
      <c r="J1173" t="s">
        <v>8245</v>
      </c>
      <c r="K1173">
        <v>1415909927</v>
      </c>
      <c r="L1173" s="9">
        <f t="shared" si="92"/>
        <v>41956.846377314811</v>
      </c>
      <c r="M1173">
        <v>1414351127</v>
      </c>
      <c r="N1173" s="9">
        <f t="shared" si="93"/>
        <v>41938.804710648146</v>
      </c>
      <c r="O1173" t="b">
        <v>0</v>
      </c>
      <c r="P1173">
        <v>1</v>
      </c>
      <c r="Q1173" t="b">
        <v>0</v>
      </c>
      <c r="R1173" t="s">
        <v>8282</v>
      </c>
      <c r="S1173" s="12" t="s">
        <v>8337</v>
      </c>
      <c r="T1173" t="s">
        <v>8338</v>
      </c>
      <c r="U1173">
        <f t="shared" si="94"/>
        <v>2014</v>
      </c>
    </row>
    <row r="1174" spans="1:21" ht="15" hidden="1" customHeight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>
        <f t="shared" si="90"/>
        <v>0</v>
      </c>
      <c r="H1174" t="e">
        <f t="shared" si="91"/>
        <v>#DIV/0!</v>
      </c>
      <c r="I1174" t="s">
        <v>8223</v>
      </c>
      <c r="J1174" t="s">
        <v>8245</v>
      </c>
      <c r="K1174">
        <v>1408551752</v>
      </c>
      <c r="L1174" s="9">
        <f t="shared" si="92"/>
        <v>41871.682314814818</v>
      </c>
      <c r="M1174">
        <v>1405959752</v>
      </c>
      <c r="N1174" s="9">
        <f t="shared" si="93"/>
        <v>41841.682314814818</v>
      </c>
      <c r="O1174" t="b">
        <v>0</v>
      </c>
      <c r="P1174">
        <v>0</v>
      </c>
      <c r="Q1174" t="b">
        <v>0</v>
      </c>
      <c r="R1174" t="s">
        <v>8282</v>
      </c>
      <c r="S1174" s="12" t="s">
        <v>8337</v>
      </c>
      <c r="T1174" t="s">
        <v>8338</v>
      </c>
      <c r="U1174">
        <f t="shared" si="94"/>
        <v>2014</v>
      </c>
    </row>
    <row r="1175" spans="1:21" ht="15" hidden="1" customHeight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>
        <f t="shared" si="90"/>
        <v>0</v>
      </c>
      <c r="H1175">
        <f t="shared" si="91"/>
        <v>30</v>
      </c>
      <c r="I1175" t="s">
        <v>8223</v>
      </c>
      <c r="J1175" t="s">
        <v>8245</v>
      </c>
      <c r="K1175">
        <v>1438576057</v>
      </c>
      <c r="L1175" s="9">
        <f t="shared" si="92"/>
        <v>42219.185844907406</v>
      </c>
      <c r="M1175">
        <v>1435552057</v>
      </c>
      <c r="N1175" s="9">
        <f t="shared" si="93"/>
        <v>42184.185844907406</v>
      </c>
      <c r="O1175" t="b">
        <v>0</v>
      </c>
      <c r="P1175">
        <v>1</v>
      </c>
      <c r="Q1175" t="b">
        <v>0</v>
      </c>
      <c r="R1175" t="s">
        <v>8282</v>
      </c>
      <c r="S1175" s="12" t="s">
        <v>8337</v>
      </c>
      <c r="T1175" t="s">
        <v>8338</v>
      </c>
      <c r="U1175">
        <f t="shared" si="94"/>
        <v>2015</v>
      </c>
    </row>
    <row r="1176" spans="1:21" ht="15" hidden="1" customHeight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>
        <f t="shared" si="90"/>
        <v>6</v>
      </c>
      <c r="H1176">
        <f t="shared" si="91"/>
        <v>46.63</v>
      </c>
      <c r="I1176" t="s">
        <v>8223</v>
      </c>
      <c r="J1176" t="s">
        <v>8245</v>
      </c>
      <c r="K1176">
        <v>1462738327</v>
      </c>
      <c r="L1176" s="9">
        <f t="shared" si="92"/>
        <v>42498.84174768519</v>
      </c>
      <c r="M1176">
        <v>1460146327</v>
      </c>
      <c r="N1176" s="9">
        <f t="shared" si="93"/>
        <v>42468.841747685183</v>
      </c>
      <c r="O1176" t="b">
        <v>0</v>
      </c>
      <c r="P1176">
        <v>19</v>
      </c>
      <c r="Q1176" t="b">
        <v>0</v>
      </c>
      <c r="R1176" t="s">
        <v>8282</v>
      </c>
      <c r="S1176" s="12" t="s">
        <v>8337</v>
      </c>
      <c r="T1176" t="s">
        <v>8338</v>
      </c>
      <c r="U1176">
        <f t="shared" si="94"/>
        <v>2016</v>
      </c>
    </row>
    <row r="1177" spans="1:21" ht="15" hidden="1" customHeight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>
        <f t="shared" si="90"/>
        <v>3</v>
      </c>
      <c r="H1177">
        <f t="shared" si="91"/>
        <v>65</v>
      </c>
      <c r="I1177" t="s">
        <v>8223</v>
      </c>
      <c r="J1177" t="s">
        <v>8245</v>
      </c>
      <c r="K1177">
        <v>1436981339</v>
      </c>
      <c r="L1177" s="9">
        <f t="shared" si="92"/>
        <v>42200.728460648148</v>
      </c>
      <c r="M1177">
        <v>1434389339</v>
      </c>
      <c r="N1177" s="9">
        <f t="shared" si="93"/>
        <v>42170.728460648148</v>
      </c>
      <c r="O1177" t="b">
        <v>0</v>
      </c>
      <c r="P1177">
        <v>9</v>
      </c>
      <c r="Q1177" t="b">
        <v>0</v>
      </c>
      <c r="R1177" t="s">
        <v>8282</v>
      </c>
      <c r="S1177" s="12" t="s">
        <v>8337</v>
      </c>
      <c r="T1177" t="s">
        <v>8338</v>
      </c>
      <c r="U1177">
        <f t="shared" si="94"/>
        <v>2015</v>
      </c>
    </row>
    <row r="1178" spans="1:21" ht="15" hidden="1" customHeight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>
        <f t="shared" si="90"/>
        <v>0</v>
      </c>
      <c r="H1178">
        <f t="shared" si="91"/>
        <v>10</v>
      </c>
      <c r="I1178" t="s">
        <v>8225</v>
      </c>
      <c r="J1178" t="s">
        <v>8247</v>
      </c>
      <c r="K1178">
        <v>1488805200</v>
      </c>
      <c r="L1178" s="9">
        <f t="shared" si="92"/>
        <v>42800.541666666672</v>
      </c>
      <c r="M1178">
        <v>1484094498</v>
      </c>
      <c r="N1178" s="9">
        <f t="shared" si="93"/>
        <v>42746.019652777773</v>
      </c>
      <c r="O1178" t="b">
        <v>0</v>
      </c>
      <c r="P1178">
        <v>1</v>
      </c>
      <c r="Q1178" t="b">
        <v>0</v>
      </c>
      <c r="R1178" t="s">
        <v>8282</v>
      </c>
      <c r="S1178" s="12" t="s">
        <v>8337</v>
      </c>
      <c r="T1178" t="s">
        <v>8338</v>
      </c>
      <c r="U1178">
        <f t="shared" si="94"/>
        <v>2017</v>
      </c>
    </row>
    <row r="1179" spans="1:21" ht="15" hidden="1" customHeight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>
        <f t="shared" si="90"/>
        <v>0</v>
      </c>
      <c r="H1179" t="e">
        <f t="shared" si="91"/>
        <v>#DIV/0!</v>
      </c>
      <c r="I1179" t="s">
        <v>8224</v>
      </c>
      <c r="J1179" t="s">
        <v>8246</v>
      </c>
      <c r="K1179">
        <v>1413388296</v>
      </c>
      <c r="L1179" s="9">
        <f t="shared" si="92"/>
        <v>41927.660833333335</v>
      </c>
      <c r="M1179">
        <v>1410796296</v>
      </c>
      <c r="N1179" s="9">
        <f t="shared" si="93"/>
        <v>41897.660833333335</v>
      </c>
      <c r="O1179" t="b">
        <v>0</v>
      </c>
      <c r="P1179">
        <v>0</v>
      </c>
      <c r="Q1179" t="b">
        <v>0</v>
      </c>
      <c r="R1179" t="s">
        <v>8282</v>
      </c>
      <c r="S1179" s="12" t="s">
        <v>8337</v>
      </c>
      <c r="T1179" t="s">
        <v>8338</v>
      </c>
      <c r="U1179">
        <f t="shared" si="94"/>
        <v>2014</v>
      </c>
    </row>
    <row r="1180" spans="1:21" ht="15" hidden="1" customHeight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>
        <f t="shared" si="90"/>
        <v>0</v>
      </c>
      <c r="H1180">
        <f t="shared" si="91"/>
        <v>5</v>
      </c>
      <c r="I1180" t="s">
        <v>8223</v>
      </c>
      <c r="J1180" t="s">
        <v>8245</v>
      </c>
      <c r="K1180">
        <v>1408225452</v>
      </c>
      <c r="L1180" s="9">
        <f t="shared" si="92"/>
        <v>41867.905694444446</v>
      </c>
      <c r="M1180">
        <v>1405633452</v>
      </c>
      <c r="N1180" s="9">
        <f t="shared" si="93"/>
        <v>41837.905694444446</v>
      </c>
      <c r="O1180" t="b">
        <v>0</v>
      </c>
      <c r="P1180">
        <v>1</v>
      </c>
      <c r="Q1180" t="b">
        <v>0</v>
      </c>
      <c r="R1180" t="s">
        <v>8282</v>
      </c>
      <c r="S1180" s="12" t="s">
        <v>8337</v>
      </c>
      <c r="T1180" t="s">
        <v>8338</v>
      </c>
      <c r="U1180">
        <f t="shared" si="94"/>
        <v>2014</v>
      </c>
    </row>
    <row r="1181" spans="1:21" ht="15" hidden="1" customHeight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>
        <f t="shared" si="90"/>
        <v>5</v>
      </c>
      <c r="H1181">
        <f t="shared" si="91"/>
        <v>640</v>
      </c>
      <c r="I1181" t="s">
        <v>8228</v>
      </c>
      <c r="J1181" t="s">
        <v>8250</v>
      </c>
      <c r="K1181">
        <v>1446052627</v>
      </c>
      <c r="L1181" s="9">
        <f t="shared" si="92"/>
        <v>42305.720219907409</v>
      </c>
      <c r="M1181">
        <v>1443460627</v>
      </c>
      <c r="N1181" s="9">
        <f t="shared" si="93"/>
        <v>42275.720219907409</v>
      </c>
      <c r="O1181" t="b">
        <v>0</v>
      </c>
      <c r="P1181">
        <v>5</v>
      </c>
      <c r="Q1181" t="b">
        <v>0</v>
      </c>
      <c r="R1181" t="s">
        <v>8282</v>
      </c>
      <c r="S1181" s="12" t="s">
        <v>8337</v>
      </c>
      <c r="T1181" t="s">
        <v>8338</v>
      </c>
      <c r="U1181">
        <f t="shared" si="94"/>
        <v>2015</v>
      </c>
    </row>
    <row r="1182" spans="1:21" ht="15" hidden="1" customHeight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>
        <f t="shared" si="90"/>
        <v>12</v>
      </c>
      <c r="H1182">
        <f t="shared" si="91"/>
        <v>69.12</v>
      </c>
      <c r="I1182" t="s">
        <v>8223</v>
      </c>
      <c r="J1182" t="s">
        <v>8245</v>
      </c>
      <c r="K1182">
        <v>1403983314</v>
      </c>
      <c r="L1182" s="9">
        <f t="shared" si="92"/>
        <v>41818.806875000002</v>
      </c>
      <c r="M1182">
        <v>1400786514</v>
      </c>
      <c r="N1182" s="9">
        <f t="shared" si="93"/>
        <v>41781.806875000002</v>
      </c>
      <c r="O1182" t="b">
        <v>0</v>
      </c>
      <c r="P1182">
        <v>85</v>
      </c>
      <c r="Q1182" t="b">
        <v>0</v>
      </c>
      <c r="R1182" t="s">
        <v>8282</v>
      </c>
      <c r="S1182" s="12" t="s">
        <v>8337</v>
      </c>
      <c r="T1182" t="s">
        <v>8338</v>
      </c>
      <c r="U1182">
        <f t="shared" si="94"/>
        <v>2014</v>
      </c>
    </row>
    <row r="1183" spans="1:21" ht="15" hidden="1" customHeight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>
        <f t="shared" si="90"/>
        <v>0</v>
      </c>
      <c r="H1183">
        <f t="shared" si="91"/>
        <v>1.33</v>
      </c>
      <c r="I1183" t="s">
        <v>8223</v>
      </c>
      <c r="J1183" t="s">
        <v>8245</v>
      </c>
      <c r="K1183">
        <v>1425197321</v>
      </c>
      <c r="L1183" s="9">
        <f t="shared" si="92"/>
        <v>42064.339363425926</v>
      </c>
      <c r="M1183">
        <v>1422605321</v>
      </c>
      <c r="N1183" s="9">
        <f t="shared" si="93"/>
        <v>42034.339363425926</v>
      </c>
      <c r="O1183" t="b">
        <v>0</v>
      </c>
      <c r="P1183">
        <v>3</v>
      </c>
      <c r="Q1183" t="b">
        <v>0</v>
      </c>
      <c r="R1183" t="s">
        <v>8282</v>
      </c>
      <c r="S1183" s="12" t="s">
        <v>8337</v>
      </c>
      <c r="T1183" t="s">
        <v>8338</v>
      </c>
      <c r="U1183">
        <f t="shared" si="94"/>
        <v>2015</v>
      </c>
    </row>
    <row r="1184" spans="1:21" ht="15" hidden="1" customHeight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>
        <f t="shared" si="90"/>
        <v>4</v>
      </c>
      <c r="H1184">
        <f t="shared" si="91"/>
        <v>10.5</v>
      </c>
      <c r="I1184" t="s">
        <v>8223</v>
      </c>
      <c r="J1184" t="s">
        <v>8245</v>
      </c>
      <c r="K1184">
        <v>1484239320</v>
      </c>
      <c r="L1184" s="9">
        <f t="shared" si="92"/>
        <v>42747.695833333331</v>
      </c>
      <c r="M1184">
        <v>1482609088</v>
      </c>
      <c r="N1184" s="9">
        <f t="shared" si="93"/>
        <v>42728.827407407407</v>
      </c>
      <c r="O1184" t="b">
        <v>0</v>
      </c>
      <c r="P1184">
        <v>4</v>
      </c>
      <c r="Q1184" t="b">
        <v>0</v>
      </c>
      <c r="R1184" t="s">
        <v>8282</v>
      </c>
      <c r="S1184" s="12" t="s">
        <v>8337</v>
      </c>
      <c r="T1184" t="s">
        <v>8338</v>
      </c>
      <c r="U1184">
        <f t="shared" si="94"/>
        <v>2016</v>
      </c>
    </row>
    <row r="1185" spans="1:21" ht="15" hidden="1" customHeight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>
        <f t="shared" si="90"/>
        <v>4</v>
      </c>
      <c r="H1185">
        <f t="shared" si="91"/>
        <v>33.33</v>
      </c>
      <c r="I1185" t="s">
        <v>8223</v>
      </c>
      <c r="J1185" t="s">
        <v>8245</v>
      </c>
      <c r="K1185">
        <v>1478059140</v>
      </c>
      <c r="L1185" s="9">
        <f t="shared" si="92"/>
        <v>42676.165972222225</v>
      </c>
      <c r="M1185">
        <v>1476391223</v>
      </c>
      <c r="N1185" s="9">
        <f t="shared" si="93"/>
        <v>42656.861377314817</v>
      </c>
      <c r="O1185" t="b">
        <v>0</v>
      </c>
      <c r="P1185">
        <v>3</v>
      </c>
      <c r="Q1185" t="b">
        <v>0</v>
      </c>
      <c r="R1185" t="s">
        <v>8282</v>
      </c>
      <c r="S1185" s="12" t="s">
        <v>8337</v>
      </c>
      <c r="T1185" t="s">
        <v>8338</v>
      </c>
      <c r="U1185">
        <f t="shared" si="94"/>
        <v>2016</v>
      </c>
    </row>
    <row r="1186" spans="1:21" ht="15" hidden="1" customHeight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>
        <f t="shared" si="90"/>
        <v>105</v>
      </c>
      <c r="H1186">
        <f t="shared" si="91"/>
        <v>61.56</v>
      </c>
      <c r="I1186" t="s">
        <v>8224</v>
      </c>
      <c r="J1186" t="s">
        <v>8246</v>
      </c>
      <c r="K1186">
        <v>1486391011</v>
      </c>
      <c r="L1186" s="9">
        <f t="shared" si="92"/>
        <v>42772.599664351852</v>
      </c>
      <c r="M1186">
        <v>1483712611</v>
      </c>
      <c r="N1186" s="9">
        <f t="shared" si="93"/>
        <v>42741.599664351852</v>
      </c>
      <c r="O1186" t="b">
        <v>0</v>
      </c>
      <c r="P1186">
        <v>375</v>
      </c>
      <c r="Q1186" t="b">
        <v>1</v>
      </c>
      <c r="R1186" t="s">
        <v>8283</v>
      </c>
      <c r="S1186" s="12" t="s">
        <v>8339</v>
      </c>
      <c r="T1186" t="s">
        <v>8340</v>
      </c>
      <c r="U1186">
        <f t="shared" si="94"/>
        <v>2017</v>
      </c>
    </row>
    <row r="1187" spans="1:21" ht="15" hidden="1" customHeight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>
        <f t="shared" si="90"/>
        <v>105</v>
      </c>
      <c r="H1187">
        <f t="shared" si="91"/>
        <v>118.74</v>
      </c>
      <c r="I1187" t="s">
        <v>8223</v>
      </c>
      <c r="J1187" t="s">
        <v>8245</v>
      </c>
      <c r="K1187">
        <v>1433736000</v>
      </c>
      <c r="L1187" s="9">
        <f t="shared" si="92"/>
        <v>42163.166666666672</v>
      </c>
      <c r="M1187">
        <v>1430945149</v>
      </c>
      <c r="N1187" s="9">
        <f t="shared" si="93"/>
        <v>42130.865150462967</v>
      </c>
      <c r="O1187" t="b">
        <v>0</v>
      </c>
      <c r="P1187">
        <v>111</v>
      </c>
      <c r="Q1187" t="b">
        <v>1</v>
      </c>
      <c r="R1187" t="s">
        <v>8283</v>
      </c>
      <c r="S1187" s="12" t="s">
        <v>8339</v>
      </c>
      <c r="T1187" t="s">
        <v>8340</v>
      </c>
      <c r="U1187">
        <f t="shared" si="94"/>
        <v>2015</v>
      </c>
    </row>
    <row r="1188" spans="1:21" ht="15" hidden="1" customHeight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>
        <f t="shared" si="90"/>
        <v>107</v>
      </c>
      <c r="H1188">
        <f t="shared" si="91"/>
        <v>65.08</v>
      </c>
      <c r="I1188" t="s">
        <v>8224</v>
      </c>
      <c r="J1188" t="s">
        <v>8246</v>
      </c>
      <c r="K1188">
        <v>1433198520</v>
      </c>
      <c r="L1188" s="9">
        <f t="shared" si="92"/>
        <v>42156.945833333331</v>
      </c>
      <c r="M1188">
        <v>1430340195</v>
      </c>
      <c r="N1188" s="9">
        <f t="shared" si="93"/>
        <v>42123.863368055558</v>
      </c>
      <c r="O1188" t="b">
        <v>0</v>
      </c>
      <c r="P1188">
        <v>123</v>
      </c>
      <c r="Q1188" t="b">
        <v>1</v>
      </c>
      <c r="R1188" t="s">
        <v>8283</v>
      </c>
      <c r="S1188" s="12" t="s">
        <v>8339</v>
      </c>
      <c r="T1188" t="s">
        <v>8340</v>
      </c>
      <c r="U1188">
        <f t="shared" si="94"/>
        <v>2015</v>
      </c>
    </row>
    <row r="1189" spans="1:21" ht="15" hidden="1" customHeight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>
        <f t="shared" si="90"/>
        <v>104</v>
      </c>
      <c r="H1189">
        <f t="shared" si="91"/>
        <v>130.16</v>
      </c>
      <c r="I1189" t="s">
        <v>8223</v>
      </c>
      <c r="J1189" t="s">
        <v>8245</v>
      </c>
      <c r="K1189">
        <v>1431885600</v>
      </c>
      <c r="L1189" s="9">
        <f t="shared" si="92"/>
        <v>42141.75</v>
      </c>
      <c r="M1189">
        <v>1429133323</v>
      </c>
      <c r="N1189" s="9">
        <f t="shared" si="93"/>
        <v>42109.894942129627</v>
      </c>
      <c r="O1189" t="b">
        <v>0</v>
      </c>
      <c r="P1189">
        <v>70</v>
      </c>
      <c r="Q1189" t="b">
        <v>1</v>
      </c>
      <c r="R1189" t="s">
        <v>8283</v>
      </c>
      <c r="S1189" s="12" t="s">
        <v>8339</v>
      </c>
      <c r="T1189" t="s">
        <v>8340</v>
      </c>
      <c r="U1189">
        <f t="shared" si="94"/>
        <v>2015</v>
      </c>
    </row>
    <row r="1190" spans="1:21" ht="15" hidden="1" customHeight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>
        <f t="shared" si="90"/>
        <v>161</v>
      </c>
      <c r="H1190">
        <f t="shared" si="91"/>
        <v>37.78</v>
      </c>
      <c r="I1190" t="s">
        <v>8228</v>
      </c>
      <c r="J1190" t="s">
        <v>8250</v>
      </c>
      <c r="K1190">
        <v>1482943740</v>
      </c>
      <c r="L1190" s="9">
        <f t="shared" si="92"/>
        <v>42732.700694444444</v>
      </c>
      <c r="M1190">
        <v>1481129340</v>
      </c>
      <c r="N1190" s="9">
        <f t="shared" si="93"/>
        <v>42711.700694444444</v>
      </c>
      <c r="O1190" t="b">
        <v>0</v>
      </c>
      <c r="P1190">
        <v>85</v>
      </c>
      <c r="Q1190" t="b">
        <v>1</v>
      </c>
      <c r="R1190" t="s">
        <v>8283</v>
      </c>
      <c r="S1190" s="12" t="s">
        <v>8339</v>
      </c>
      <c r="T1190" t="s">
        <v>8340</v>
      </c>
      <c r="U1190">
        <f t="shared" si="94"/>
        <v>2016</v>
      </c>
    </row>
    <row r="1191" spans="1:21" ht="15" hidden="1" customHeight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>
        <f t="shared" si="90"/>
        <v>108</v>
      </c>
      <c r="H1191">
        <f t="shared" si="91"/>
        <v>112.79</v>
      </c>
      <c r="I1191" t="s">
        <v>8223</v>
      </c>
      <c r="J1191" t="s">
        <v>8245</v>
      </c>
      <c r="K1191">
        <v>1467242995</v>
      </c>
      <c r="L1191" s="9">
        <f t="shared" si="92"/>
        <v>42550.979108796295</v>
      </c>
      <c r="M1191">
        <v>1465428595</v>
      </c>
      <c r="N1191" s="9">
        <f t="shared" si="93"/>
        <v>42529.979108796295</v>
      </c>
      <c r="O1191" t="b">
        <v>0</v>
      </c>
      <c r="P1191">
        <v>86</v>
      </c>
      <c r="Q1191" t="b">
        <v>1</v>
      </c>
      <c r="R1191" t="s">
        <v>8283</v>
      </c>
      <c r="S1191" s="12" t="s">
        <v>8339</v>
      </c>
      <c r="T1191" t="s">
        <v>8340</v>
      </c>
      <c r="U1191">
        <f t="shared" si="94"/>
        <v>2016</v>
      </c>
    </row>
    <row r="1192" spans="1:21" ht="15" hidden="1" customHeight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>
        <f t="shared" si="90"/>
        <v>135</v>
      </c>
      <c r="H1192">
        <f t="shared" si="91"/>
        <v>51.92</v>
      </c>
      <c r="I1192" t="s">
        <v>8223</v>
      </c>
      <c r="J1192" t="s">
        <v>8245</v>
      </c>
      <c r="K1192">
        <v>1409500725</v>
      </c>
      <c r="L1192" s="9">
        <f t="shared" si="92"/>
        <v>41882.665798611109</v>
      </c>
      <c r="M1192">
        <v>1406908725</v>
      </c>
      <c r="N1192" s="9">
        <f t="shared" si="93"/>
        <v>41852.665798611109</v>
      </c>
      <c r="O1192" t="b">
        <v>0</v>
      </c>
      <c r="P1192">
        <v>13</v>
      </c>
      <c r="Q1192" t="b">
        <v>1</v>
      </c>
      <c r="R1192" t="s">
        <v>8283</v>
      </c>
      <c r="S1192" s="12" t="s">
        <v>8339</v>
      </c>
      <c r="T1192" t="s">
        <v>8340</v>
      </c>
      <c r="U1192">
        <f t="shared" si="94"/>
        <v>2014</v>
      </c>
    </row>
    <row r="1193" spans="1:21" ht="15" hidden="1" customHeight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>
        <f t="shared" si="90"/>
        <v>109</v>
      </c>
      <c r="H1193">
        <f t="shared" si="91"/>
        <v>89.24</v>
      </c>
      <c r="I1193" t="s">
        <v>8223</v>
      </c>
      <c r="J1193" t="s">
        <v>8245</v>
      </c>
      <c r="K1193">
        <v>1458480560</v>
      </c>
      <c r="L1193" s="9">
        <f t="shared" si="92"/>
        <v>42449.562037037031</v>
      </c>
      <c r="M1193">
        <v>1455892160</v>
      </c>
      <c r="N1193" s="9">
        <f t="shared" si="93"/>
        <v>42419.603703703702</v>
      </c>
      <c r="O1193" t="b">
        <v>0</v>
      </c>
      <c r="P1193">
        <v>33</v>
      </c>
      <c r="Q1193" t="b">
        <v>1</v>
      </c>
      <c r="R1193" t="s">
        <v>8283</v>
      </c>
      <c r="S1193" s="12" t="s">
        <v>8339</v>
      </c>
      <c r="T1193" t="s">
        <v>8340</v>
      </c>
      <c r="U1193">
        <f t="shared" si="94"/>
        <v>2016</v>
      </c>
    </row>
    <row r="1194" spans="1:21" ht="15" hidden="1" customHeight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>
        <f t="shared" si="90"/>
        <v>290</v>
      </c>
      <c r="H1194">
        <f t="shared" si="91"/>
        <v>19.329999999999998</v>
      </c>
      <c r="I1194" t="s">
        <v>8224</v>
      </c>
      <c r="J1194" t="s">
        <v>8246</v>
      </c>
      <c r="K1194">
        <v>1486814978</v>
      </c>
      <c r="L1194" s="9">
        <f t="shared" si="92"/>
        <v>42777.506689814814</v>
      </c>
      <c r="M1194">
        <v>1484222978</v>
      </c>
      <c r="N1194" s="9">
        <f t="shared" si="93"/>
        <v>42747.506689814814</v>
      </c>
      <c r="O1194" t="b">
        <v>0</v>
      </c>
      <c r="P1194">
        <v>15</v>
      </c>
      <c r="Q1194" t="b">
        <v>1</v>
      </c>
      <c r="R1194" t="s">
        <v>8283</v>
      </c>
      <c r="S1194" s="12" t="s">
        <v>8339</v>
      </c>
      <c r="T1194" t="s">
        <v>8340</v>
      </c>
      <c r="U1194">
        <f t="shared" si="94"/>
        <v>2017</v>
      </c>
    </row>
    <row r="1195" spans="1:21" ht="15" hidden="1" customHeight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>
        <f t="shared" si="90"/>
        <v>104</v>
      </c>
      <c r="H1195">
        <f t="shared" si="91"/>
        <v>79.97</v>
      </c>
      <c r="I1195" t="s">
        <v>8223</v>
      </c>
      <c r="J1195" t="s">
        <v>8245</v>
      </c>
      <c r="K1195">
        <v>1460223453</v>
      </c>
      <c r="L1195" s="9">
        <f t="shared" si="92"/>
        <v>42469.734409722223</v>
      </c>
      <c r="M1195">
        <v>1455043053</v>
      </c>
      <c r="N1195" s="9">
        <f t="shared" si="93"/>
        <v>42409.776076388887</v>
      </c>
      <c r="O1195" t="b">
        <v>0</v>
      </c>
      <c r="P1195">
        <v>273</v>
      </c>
      <c r="Q1195" t="b">
        <v>1</v>
      </c>
      <c r="R1195" t="s">
        <v>8283</v>
      </c>
      <c r="S1195" s="12" t="s">
        <v>8339</v>
      </c>
      <c r="T1195" t="s">
        <v>8340</v>
      </c>
      <c r="U1195">
        <f t="shared" si="94"/>
        <v>2016</v>
      </c>
    </row>
    <row r="1196" spans="1:21" ht="15" hidden="1" customHeight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>
        <f t="shared" si="90"/>
        <v>322</v>
      </c>
      <c r="H1196">
        <f t="shared" si="91"/>
        <v>56.41</v>
      </c>
      <c r="I1196" t="s">
        <v>8240</v>
      </c>
      <c r="J1196" t="s">
        <v>8248</v>
      </c>
      <c r="K1196">
        <v>1428493379</v>
      </c>
      <c r="L1196" s="9">
        <f t="shared" si="92"/>
        <v>42102.488182870366</v>
      </c>
      <c r="M1196">
        <v>1425901379</v>
      </c>
      <c r="N1196" s="9">
        <f t="shared" si="93"/>
        <v>42072.488182870366</v>
      </c>
      <c r="O1196" t="b">
        <v>0</v>
      </c>
      <c r="P1196">
        <v>714</v>
      </c>
      <c r="Q1196" t="b">
        <v>1</v>
      </c>
      <c r="R1196" t="s">
        <v>8283</v>
      </c>
      <c r="S1196" s="12" t="s">
        <v>8339</v>
      </c>
      <c r="T1196" t="s">
        <v>8340</v>
      </c>
      <c r="U1196">
        <f t="shared" si="94"/>
        <v>2015</v>
      </c>
    </row>
    <row r="1197" spans="1:21" ht="15" hidden="1" customHeight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>
        <f t="shared" si="90"/>
        <v>135</v>
      </c>
      <c r="H1197">
        <f t="shared" si="91"/>
        <v>79.41</v>
      </c>
      <c r="I1197" t="s">
        <v>8236</v>
      </c>
      <c r="J1197" t="s">
        <v>8248</v>
      </c>
      <c r="K1197">
        <v>1450602000</v>
      </c>
      <c r="L1197" s="9">
        <f t="shared" si="92"/>
        <v>42358.375</v>
      </c>
      <c r="M1197">
        <v>1445415653</v>
      </c>
      <c r="N1197" s="9">
        <f t="shared" si="93"/>
        <v>42298.34783564815</v>
      </c>
      <c r="O1197" t="b">
        <v>0</v>
      </c>
      <c r="P1197">
        <v>170</v>
      </c>
      <c r="Q1197" t="b">
        <v>1</v>
      </c>
      <c r="R1197" t="s">
        <v>8283</v>
      </c>
      <c r="S1197" s="12" t="s">
        <v>8339</v>
      </c>
      <c r="T1197" t="s">
        <v>8340</v>
      </c>
      <c r="U1197">
        <f t="shared" si="94"/>
        <v>2015</v>
      </c>
    </row>
    <row r="1198" spans="1:21" ht="15" hidden="1" customHeight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>
        <f t="shared" si="90"/>
        <v>270</v>
      </c>
      <c r="H1198">
        <f t="shared" si="91"/>
        <v>76.44</v>
      </c>
      <c r="I1198" t="s">
        <v>8224</v>
      </c>
      <c r="J1198" t="s">
        <v>8246</v>
      </c>
      <c r="K1198">
        <v>1450467539</v>
      </c>
      <c r="L1198" s="9">
        <f t="shared" si="92"/>
        <v>42356.818738425922</v>
      </c>
      <c r="M1198">
        <v>1447875539</v>
      </c>
      <c r="N1198" s="9">
        <f t="shared" si="93"/>
        <v>42326.818738425922</v>
      </c>
      <c r="O1198" t="b">
        <v>0</v>
      </c>
      <c r="P1198">
        <v>512</v>
      </c>
      <c r="Q1198" t="b">
        <v>1</v>
      </c>
      <c r="R1198" t="s">
        <v>8283</v>
      </c>
      <c r="S1198" s="12" t="s">
        <v>8339</v>
      </c>
      <c r="T1198" t="s">
        <v>8340</v>
      </c>
      <c r="U1198">
        <f t="shared" si="94"/>
        <v>2015</v>
      </c>
    </row>
    <row r="1199" spans="1:21" ht="15" hidden="1" customHeight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>
        <f t="shared" si="90"/>
        <v>253</v>
      </c>
      <c r="H1199">
        <f t="shared" si="91"/>
        <v>121</v>
      </c>
      <c r="I1199" t="s">
        <v>8223</v>
      </c>
      <c r="J1199" t="s">
        <v>8245</v>
      </c>
      <c r="K1199">
        <v>1465797540</v>
      </c>
      <c r="L1199" s="9">
        <f t="shared" si="92"/>
        <v>42534.249305555553</v>
      </c>
      <c r="M1199">
        <v>1463155034</v>
      </c>
      <c r="N1199" s="9">
        <f t="shared" si="93"/>
        <v>42503.66474537037</v>
      </c>
      <c r="O1199" t="b">
        <v>0</v>
      </c>
      <c r="P1199">
        <v>314</v>
      </c>
      <c r="Q1199" t="b">
        <v>1</v>
      </c>
      <c r="R1199" t="s">
        <v>8283</v>
      </c>
      <c r="S1199" s="12" t="s">
        <v>8339</v>
      </c>
      <c r="T1199" t="s">
        <v>8340</v>
      </c>
      <c r="U1199">
        <f t="shared" si="94"/>
        <v>2016</v>
      </c>
    </row>
    <row r="1200" spans="1:21" ht="15" hidden="1" customHeight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>
        <f t="shared" si="90"/>
        <v>261</v>
      </c>
      <c r="H1200">
        <f t="shared" si="91"/>
        <v>54.62</v>
      </c>
      <c r="I1200" t="s">
        <v>8223</v>
      </c>
      <c r="J1200" t="s">
        <v>8245</v>
      </c>
      <c r="K1200">
        <v>1451530800</v>
      </c>
      <c r="L1200" s="9">
        <f t="shared" si="92"/>
        <v>42369.125</v>
      </c>
      <c r="M1200">
        <v>1448463086</v>
      </c>
      <c r="N1200" s="9">
        <f t="shared" si="93"/>
        <v>42333.619050925932</v>
      </c>
      <c r="O1200" t="b">
        <v>0</v>
      </c>
      <c r="P1200">
        <v>167</v>
      </c>
      <c r="Q1200" t="b">
        <v>1</v>
      </c>
      <c r="R1200" t="s">
        <v>8283</v>
      </c>
      <c r="S1200" s="12" t="s">
        <v>8339</v>
      </c>
      <c r="T1200" t="s">
        <v>8340</v>
      </c>
      <c r="U1200">
        <f t="shared" si="94"/>
        <v>2015</v>
      </c>
    </row>
    <row r="1201" spans="1:21" ht="15" hidden="1" customHeight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>
        <f t="shared" si="90"/>
        <v>101</v>
      </c>
      <c r="H1201">
        <f t="shared" si="91"/>
        <v>299.22000000000003</v>
      </c>
      <c r="I1201" t="s">
        <v>8224</v>
      </c>
      <c r="J1201" t="s">
        <v>8246</v>
      </c>
      <c r="K1201">
        <v>1436380200</v>
      </c>
      <c r="L1201" s="9">
        <f t="shared" si="92"/>
        <v>42193.770833333328</v>
      </c>
      <c r="M1201">
        <v>1433615400</v>
      </c>
      <c r="N1201" s="9">
        <f t="shared" si="93"/>
        <v>42161.770833333328</v>
      </c>
      <c r="O1201" t="b">
        <v>0</v>
      </c>
      <c r="P1201">
        <v>9</v>
      </c>
      <c r="Q1201" t="b">
        <v>1</v>
      </c>
      <c r="R1201" t="s">
        <v>8283</v>
      </c>
      <c r="S1201" s="12" t="s">
        <v>8339</v>
      </c>
      <c r="T1201" t="s">
        <v>8340</v>
      </c>
      <c r="U1201">
        <f t="shared" si="94"/>
        <v>2015</v>
      </c>
    </row>
    <row r="1202" spans="1:21" ht="15" hidden="1" customHeight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>
        <f t="shared" si="90"/>
        <v>126</v>
      </c>
      <c r="H1202">
        <f t="shared" si="91"/>
        <v>58.53</v>
      </c>
      <c r="I1202" t="s">
        <v>8223</v>
      </c>
      <c r="J1202" t="s">
        <v>8245</v>
      </c>
      <c r="K1202">
        <v>1429183656</v>
      </c>
      <c r="L1202" s="9">
        <f t="shared" si="92"/>
        <v>42110.477500000001</v>
      </c>
      <c r="M1202">
        <v>1427369256</v>
      </c>
      <c r="N1202" s="9">
        <f t="shared" si="93"/>
        <v>42089.477500000001</v>
      </c>
      <c r="O1202" t="b">
        <v>0</v>
      </c>
      <c r="P1202">
        <v>103</v>
      </c>
      <c r="Q1202" t="b">
        <v>1</v>
      </c>
      <c r="R1202" t="s">
        <v>8283</v>
      </c>
      <c r="S1202" s="12" t="s">
        <v>8339</v>
      </c>
      <c r="T1202" t="s">
        <v>8340</v>
      </c>
      <c r="U1202">
        <f t="shared" si="94"/>
        <v>2015</v>
      </c>
    </row>
    <row r="1203" spans="1:21" ht="15" hidden="1" customHeight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>
        <f t="shared" si="90"/>
        <v>102</v>
      </c>
      <c r="H1203">
        <f t="shared" si="91"/>
        <v>55.37</v>
      </c>
      <c r="I1203" t="s">
        <v>8224</v>
      </c>
      <c r="J1203" t="s">
        <v>8246</v>
      </c>
      <c r="K1203">
        <v>1468593246</v>
      </c>
      <c r="L1203" s="9">
        <f t="shared" si="92"/>
        <v>42566.60701388889</v>
      </c>
      <c r="M1203">
        <v>1466001246</v>
      </c>
      <c r="N1203" s="9">
        <f t="shared" si="93"/>
        <v>42536.60701388889</v>
      </c>
      <c r="O1203" t="b">
        <v>0</v>
      </c>
      <c r="P1203">
        <v>111</v>
      </c>
      <c r="Q1203" t="b">
        <v>1</v>
      </c>
      <c r="R1203" t="s">
        <v>8283</v>
      </c>
      <c r="S1203" s="12" t="s">
        <v>8339</v>
      </c>
      <c r="T1203" t="s">
        <v>8340</v>
      </c>
      <c r="U1203">
        <f t="shared" si="94"/>
        <v>2016</v>
      </c>
    </row>
    <row r="1204" spans="1:21" ht="15" hidden="1" customHeight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>
        <f t="shared" si="90"/>
        <v>199</v>
      </c>
      <c r="H1204">
        <f t="shared" si="91"/>
        <v>183.8</v>
      </c>
      <c r="I1204" t="s">
        <v>8225</v>
      </c>
      <c r="J1204" t="s">
        <v>8247</v>
      </c>
      <c r="K1204">
        <v>1435388154</v>
      </c>
      <c r="L1204" s="9">
        <f t="shared" si="92"/>
        <v>42182.288819444439</v>
      </c>
      <c r="M1204">
        <v>1432796154</v>
      </c>
      <c r="N1204" s="9">
        <f t="shared" si="93"/>
        <v>42152.288819444446</v>
      </c>
      <c r="O1204" t="b">
        <v>0</v>
      </c>
      <c r="P1204">
        <v>271</v>
      </c>
      <c r="Q1204" t="b">
        <v>1</v>
      </c>
      <c r="R1204" t="s">
        <v>8283</v>
      </c>
      <c r="S1204" s="12" t="s">
        <v>8339</v>
      </c>
      <c r="T1204" t="s">
        <v>8340</v>
      </c>
      <c r="U1204">
        <f t="shared" si="94"/>
        <v>2015</v>
      </c>
    </row>
    <row r="1205" spans="1:21" ht="15" hidden="1" customHeight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>
        <f t="shared" si="90"/>
        <v>102</v>
      </c>
      <c r="H1205">
        <f t="shared" si="91"/>
        <v>165.35</v>
      </c>
      <c r="I1205" t="s">
        <v>8223</v>
      </c>
      <c r="J1205" t="s">
        <v>8245</v>
      </c>
      <c r="K1205">
        <v>1433083527</v>
      </c>
      <c r="L1205" s="9">
        <f t="shared" si="92"/>
        <v>42155.614895833336</v>
      </c>
      <c r="M1205">
        <v>1430491527</v>
      </c>
      <c r="N1205" s="9">
        <f t="shared" si="93"/>
        <v>42125.614895833336</v>
      </c>
      <c r="O1205" t="b">
        <v>0</v>
      </c>
      <c r="P1205">
        <v>101</v>
      </c>
      <c r="Q1205" t="b">
        <v>1</v>
      </c>
      <c r="R1205" t="s">
        <v>8283</v>
      </c>
      <c r="S1205" s="12" t="s">
        <v>8339</v>
      </c>
      <c r="T1205" t="s">
        <v>8340</v>
      </c>
      <c r="U1205">
        <f t="shared" si="94"/>
        <v>2015</v>
      </c>
    </row>
    <row r="1206" spans="1:21" ht="15" hidden="1" customHeight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>
        <f t="shared" si="90"/>
        <v>103</v>
      </c>
      <c r="H1206">
        <f t="shared" si="91"/>
        <v>234.79</v>
      </c>
      <c r="I1206" t="s">
        <v>8223</v>
      </c>
      <c r="J1206" t="s">
        <v>8245</v>
      </c>
      <c r="K1206">
        <v>1449205200</v>
      </c>
      <c r="L1206" s="9">
        <f t="shared" si="92"/>
        <v>42342.208333333328</v>
      </c>
      <c r="M1206">
        <v>1445363833</v>
      </c>
      <c r="N1206" s="9">
        <f t="shared" si="93"/>
        <v>42297.748067129629</v>
      </c>
      <c r="O1206" t="b">
        <v>0</v>
      </c>
      <c r="P1206">
        <v>57</v>
      </c>
      <c r="Q1206" t="b">
        <v>1</v>
      </c>
      <c r="R1206" t="s">
        <v>8283</v>
      </c>
      <c r="S1206" s="12" t="s">
        <v>8339</v>
      </c>
      <c r="T1206" t="s">
        <v>8340</v>
      </c>
      <c r="U1206">
        <f t="shared" si="94"/>
        <v>2015</v>
      </c>
    </row>
    <row r="1207" spans="1:21" ht="15" hidden="1" customHeight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>
        <f t="shared" si="90"/>
        <v>101</v>
      </c>
      <c r="H1207">
        <f t="shared" si="91"/>
        <v>211.48</v>
      </c>
      <c r="I1207" t="s">
        <v>8235</v>
      </c>
      <c r="J1207" t="s">
        <v>8248</v>
      </c>
      <c r="K1207">
        <v>1434197351</v>
      </c>
      <c r="L1207" s="9">
        <f t="shared" si="92"/>
        <v>42168.506377314814</v>
      </c>
      <c r="M1207">
        <v>1431605351</v>
      </c>
      <c r="N1207" s="9">
        <f t="shared" si="93"/>
        <v>42138.506377314814</v>
      </c>
      <c r="O1207" t="b">
        <v>0</v>
      </c>
      <c r="P1207">
        <v>62</v>
      </c>
      <c r="Q1207" t="b">
        <v>1</v>
      </c>
      <c r="R1207" t="s">
        <v>8283</v>
      </c>
      <c r="S1207" s="12" t="s">
        <v>8339</v>
      </c>
      <c r="T1207" t="s">
        <v>8340</v>
      </c>
      <c r="U1207">
        <f t="shared" si="94"/>
        <v>2015</v>
      </c>
    </row>
    <row r="1208" spans="1:21" ht="15" hidden="1" customHeight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>
        <f t="shared" si="90"/>
        <v>115</v>
      </c>
      <c r="H1208">
        <f t="shared" si="91"/>
        <v>32.340000000000003</v>
      </c>
      <c r="I1208" t="s">
        <v>8238</v>
      </c>
      <c r="J1208" t="s">
        <v>8248</v>
      </c>
      <c r="K1208">
        <v>1489238940</v>
      </c>
      <c r="L1208" s="9">
        <f t="shared" si="92"/>
        <v>42805.561805555553</v>
      </c>
      <c r="M1208">
        <v>1486406253</v>
      </c>
      <c r="N1208" s="9">
        <f t="shared" si="93"/>
        <v>42772.776076388887</v>
      </c>
      <c r="O1208" t="b">
        <v>0</v>
      </c>
      <c r="P1208">
        <v>32</v>
      </c>
      <c r="Q1208" t="b">
        <v>1</v>
      </c>
      <c r="R1208" t="s">
        <v>8283</v>
      </c>
      <c r="S1208" s="12" t="s">
        <v>8339</v>
      </c>
      <c r="T1208" t="s">
        <v>8340</v>
      </c>
      <c r="U1208">
        <f t="shared" si="94"/>
        <v>2017</v>
      </c>
    </row>
    <row r="1209" spans="1:21" ht="15" hidden="1" customHeight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>
        <f t="shared" si="90"/>
        <v>104</v>
      </c>
      <c r="H1209">
        <f t="shared" si="91"/>
        <v>123.38</v>
      </c>
      <c r="I1209" t="s">
        <v>8236</v>
      </c>
      <c r="J1209" t="s">
        <v>8248</v>
      </c>
      <c r="K1209">
        <v>1459418400</v>
      </c>
      <c r="L1209" s="9">
        <f t="shared" si="92"/>
        <v>42460.416666666672</v>
      </c>
      <c r="M1209">
        <v>1456827573</v>
      </c>
      <c r="N1209" s="9">
        <f t="shared" si="93"/>
        <v>42430.430243055554</v>
      </c>
      <c r="O1209" t="b">
        <v>0</v>
      </c>
      <c r="P1209">
        <v>141</v>
      </c>
      <c r="Q1209" t="b">
        <v>1</v>
      </c>
      <c r="R1209" t="s">
        <v>8283</v>
      </c>
      <c r="S1209" s="12" t="s">
        <v>8339</v>
      </c>
      <c r="T1209" t="s">
        <v>8340</v>
      </c>
      <c r="U1209">
        <f t="shared" si="94"/>
        <v>2016</v>
      </c>
    </row>
    <row r="1210" spans="1:21" ht="15" hidden="1" customHeight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>
        <f t="shared" si="90"/>
        <v>155</v>
      </c>
      <c r="H1210">
        <f t="shared" si="91"/>
        <v>207.07</v>
      </c>
      <c r="I1210" t="s">
        <v>8223</v>
      </c>
      <c r="J1210" t="s">
        <v>8245</v>
      </c>
      <c r="K1210">
        <v>1458835264</v>
      </c>
      <c r="L1210" s="9">
        <f t="shared" si="92"/>
        <v>42453.667407407411</v>
      </c>
      <c r="M1210">
        <v>1456246864</v>
      </c>
      <c r="N1210" s="9">
        <f t="shared" si="93"/>
        <v>42423.709074074068</v>
      </c>
      <c r="O1210" t="b">
        <v>0</v>
      </c>
      <c r="P1210">
        <v>75</v>
      </c>
      <c r="Q1210" t="b">
        <v>1</v>
      </c>
      <c r="R1210" t="s">
        <v>8283</v>
      </c>
      <c r="S1210" s="12" t="s">
        <v>8339</v>
      </c>
      <c r="T1210" t="s">
        <v>8340</v>
      </c>
      <c r="U1210">
        <f t="shared" si="94"/>
        <v>2016</v>
      </c>
    </row>
    <row r="1211" spans="1:21" ht="15" hidden="1" customHeight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>
        <f t="shared" si="90"/>
        <v>106</v>
      </c>
      <c r="H1211">
        <f t="shared" si="91"/>
        <v>138.26</v>
      </c>
      <c r="I1211" t="s">
        <v>8223</v>
      </c>
      <c r="J1211" t="s">
        <v>8245</v>
      </c>
      <c r="K1211">
        <v>1488053905</v>
      </c>
      <c r="L1211" s="9">
        <f t="shared" si="92"/>
        <v>42791.846122685187</v>
      </c>
      <c r="M1211">
        <v>1485461905</v>
      </c>
      <c r="N1211" s="9">
        <f t="shared" si="93"/>
        <v>42761.846122685187</v>
      </c>
      <c r="O1211" t="b">
        <v>0</v>
      </c>
      <c r="P1211">
        <v>46</v>
      </c>
      <c r="Q1211" t="b">
        <v>1</v>
      </c>
      <c r="R1211" t="s">
        <v>8283</v>
      </c>
      <c r="S1211" s="12" t="s">
        <v>8339</v>
      </c>
      <c r="T1211" t="s">
        <v>8340</v>
      </c>
      <c r="U1211">
        <f t="shared" si="94"/>
        <v>2017</v>
      </c>
    </row>
    <row r="1212" spans="1:21" ht="15" hidden="1" customHeight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>
        <f t="shared" si="90"/>
        <v>254</v>
      </c>
      <c r="H1212">
        <f t="shared" si="91"/>
        <v>493.82</v>
      </c>
      <c r="I1212" t="s">
        <v>8234</v>
      </c>
      <c r="J1212" t="s">
        <v>8254</v>
      </c>
      <c r="K1212">
        <v>1433106000</v>
      </c>
      <c r="L1212" s="9">
        <f t="shared" si="92"/>
        <v>42155.875</v>
      </c>
      <c r="M1212">
        <v>1431124572</v>
      </c>
      <c r="N1212" s="9">
        <f t="shared" si="93"/>
        <v>42132.941805555558</v>
      </c>
      <c r="O1212" t="b">
        <v>0</v>
      </c>
      <c r="P1212">
        <v>103</v>
      </c>
      <c r="Q1212" t="b">
        <v>1</v>
      </c>
      <c r="R1212" t="s">
        <v>8283</v>
      </c>
      <c r="S1212" s="12" t="s">
        <v>8339</v>
      </c>
      <c r="T1212" t="s">
        <v>8340</v>
      </c>
      <c r="U1212">
        <f t="shared" si="94"/>
        <v>2015</v>
      </c>
    </row>
    <row r="1213" spans="1:21" ht="15" hidden="1" customHeight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>
        <f t="shared" si="90"/>
        <v>101</v>
      </c>
      <c r="H1213">
        <f t="shared" si="91"/>
        <v>168.5</v>
      </c>
      <c r="I1213" t="s">
        <v>8228</v>
      </c>
      <c r="J1213" t="s">
        <v>8250</v>
      </c>
      <c r="K1213">
        <v>1465505261</v>
      </c>
      <c r="L1213" s="9">
        <f t="shared" si="92"/>
        <v>42530.866446759261</v>
      </c>
      <c r="M1213">
        <v>1464209261</v>
      </c>
      <c r="N1213" s="9">
        <f t="shared" si="93"/>
        <v>42515.866446759261</v>
      </c>
      <c r="O1213" t="b">
        <v>0</v>
      </c>
      <c r="P1213">
        <v>6</v>
      </c>
      <c r="Q1213" t="b">
        <v>1</v>
      </c>
      <c r="R1213" t="s">
        <v>8283</v>
      </c>
      <c r="S1213" s="12" t="s">
        <v>8339</v>
      </c>
      <c r="T1213" t="s">
        <v>8340</v>
      </c>
      <c r="U1213">
        <f t="shared" si="94"/>
        <v>2016</v>
      </c>
    </row>
    <row r="1214" spans="1:21" ht="15" hidden="1" customHeight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>
        <f t="shared" si="90"/>
        <v>129</v>
      </c>
      <c r="H1214">
        <f t="shared" si="91"/>
        <v>38.869999999999997</v>
      </c>
      <c r="I1214" t="s">
        <v>8223</v>
      </c>
      <c r="J1214" t="s">
        <v>8245</v>
      </c>
      <c r="K1214">
        <v>1448586000</v>
      </c>
      <c r="L1214" s="9">
        <f t="shared" si="92"/>
        <v>42335.041666666672</v>
      </c>
      <c r="M1214">
        <v>1447195695</v>
      </c>
      <c r="N1214" s="9">
        <f t="shared" si="93"/>
        <v>42318.950173611112</v>
      </c>
      <c r="O1214" t="b">
        <v>0</v>
      </c>
      <c r="P1214">
        <v>83</v>
      </c>
      <c r="Q1214" t="b">
        <v>1</v>
      </c>
      <c r="R1214" t="s">
        <v>8283</v>
      </c>
      <c r="S1214" s="12" t="s">
        <v>8339</v>
      </c>
      <c r="T1214" t="s">
        <v>8340</v>
      </c>
      <c r="U1214">
        <f t="shared" si="94"/>
        <v>2015</v>
      </c>
    </row>
    <row r="1215" spans="1:21" ht="15" hidden="1" customHeight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>
        <f t="shared" si="90"/>
        <v>102</v>
      </c>
      <c r="H1215">
        <f t="shared" si="91"/>
        <v>61.53</v>
      </c>
      <c r="I1215" t="s">
        <v>8224</v>
      </c>
      <c r="J1215" t="s">
        <v>8246</v>
      </c>
      <c r="K1215">
        <v>1485886100</v>
      </c>
      <c r="L1215" s="9">
        <f t="shared" si="92"/>
        <v>42766.755787037036</v>
      </c>
      <c r="M1215">
        <v>1482862100</v>
      </c>
      <c r="N1215" s="9">
        <f t="shared" si="93"/>
        <v>42731.755787037036</v>
      </c>
      <c r="O1215" t="b">
        <v>0</v>
      </c>
      <c r="P1215">
        <v>108</v>
      </c>
      <c r="Q1215" t="b">
        <v>1</v>
      </c>
      <c r="R1215" t="s">
        <v>8283</v>
      </c>
      <c r="S1215" s="12" t="s">
        <v>8339</v>
      </c>
      <c r="T1215" t="s">
        <v>8340</v>
      </c>
      <c r="U1215">
        <f t="shared" si="94"/>
        <v>2016</v>
      </c>
    </row>
    <row r="1216" spans="1:21" ht="15" hidden="1" customHeight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>
        <f t="shared" si="90"/>
        <v>132</v>
      </c>
      <c r="H1216">
        <f t="shared" si="91"/>
        <v>105.44</v>
      </c>
      <c r="I1216" t="s">
        <v>8223</v>
      </c>
      <c r="J1216" t="s">
        <v>8245</v>
      </c>
      <c r="K1216">
        <v>1433880605</v>
      </c>
      <c r="L1216" s="9">
        <f t="shared" si="92"/>
        <v>42164.840335648143</v>
      </c>
      <c r="M1216">
        <v>1428696605</v>
      </c>
      <c r="N1216" s="9">
        <f t="shared" si="93"/>
        <v>42104.840335648143</v>
      </c>
      <c r="O1216" t="b">
        <v>0</v>
      </c>
      <c r="P1216">
        <v>25</v>
      </c>
      <c r="Q1216" t="b">
        <v>1</v>
      </c>
      <c r="R1216" t="s">
        <v>8283</v>
      </c>
      <c r="S1216" s="12" t="s">
        <v>8339</v>
      </c>
      <c r="T1216" t="s">
        <v>8340</v>
      </c>
      <c r="U1216">
        <f t="shared" si="94"/>
        <v>2015</v>
      </c>
    </row>
    <row r="1217" spans="1:21" ht="15" hidden="1" customHeight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>
        <f t="shared" si="90"/>
        <v>786</v>
      </c>
      <c r="H1217">
        <f t="shared" si="91"/>
        <v>71.59</v>
      </c>
      <c r="I1217" t="s">
        <v>8223</v>
      </c>
      <c r="J1217" t="s">
        <v>8245</v>
      </c>
      <c r="K1217">
        <v>1401487756</v>
      </c>
      <c r="L1217" s="9">
        <f t="shared" si="92"/>
        <v>41789.923101851848</v>
      </c>
      <c r="M1217">
        <v>1398895756</v>
      </c>
      <c r="N1217" s="9">
        <f t="shared" si="93"/>
        <v>41759.923101851848</v>
      </c>
      <c r="O1217" t="b">
        <v>0</v>
      </c>
      <c r="P1217">
        <v>549</v>
      </c>
      <c r="Q1217" t="b">
        <v>1</v>
      </c>
      <c r="R1217" t="s">
        <v>8283</v>
      </c>
      <c r="S1217" s="12" t="s">
        <v>8339</v>
      </c>
      <c r="T1217" t="s">
        <v>8340</v>
      </c>
      <c r="U1217">
        <f t="shared" si="94"/>
        <v>2014</v>
      </c>
    </row>
    <row r="1218" spans="1:21" ht="15" hidden="1" customHeight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>
        <f t="shared" si="90"/>
        <v>146</v>
      </c>
      <c r="H1218">
        <f t="shared" si="91"/>
        <v>91.88</v>
      </c>
      <c r="I1218" t="s">
        <v>8223</v>
      </c>
      <c r="J1218" t="s">
        <v>8245</v>
      </c>
      <c r="K1218">
        <v>1443826980</v>
      </c>
      <c r="L1218" s="9">
        <f t="shared" si="92"/>
        <v>42279.960416666669</v>
      </c>
      <c r="M1218">
        <v>1441032457</v>
      </c>
      <c r="N1218" s="9">
        <f t="shared" si="93"/>
        <v>42247.616400462961</v>
      </c>
      <c r="O1218" t="b">
        <v>0</v>
      </c>
      <c r="P1218">
        <v>222</v>
      </c>
      <c r="Q1218" t="b">
        <v>1</v>
      </c>
      <c r="R1218" t="s">
        <v>8283</v>
      </c>
      <c r="S1218" s="12" t="s">
        <v>8339</v>
      </c>
      <c r="T1218" t="s">
        <v>8340</v>
      </c>
      <c r="U1218">
        <f t="shared" si="94"/>
        <v>2015</v>
      </c>
    </row>
    <row r="1219" spans="1:21" ht="15" hidden="1" customHeight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>
        <f t="shared" ref="G1219:G1282" si="95">ROUND(E1219/D1219*100,0)</f>
        <v>103</v>
      </c>
      <c r="H1219">
        <f t="shared" ref="H1219:H1282" si="96">ROUND(E1219/P1219,2)</f>
        <v>148.57</v>
      </c>
      <c r="I1219" t="s">
        <v>8223</v>
      </c>
      <c r="J1219" t="s">
        <v>8245</v>
      </c>
      <c r="K1219">
        <v>1468524340</v>
      </c>
      <c r="L1219" s="9">
        <f t="shared" ref="L1219:L1282" si="97">K1219/60/60/24+DATE(1970,1,1)</f>
        <v>42565.809490740736</v>
      </c>
      <c r="M1219">
        <v>1465932340</v>
      </c>
      <c r="N1219" s="9">
        <f t="shared" ref="N1219:N1282" si="98">M1219/24/60/60+DATE(1970,1,1)</f>
        <v>42535.809490740736</v>
      </c>
      <c r="O1219" t="b">
        <v>0</v>
      </c>
      <c r="P1219">
        <v>183</v>
      </c>
      <c r="Q1219" t="b">
        <v>1</v>
      </c>
      <c r="R1219" t="s">
        <v>8283</v>
      </c>
      <c r="S1219" s="12" t="s">
        <v>8339</v>
      </c>
      <c r="T1219" t="s">
        <v>8340</v>
      </c>
      <c r="U1219">
        <f t="shared" ref="U1219:U1282" si="99">YEAR(N1219)</f>
        <v>2016</v>
      </c>
    </row>
    <row r="1220" spans="1:21" ht="15" hidden="1" customHeight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>
        <f t="shared" si="95"/>
        <v>172</v>
      </c>
      <c r="H1220">
        <f t="shared" si="96"/>
        <v>174.21</v>
      </c>
      <c r="I1220" t="s">
        <v>8223</v>
      </c>
      <c r="J1220" t="s">
        <v>8245</v>
      </c>
      <c r="K1220">
        <v>1446346800</v>
      </c>
      <c r="L1220" s="9">
        <f t="shared" si="97"/>
        <v>42309.125</v>
      </c>
      <c r="M1220">
        <v>1443714800</v>
      </c>
      <c r="N1220" s="9">
        <f t="shared" si="98"/>
        <v>42278.662037037036</v>
      </c>
      <c r="O1220" t="b">
        <v>0</v>
      </c>
      <c r="P1220">
        <v>89</v>
      </c>
      <c r="Q1220" t="b">
        <v>1</v>
      </c>
      <c r="R1220" t="s">
        <v>8283</v>
      </c>
      <c r="S1220" s="12" t="s">
        <v>8339</v>
      </c>
      <c r="T1220" t="s">
        <v>8340</v>
      </c>
      <c r="U1220">
        <f t="shared" si="99"/>
        <v>2015</v>
      </c>
    </row>
    <row r="1221" spans="1:21" ht="15" hidden="1" customHeight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>
        <f t="shared" si="95"/>
        <v>159</v>
      </c>
      <c r="H1221">
        <f t="shared" si="96"/>
        <v>102.86</v>
      </c>
      <c r="I1221" t="s">
        <v>8223</v>
      </c>
      <c r="J1221" t="s">
        <v>8245</v>
      </c>
      <c r="K1221">
        <v>1476961513</v>
      </c>
      <c r="L1221" s="9">
        <f t="shared" si="97"/>
        <v>42663.461956018517</v>
      </c>
      <c r="M1221">
        <v>1474369513</v>
      </c>
      <c r="N1221" s="9">
        <f t="shared" si="98"/>
        <v>42633.461956018517</v>
      </c>
      <c r="O1221" t="b">
        <v>0</v>
      </c>
      <c r="P1221">
        <v>253</v>
      </c>
      <c r="Q1221" t="b">
        <v>1</v>
      </c>
      <c r="R1221" t="s">
        <v>8283</v>
      </c>
      <c r="S1221" s="12" t="s">
        <v>8339</v>
      </c>
      <c r="T1221" t="s">
        <v>8340</v>
      </c>
      <c r="U1221">
        <f t="shared" si="99"/>
        <v>2016</v>
      </c>
    </row>
    <row r="1222" spans="1:21" ht="15" hidden="1" customHeight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>
        <f t="shared" si="95"/>
        <v>104</v>
      </c>
      <c r="H1222">
        <f t="shared" si="96"/>
        <v>111.18</v>
      </c>
      <c r="I1222" t="s">
        <v>8235</v>
      </c>
      <c r="J1222" t="s">
        <v>8248</v>
      </c>
      <c r="K1222">
        <v>1440515112</v>
      </c>
      <c r="L1222" s="9">
        <f t="shared" si="97"/>
        <v>42241.628611111111</v>
      </c>
      <c r="M1222">
        <v>1437923112</v>
      </c>
      <c r="N1222" s="9">
        <f t="shared" si="98"/>
        <v>42211.628611111111</v>
      </c>
      <c r="O1222" t="b">
        <v>0</v>
      </c>
      <c r="P1222">
        <v>140</v>
      </c>
      <c r="Q1222" t="b">
        <v>1</v>
      </c>
      <c r="R1222" t="s">
        <v>8283</v>
      </c>
      <c r="S1222" s="12" t="s">
        <v>8339</v>
      </c>
      <c r="T1222" t="s">
        <v>8340</v>
      </c>
      <c r="U1222">
        <f t="shared" si="99"/>
        <v>2015</v>
      </c>
    </row>
    <row r="1223" spans="1:21" ht="15" hidden="1" customHeight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>
        <f t="shared" si="95"/>
        <v>111</v>
      </c>
      <c r="H1223">
        <f t="shared" si="96"/>
        <v>23.8</v>
      </c>
      <c r="I1223" t="s">
        <v>8224</v>
      </c>
      <c r="J1223" t="s">
        <v>8246</v>
      </c>
      <c r="K1223">
        <v>1480809600</v>
      </c>
      <c r="L1223" s="9">
        <f t="shared" si="97"/>
        <v>42708</v>
      </c>
      <c r="M1223">
        <v>1478431488</v>
      </c>
      <c r="N1223" s="9">
        <f t="shared" si="98"/>
        <v>42680.47555555556</v>
      </c>
      <c r="O1223" t="b">
        <v>0</v>
      </c>
      <c r="P1223">
        <v>103</v>
      </c>
      <c r="Q1223" t="b">
        <v>1</v>
      </c>
      <c r="R1223" t="s">
        <v>8283</v>
      </c>
      <c r="S1223" s="12" t="s">
        <v>8339</v>
      </c>
      <c r="T1223" t="s">
        <v>8340</v>
      </c>
      <c r="U1223">
        <f t="shared" si="99"/>
        <v>2016</v>
      </c>
    </row>
    <row r="1224" spans="1:21" ht="15" hidden="1" customHeight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>
        <f t="shared" si="95"/>
        <v>280</v>
      </c>
      <c r="H1224">
        <f t="shared" si="96"/>
        <v>81.27</v>
      </c>
      <c r="I1224" t="s">
        <v>8228</v>
      </c>
      <c r="J1224" t="s">
        <v>8250</v>
      </c>
      <c r="K1224">
        <v>1459483200</v>
      </c>
      <c r="L1224" s="9">
        <f t="shared" si="97"/>
        <v>42461.166666666672</v>
      </c>
      <c r="M1224">
        <v>1456852647</v>
      </c>
      <c r="N1224" s="9">
        <f t="shared" si="98"/>
        <v>42430.720451388886</v>
      </c>
      <c r="O1224" t="b">
        <v>0</v>
      </c>
      <c r="P1224">
        <v>138</v>
      </c>
      <c r="Q1224" t="b">
        <v>1</v>
      </c>
      <c r="R1224" t="s">
        <v>8283</v>
      </c>
      <c r="S1224" s="12" t="s">
        <v>8339</v>
      </c>
      <c r="T1224" t="s">
        <v>8340</v>
      </c>
      <c r="U1224">
        <f t="shared" si="99"/>
        <v>2016</v>
      </c>
    </row>
    <row r="1225" spans="1:21" ht="15" hidden="1" customHeight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>
        <f t="shared" si="95"/>
        <v>112</v>
      </c>
      <c r="H1225">
        <f t="shared" si="96"/>
        <v>116.21</v>
      </c>
      <c r="I1225" t="s">
        <v>8223</v>
      </c>
      <c r="J1225" t="s">
        <v>8245</v>
      </c>
      <c r="K1225">
        <v>1478754909</v>
      </c>
      <c r="L1225" s="9">
        <f t="shared" si="97"/>
        <v>42684.218854166669</v>
      </c>
      <c r="M1225">
        <v>1476159309</v>
      </c>
      <c r="N1225" s="9">
        <f t="shared" si="98"/>
        <v>42654.177187499998</v>
      </c>
      <c r="O1225" t="b">
        <v>0</v>
      </c>
      <c r="P1225">
        <v>191</v>
      </c>
      <c r="Q1225" t="b">
        <v>1</v>
      </c>
      <c r="R1225" t="s">
        <v>8283</v>
      </c>
      <c r="S1225" s="12" t="s">
        <v>8339</v>
      </c>
      <c r="T1225" t="s">
        <v>8340</v>
      </c>
      <c r="U1225">
        <f t="shared" si="99"/>
        <v>2016</v>
      </c>
    </row>
    <row r="1226" spans="1:21" ht="15" hidden="1" customHeight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>
        <f t="shared" si="95"/>
        <v>7</v>
      </c>
      <c r="H1226">
        <f t="shared" si="96"/>
        <v>58.89</v>
      </c>
      <c r="I1226" t="s">
        <v>8223</v>
      </c>
      <c r="J1226" t="s">
        <v>8245</v>
      </c>
      <c r="K1226">
        <v>1402060302</v>
      </c>
      <c r="L1226" s="9">
        <f t="shared" si="97"/>
        <v>41796.549791666665</v>
      </c>
      <c r="M1226">
        <v>1396876302</v>
      </c>
      <c r="N1226" s="9">
        <f t="shared" si="98"/>
        <v>41736.549791666665</v>
      </c>
      <c r="O1226" t="b">
        <v>0</v>
      </c>
      <c r="P1226">
        <v>18</v>
      </c>
      <c r="Q1226" t="b">
        <v>0</v>
      </c>
      <c r="R1226" t="s">
        <v>8284</v>
      </c>
      <c r="S1226" s="12" t="s">
        <v>8326</v>
      </c>
      <c r="T1226" t="s">
        <v>8341</v>
      </c>
      <c r="U1226">
        <f t="shared" si="99"/>
        <v>2014</v>
      </c>
    </row>
    <row r="1227" spans="1:21" ht="15" hidden="1" customHeight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>
        <f t="shared" si="95"/>
        <v>4</v>
      </c>
      <c r="H1227">
        <f t="shared" si="96"/>
        <v>44</v>
      </c>
      <c r="I1227" t="s">
        <v>8223</v>
      </c>
      <c r="J1227" t="s">
        <v>8245</v>
      </c>
      <c r="K1227">
        <v>1382478278</v>
      </c>
      <c r="L1227" s="9">
        <f t="shared" si="97"/>
        <v>41569.905995370369</v>
      </c>
      <c r="M1227">
        <v>1377294278</v>
      </c>
      <c r="N1227" s="9">
        <f t="shared" si="98"/>
        <v>41509.905995370369</v>
      </c>
      <c r="O1227" t="b">
        <v>0</v>
      </c>
      <c r="P1227">
        <v>3</v>
      </c>
      <c r="Q1227" t="b">
        <v>0</v>
      </c>
      <c r="R1227" t="s">
        <v>8284</v>
      </c>
      <c r="S1227" s="12" t="s">
        <v>8326</v>
      </c>
      <c r="T1227" t="s">
        <v>8341</v>
      </c>
      <c r="U1227">
        <f t="shared" si="99"/>
        <v>2013</v>
      </c>
    </row>
    <row r="1228" spans="1:21" ht="15" hidden="1" customHeight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>
        <f t="shared" si="95"/>
        <v>4</v>
      </c>
      <c r="H1228">
        <f t="shared" si="96"/>
        <v>48.43</v>
      </c>
      <c r="I1228" t="s">
        <v>8223</v>
      </c>
      <c r="J1228" t="s">
        <v>8245</v>
      </c>
      <c r="K1228">
        <v>1398042000</v>
      </c>
      <c r="L1228" s="9">
        <f t="shared" si="97"/>
        <v>41750.041666666664</v>
      </c>
      <c r="M1228">
        <v>1395089981</v>
      </c>
      <c r="N1228" s="9">
        <f t="shared" si="98"/>
        <v>41715.874780092592</v>
      </c>
      <c r="O1228" t="b">
        <v>0</v>
      </c>
      <c r="P1228">
        <v>40</v>
      </c>
      <c r="Q1228" t="b">
        <v>0</v>
      </c>
      <c r="R1228" t="s">
        <v>8284</v>
      </c>
      <c r="S1228" s="12" t="s">
        <v>8326</v>
      </c>
      <c r="T1228" t="s">
        <v>8341</v>
      </c>
      <c r="U1228">
        <f t="shared" si="99"/>
        <v>2014</v>
      </c>
    </row>
    <row r="1229" spans="1:21" ht="15" hidden="1" customHeight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>
        <f t="shared" si="95"/>
        <v>0</v>
      </c>
      <c r="H1229" t="e">
        <f t="shared" si="96"/>
        <v>#DIV/0!</v>
      </c>
      <c r="I1229" t="s">
        <v>8223</v>
      </c>
      <c r="J1229" t="s">
        <v>8245</v>
      </c>
      <c r="K1229">
        <v>1407394800</v>
      </c>
      <c r="L1229" s="9">
        <f t="shared" si="97"/>
        <v>41858.291666666664</v>
      </c>
      <c r="M1229">
        <v>1404770616</v>
      </c>
      <c r="N1229" s="9">
        <f t="shared" si="98"/>
        <v>41827.919166666667</v>
      </c>
      <c r="O1229" t="b">
        <v>0</v>
      </c>
      <c r="P1229">
        <v>0</v>
      </c>
      <c r="Q1229" t="b">
        <v>0</v>
      </c>
      <c r="R1229" t="s">
        <v>8284</v>
      </c>
      <c r="S1229" s="12" t="s">
        <v>8326</v>
      </c>
      <c r="T1229" t="s">
        <v>8341</v>
      </c>
      <c r="U1229">
        <f t="shared" si="99"/>
        <v>2014</v>
      </c>
    </row>
    <row r="1230" spans="1:21" ht="15" hidden="1" customHeight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>
        <f t="shared" si="95"/>
        <v>29</v>
      </c>
      <c r="H1230">
        <f t="shared" si="96"/>
        <v>61.04</v>
      </c>
      <c r="I1230" t="s">
        <v>8223</v>
      </c>
      <c r="J1230" t="s">
        <v>8245</v>
      </c>
      <c r="K1230">
        <v>1317231008</v>
      </c>
      <c r="L1230" s="9">
        <f t="shared" si="97"/>
        <v>40814.729259259257</v>
      </c>
      <c r="M1230">
        <v>1312047008</v>
      </c>
      <c r="N1230" s="9">
        <f t="shared" si="98"/>
        <v>40754.729259259257</v>
      </c>
      <c r="O1230" t="b">
        <v>0</v>
      </c>
      <c r="P1230">
        <v>24</v>
      </c>
      <c r="Q1230" t="b">
        <v>0</v>
      </c>
      <c r="R1230" t="s">
        <v>8284</v>
      </c>
      <c r="S1230" s="12" t="s">
        <v>8326</v>
      </c>
      <c r="T1230" t="s">
        <v>8341</v>
      </c>
      <c r="U1230">
        <f t="shared" si="99"/>
        <v>2011</v>
      </c>
    </row>
    <row r="1231" spans="1:21" ht="15" hidden="1" customHeight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>
        <f t="shared" si="95"/>
        <v>1</v>
      </c>
      <c r="H1231">
        <f t="shared" si="96"/>
        <v>25</v>
      </c>
      <c r="I1231" t="s">
        <v>8223</v>
      </c>
      <c r="J1231" t="s">
        <v>8245</v>
      </c>
      <c r="K1231">
        <v>1334592000</v>
      </c>
      <c r="L1231" s="9">
        <f t="shared" si="97"/>
        <v>41015.666666666664</v>
      </c>
      <c r="M1231">
        <v>1331982127</v>
      </c>
      <c r="N1231" s="9">
        <f t="shared" si="98"/>
        <v>40985.459803240738</v>
      </c>
      <c r="O1231" t="b">
        <v>0</v>
      </c>
      <c r="P1231">
        <v>1</v>
      </c>
      <c r="Q1231" t="b">
        <v>0</v>
      </c>
      <c r="R1231" t="s">
        <v>8284</v>
      </c>
      <c r="S1231" s="12" t="s">
        <v>8326</v>
      </c>
      <c r="T1231" t="s">
        <v>8341</v>
      </c>
      <c r="U1231">
        <f t="shared" si="99"/>
        <v>2012</v>
      </c>
    </row>
    <row r="1232" spans="1:21" ht="15" hidden="1" customHeight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>
        <f t="shared" si="95"/>
        <v>0</v>
      </c>
      <c r="H1232" t="e">
        <f t="shared" si="96"/>
        <v>#DIV/0!</v>
      </c>
      <c r="I1232" t="s">
        <v>8223</v>
      </c>
      <c r="J1232" t="s">
        <v>8245</v>
      </c>
      <c r="K1232">
        <v>1298589630</v>
      </c>
      <c r="L1232" s="9">
        <f t="shared" si="97"/>
        <v>40598.972569444442</v>
      </c>
      <c r="M1232">
        <v>1295997630</v>
      </c>
      <c r="N1232" s="9">
        <f t="shared" si="98"/>
        <v>40568.972569444442</v>
      </c>
      <c r="O1232" t="b">
        <v>0</v>
      </c>
      <c r="P1232">
        <v>0</v>
      </c>
      <c r="Q1232" t="b">
        <v>0</v>
      </c>
      <c r="R1232" t="s">
        <v>8284</v>
      </c>
      <c r="S1232" s="12" t="s">
        <v>8326</v>
      </c>
      <c r="T1232" t="s">
        <v>8341</v>
      </c>
      <c r="U1232">
        <f t="shared" si="99"/>
        <v>2011</v>
      </c>
    </row>
    <row r="1233" spans="1:21" ht="15" hidden="1" customHeight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>
        <f t="shared" si="95"/>
        <v>0</v>
      </c>
      <c r="H1233" t="e">
        <f t="shared" si="96"/>
        <v>#DIV/0!</v>
      </c>
      <c r="I1233" t="s">
        <v>8223</v>
      </c>
      <c r="J1233" t="s">
        <v>8245</v>
      </c>
      <c r="K1233">
        <v>1440723600</v>
      </c>
      <c r="L1233" s="9">
        <f t="shared" si="97"/>
        <v>42244.041666666672</v>
      </c>
      <c r="M1233">
        <v>1436394968</v>
      </c>
      <c r="N1233" s="9">
        <f t="shared" si="98"/>
        <v>42193.941759259258</v>
      </c>
      <c r="O1233" t="b">
        <v>0</v>
      </c>
      <c r="P1233">
        <v>0</v>
      </c>
      <c r="Q1233" t="b">
        <v>0</v>
      </c>
      <c r="R1233" t="s">
        <v>8284</v>
      </c>
      <c r="S1233" s="12" t="s">
        <v>8326</v>
      </c>
      <c r="T1233" t="s">
        <v>8341</v>
      </c>
      <c r="U1233">
        <f t="shared" si="99"/>
        <v>2015</v>
      </c>
    </row>
    <row r="1234" spans="1:21" ht="15" hidden="1" customHeight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>
        <f t="shared" si="95"/>
        <v>1</v>
      </c>
      <c r="H1234">
        <f t="shared" si="96"/>
        <v>40</v>
      </c>
      <c r="I1234" t="s">
        <v>8223</v>
      </c>
      <c r="J1234" t="s">
        <v>8245</v>
      </c>
      <c r="K1234">
        <v>1381090870</v>
      </c>
      <c r="L1234" s="9">
        <f t="shared" si="97"/>
        <v>41553.848032407412</v>
      </c>
      <c r="M1234">
        <v>1377030070</v>
      </c>
      <c r="N1234" s="9">
        <f t="shared" si="98"/>
        <v>41506.848032407404</v>
      </c>
      <c r="O1234" t="b">
        <v>0</v>
      </c>
      <c r="P1234">
        <v>1</v>
      </c>
      <c r="Q1234" t="b">
        <v>0</v>
      </c>
      <c r="R1234" t="s">
        <v>8284</v>
      </c>
      <c r="S1234" s="12" t="s">
        <v>8326</v>
      </c>
      <c r="T1234" t="s">
        <v>8341</v>
      </c>
      <c r="U1234">
        <f t="shared" si="99"/>
        <v>2013</v>
      </c>
    </row>
    <row r="1235" spans="1:21" ht="15" hidden="1" customHeight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>
        <f t="shared" si="95"/>
        <v>12</v>
      </c>
      <c r="H1235">
        <f t="shared" si="96"/>
        <v>19.329999999999998</v>
      </c>
      <c r="I1235" t="s">
        <v>8223</v>
      </c>
      <c r="J1235" t="s">
        <v>8245</v>
      </c>
      <c r="K1235">
        <v>1329864374</v>
      </c>
      <c r="L1235" s="9">
        <f t="shared" si="97"/>
        <v>40960.948773148149</v>
      </c>
      <c r="M1235">
        <v>1328049974</v>
      </c>
      <c r="N1235" s="9">
        <f t="shared" si="98"/>
        <v>40939.948773148149</v>
      </c>
      <c r="O1235" t="b">
        <v>0</v>
      </c>
      <c r="P1235">
        <v>6</v>
      </c>
      <c r="Q1235" t="b">
        <v>0</v>
      </c>
      <c r="R1235" t="s">
        <v>8284</v>
      </c>
      <c r="S1235" s="12" t="s">
        <v>8326</v>
      </c>
      <c r="T1235" t="s">
        <v>8341</v>
      </c>
      <c r="U1235">
        <f t="shared" si="99"/>
        <v>2012</v>
      </c>
    </row>
    <row r="1236" spans="1:21" ht="15" hidden="1" customHeight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>
        <f t="shared" si="95"/>
        <v>0</v>
      </c>
      <c r="H1236" t="e">
        <f t="shared" si="96"/>
        <v>#DIV/0!</v>
      </c>
      <c r="I1236" t="s">
        <v>8224</v>
      </c>
      <c r="J1236" t="s">
        <v>8246</v>
      </c>
      <c r="K1236">
        <v>1422903342</v>
      </c>
      <c r="L1236" s="9">
        <f t="shared" si="97"/>
        <v>42037.788680555561</v>
      </c>
      <c r="M1236">
        <v>1420311342</v>
      </c>
      <c r="N1236" s="9">
        <f t="shared" si="98"/>
        <v>42007.788680555554</v>
      </c>
      <c r="O1236" t="b">
        <v>0</v>
      </c>
      <c r="P1236">
        <v>0</v>
      </c>
      <c r="Q1236" t="b">
        <v>0</v>
      </c>
      <c r="R1236" t="s">
        <v>8284</v>
      </c>
      <c r="S1236" s="12" t="s">
        <v>8326</v>
      </c>
      <c r="T1236" t="s">
        <v>8341</v>
      </c>
      <c r="U1236">
        <f t="shared" si="99"/>
        <v>2015</v>
      </c>
    </row>
    <row r="1237" spans="1:21" ht="15" hidden="1" customHeight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>
        <f t="shared" si="95"/>
        <v>3</v>
      </c>
      <c r="H1237">
        <f t="shared" si="96"/>
        <v>35</v>
      </c>
      <c r="I1237" t="s">
        <v>8223</v>
      </c>
      <c r="J1237" t="s">
        <v>8245</v>
      </c>
      <c r="K1237">
        <v>1387077299</v>
      </c>
      <c r="L1237" s="9">
        <f t="shared" si="97"/>
        <v>41623.135405092595</v>
      </c>
      <c r="M1237">
        <v>1383621299</v>
      </c>
      <c r="N1237" s="9">
        <f t="shared" si="98"/>
        <v>41583.135405092595</v>
      </c>
      <c r="O1237" t="b">
        <v>0</v>
      </c>
      <c r="P1237">
        <v>6</v>
      </c>
      <c r="Q1237" t="b">
        <v>0</v>
      </c>
      <c r="R1237" t="s">
        <v>8284</v>
      </c>
      <c r="S1237" s="12" t="s">
        <v>8326</v>
      </c>
      <c r="T1237" t="s">
        <v>8341</v>
      </c>
      <c r="U1237">
        <f t="shared" si="99"/>
        <v>2013</v>
      </c>
    </row>
    <row r="1238" spans="1:21" ht="15" hidden="1" customHeight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>
        <f t="shared" si="95"/>
        <v>0</v>
      </c>
      <c r="H1238" t="e">
        <f t="shared" si="96"/>
        <v>#DIV/0!</v>
      </c>
      <c r="I1238" t="s">
        <v>8223</v>
      </c>
      <c r="J1238" t="s">
        <v>8245</v>
      </c>
      <c r="K1238">
        <v>1343491200</v>
      </c>
      <c r="L1238" s="9">
        <f t="shared" si="97"/>
        <v>41118.666666666664</v>
      </c>
      <c r="M1238">
        <v>1342801164</v>
      </c>
      <c r="N1238" s="9">
        <f t="shared" si="98"/>
        <v>41110.680138888885</v>
      </c>
      <c r="O1238" t="b">
        <v>0</v>
      </c>
      <c r="P1238">
        <v>0</v>
      </c>
      <c r="Q1238" t="b">
        <v>0</v>
      </c>
      <c r="R1238" t="s">
        <v>8284</v>
      </c>
      <c r="S1238" s="12" t="s">
        <v>8326</v>
      </c>
      <c r="T1238" t="s">
        <v>8341</v>
      </c>
      <c r="U1238">
        <f t="shared" si="99"/>
        <v>2012</v>
      </c>
    </row>
    <row r="1239" spans="1:21" ht="15" hidden="1" customHeight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>
        <f t="shared" si="95"/>
        <v>0</v>
      </c>
      <c r="H1239" t="e">
        <f t="shared" si="96"/>
        <v>#DIV/0!</v>
      </c>
      <c r="I1239" t="s">
        <v>8223</v>
      </c>
      <c r="J1239" t="s">
        <v>8245</v>
      </c>
      <c r="K1239">
        <v>1345790865</v>
      </c>
      <c r="L1239" s="9">
        <f t="shared" si="97"/>
        <v>41145.283159722225</v>
      </c>
      <c r="M1239">
        <v>1344062865</v>
      </c>
      <c r="N1239" s="9">
        <f t="shared" si="98"/>
        <v>41125.283159722225</v>
      </c>
      <c r="O1239" t="b">
        <v>0</v>
      </c>
      <c r="P1239">
        <v>0</v>
      </c>
      <c r="Q1239" t="b">
        <v>0</v>
      </c>
      <c r="R1239" t="s">
        <v>8284</v>
      </c>
      <c r="S1239" s="12" t="s">
        <v>8326</v>
      </c>
      <c r="T1239" t="s">
        <v>8341</v>
      </c>
      <c r="U1239">
        <f t="shared" si="99"/>
        <v>2012</v>
      </c>
    </row>
    <row r="1240" spans="1:21" ht="15" hidden="1" customHeight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>
        <f t="shared" si="95"/>
        <v>18</v>
      </c>
      <c r="H1240">
        <f t="shared" si="96"/>
        <v>59.33</v>
      </c>
      <c r="I1240" t="s">
        <v>8223</v>
      </c>
      <c r="J1240" t="s">
        <v>8245</v>
      </c>
      <c r="K1240">
        <v>1312641536</v>
      </c>
      <c r="L1240" s="9">
        <f t="shared" si="97"/>
        <v>40761.61037037037</v>
      </c>
      <c r="M1240">
        <v>1310049536</v>
      </c>
      <c r="N1240" s="9">
        <f t="shared" si="98"/>
        <v>40731.61037037037</v>
      </c>
      <c r="O1240" t="b">
        <v>0</v>
      </c>
      <c r="P1240">
        <v>3</v>
      </c>
      <c r="Q1240" t="b">
        <v>0</v>
      </c>
      <c r="R1240" t="s">
        <v>8284</v>
      </c>
      <c r="S1240" s="12" t="s">
        <v>8326</v>
      </c>
      <c r="T1240" t="s">
        <v>8341</v>
      </c>
      <c r="U1240">
        <f t="shared" si="99"/>
        <v>2011</v>
      </c>
    </row>
    <row r="1241" spans="1:21" ht="15" hidden="1" customHeight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>
        <f t="shared" si="95"/>
        <v>0</v>
      </c>
      <c r="H1241" t="e">
        <f t="shared" si="96"/>
        <v>#DIV/0!</v>
      </c>
      <c r="I1241" t="s">
        <v>8223</v>
      </c>
      <c r="J1241" t="s">
        <v>8245</v>
      </c>
      <c r="K1241">
        <v>1325804767</v>
      </c>
      <c r="L1241" s="9">
        <f t="shared" si="97"/>
        <v>40913.962581018517</v>
      </c>
      <c r="M1241">
        <v>1323212767</v>
      </c>
      <c r="N1241" s="9">
        <f t="shared" si="98"/>
        <v>40883.962581018517</v>
      </c>
      <c r="O1241" t="b">
        <v>0</v>
      </c>
      <c r="P1241">
        <v>0</v>
      </c>
      <c r="Q1241" t="b">
        <v>0</v>
      </c>
      <c r="R1241" t="s">
        <v>8284</v>
      </c>
      <c r="S1241" s="12" t="s">
        <v>8326</v>
      </c>
      <c r="T1241" t="s">
        <v>8341</v>
      </c>
      <c r="U1241">
        <f t="shared" si="99"/>
        <v>2011</v>
      </c>
    </row>
    <row r="1242" spans="1:21" ht="15" hidden="1" customHeight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>
        <f t="shared" si="95"/>
        <v>3</v>
      </c>
      <c r="H1242">
        <f t="shared" si="96"/>
        <v>30.13</v>
      </c>
      <c r="I1242" t="s">
        <v>8223</v>
      </c>
      <c r="J1242" t="s">
        <v>8245</v>
      </c>
      <c r="K1242">
        <v>1373665860</v>
      </c>
      <c r="L1242" s="9">
        <f t="shared" si="97"/>
        <v>41467.910416666666</v>
      </c>
      <c r="M1242">
        <v>1368579457</v>
      </c>
      <c r="N1242" s="9">
        <f t="shared" si="98"/>
        <v>41409.040011574078</v>
      </c>
      <c r="O1242" t="b">
        <v>0</v>
      </c>
      <c r="P1242">
        <v>8</v>
      </c>
      <c r="Q1242" t="b">
        <v>0</v>
      </c>
      <c r="R1242" t="s">
        <v>8284</v>
      </c>
      <c r="S1242" s="12" t="s">
        <v>8326</v>
      </c>
      <c r="T1242" t="s">
        <v>8341</v>
      </c>
      <c r="U1242">
        <f t="shared" si="99"/>
        <v>2013</v>
      </c>
    </row>
    <row r="1243" spans="1:21" ht="15" hidden="1" customHeight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>
        <f t="shared" si="95"/>
        <v>51</v>
      </c>
      <c r="H1243">
        <f t="shared" si="96"/>
        <v>74.62</v>
      </c>
      <c r="I1243" t="s">
        <v>8223</v>
      </c>
      <c r="J1243" t="s">
        <v>8245</v>
      </c>
      <c r="K1243">
        <v>1414994340</v>
      </c>
      <c r="L1243" s="9">
        <f t="shared" si="97"/>
        <v>41946.249305555553</v>
      </c>
      <c r="M1243">
        <v>1413057980</v>
      </c>
      <c r="N1243" s="9">
        <f t="shared" si="98"/>
        <v>41923.837731481479</v>
      </c>
      <c r="O1243" t="b">
        <v>0</v>
      </c>
      <c r="P1243">
        <v>34</v>
      </c>
      <c r="Q1243" t="b">
        <v>0</v>
      </c>
      <c r="R1243" t="s">
        <v>8284</v>
      </c>
      <c r="S1243" s="12" t="s">
        <v>8326</v>
      </c>
      <c r="T1243" t="s">
        <v>8341</v>
      </c>
      <c r="U1243">
        <f t="shared" si="99"/>
        <v>2014</v>
      </c>
    </row>
    <row r="1244" spans="1:21" ht="15" hidden="1" customHeight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>
        <f t="shared" si="95"/>
        <v>1</v>
      </c>
      <c r="H1244">
        <f t="shared" si="96"/>
        <v>5</v>
      </c>
      <c r="I1244" t="s">
        <v>8223</v>
      </c>
      <c r="J1244" t="s">
        <v>8245</v>
      </c>
      <c r="K1244">
        <v>1315747080</v>
      </c>
      <c r="L1244" s="9">
        <f t="shared" si="97"/>
        <v>40797.554166666669</v>
      </c>
      <c r="M1244">
        <v>1314417502</v>
      </c>
      <c r="N1244" s="9">
        <f t="shared" si="98"/>
        <v>40782.165532407409</v>
      </c>
      <c r="O1244" t="b">
        <v>0</v>
      </c>
      <c r="P1244">
        <v>1</v>
      </c>
      <c r="Q1244" t="b">
        <v>0</v>
      </c>
      <c r="R1244" t="s">
        <v>8284</v>
      </c>
      <c r="S1244" s="12" t="s">
        <v>8326</v>
      </c>
      <c r="T1244" t="s">
        <v>8341</v>
      </c>
      <c r="U1244">
        <f t="shared" si="99"/>
        <v>2011</v>
      </c>
    </row>
    <row r="1245" spans="1:21" ht="15" hidden="1" customHeight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>
        <f t="shared" si="95"/>
        <v>14</v>
      </c>
      <c r="H1245">
        <f t="shared" si="96"/>
        <v>44.5</v>
      </c>
      <c r="I1245" t="s">
        <v>8223</v>
      </c>
      <c r="J1245" t="s">
        <v>8245</v>
      </c>
      <c r="K1245">
        <v>1310158800</v>
      </c>
      <c r="L1245" s="9">
        <f t="shared" si="97"/>
        <v>40732.875</v>
      </c>
      <c r="M1245">
        <v>1304888771</v>
      </c>
      <c r="N1245" s="9">
        <f t="shared" si="98"/>
        <v>40671.879293981481</v>
      </c>
      <c r="O1245" t="b">
        <v>0</v>
      </c>
      <c r="P1245">
        <v>38</v>
      </c>
      <c r="Q1245" t="b">
        <v>0</v>
      </c>
      <c r="R1245" t="s">
        <v>8284</v>
      </c>
      <c r="S1245" s="12" t="s">
        <v>8326</v>
      </c>
      <c r="T1245" t="s">
        <v>8341</v>
      </c>
      <c r="U1245">
        <f t="shared" si="99"/>
        <v>2011</v>
      </c>
    </row>
    <row r="1246" spans="1:21" ht="15" hidden="1" customHeight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>
        <f t="shared" si="95"/>
        <v>104</v>
      </c>
      <c r="H1246">
        <f t="shared" si="96"/>
        <v>46.13</v>
      </c>
      <c r="I1246" t="s">
        <v>8223</v>
      </c>
      <c r="J1246" t="s">
        <v>8245</v>
      </c>
      <c r="K1246">
        <v>1366664400</v>
      </c>
      <c r="L1246" s="9">
        <f t="shared" si="97"/>
        <v>41386.875</v>
      </c>
      <c r="M1246">
        <v>1363981723</v>
      </c>
      <c r="N1246" s="9">
        <f t="shared" si="98"/>
        <v>41355.825497685182</v>
      </c>
      <c r="O1246" t="b">
        <v>1</v>
      </c>
      <c r="P1246">
        <v>45</v>
      </c>
      <c r="Q1246" t="b">
        <v>1</v>
      </c>
      <c r="R1246" t="s">
        <v>8274</v>
      </c>
      <c r="S1246" s="12" t="s">
        <v>8326</v>
      </c>
      <c r="T1246" t="s">
        <v>8327</v>
      </c>
      <c r="U1246">
        <f t="shared" si="99"/>
        <v>2013</v>
      </c>
    </row>
    <row r="1247" spans="1:21" ht="15" hidden="1" customHeight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>
        <f t="shared" si="95"/>
        <v>120</v>
      </c>
      <c r="H1247">
        <f t="shared" si="96"/>
        <v>141.47</v>
      </c>
      <c r="I1247" t="s">
        <v>8223</v>
      </c>
      <c r="J1247" t="s">
        <v>8245</v>
      </c>
      <c r="K1247">
        <v>1402755834</v>
      </c>
      <c r="L1247" s="9">
        <f t="shared" si="97"/>
        <v>41804.599930555552</v>
      </c>
      <c r="M1247">
        <v>1400163834</v>
      </c>
      <c r="N1247" s="9">
        <f t="shared" si="98"/>
        <v>41774.59993055556</v>
      </c>
      <c r="O1247" t="b">
        <v>1</v>
      </c>
      <c r="P1247">
        <v>17</v>
      </c>
      <c r="Q1247" t="b">
        <v>1</v>
      </c>
      <c r="R1247" t="s">
        <v>8274</v>
      </c>
      <c r="S1247" s="12" t="s">
        <v>8326</v>
      </c>
      <c r="T1247" t="s">
        <v>8327</v>
      </c>
      <c r="U1247">
        <f t="shared" si="99"/>
        <v>2014</v>
      </c>
    </row>
    <row r="1248" spans="1:21" ht="15" hidden="1" customHeight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>
        <f t="shared" si="95"/>
        <v>117</v>
      </c>
      <c r="H1248">
        <f t="shared" si="96"/>
        <v>75.48</v>
      </c>
      <c r="I1248" t="s">
        <v>8223</v>
      </c>
      <c r="J1248" t="s">
        <v>8245</v>
      </c>
      <c r="K1248">
        <v>1323136949</v>
      </c>
      <c r="L1248" s="9">
        <f t="shared" si="97"/>
        <v>40883.085057870368</v>
      </c>
      <c r="M1248">
        <v>1319245349</v>
      </c>
      <c r="N1248" s="9">
        <f t="shared" si="98"/>
        <v>40838.043391203704</v>
      </c>
      <c r="O1248" t="b">
        <v>1</v>
      </c>
      <c r="P1248">
        <v>31</v>
      </c>
      <c r="Q1248" t="b">
        <v>1</v>
      </c>
      <c r="R1248" t="s">
        <v>8274</v>
      </c>
      <c r="S1248" s="12" t="s">
        <v>8326</v>
      </c>
      <c r="T1248" t="s">
        <v>8327</v>
      </c>
      <c r="U1248">
        <f t="shared" si="99"/>
        <v>2011</v>
      </c>
    </row>
    <row r="1249" spans="1:21" ht="15" hidden="1" customHeight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>
        <f t="shared" si="95"/>
        <v>122</v>
      </c>
      <c r="H1249">
        <f t="shared" si="96"/>
        <v>85.5</v>
      </c>
      <c r="I1249" t="s">
        <v>8223</v>
      </c>
      <c r="J1249" t="s">
        <v>8245</v>
      </c>
      <c r="K1249">
        <v>1367823655</v>
      </c>
      <c r="L1249" s="9">
        <f t="shared" si="97"/>
        <v>41400.292303240742</v>
      </c>
      <c r="M1249">
        <v>1365231655</v>
      </c>
      <c r="N1249" s="9">
        <f t="shared" si="98"/>
        <v>41370.292303240742</v>
      </c>
      <c r="O1249" t="b">
        <v>1</v>
      </c>
      <c r="P1249">
        <v>50</v>
      </c>
      <c r="Q1249" t="b">
        <v>1</v>
      </c>
      <c r="R1249" t="s">
        <v>8274</v>
      </c>
      <c r="S1249" s="12" t="s">
        <v>8326</v>
      </c>
      <c r="T1249" t="s">
        <v>8327</v>
      </c>
      <c r="U1249">
        <f t="shared" si="99"/>
        <v>2013</v>
      </c>
    </row>
    <row r="1250" spans="1:21" ht="15" hidden="1" customHeight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>
        <f t="shared" si="95"/>
        <v>152</v>
      </c>
      <c r="H1250">
        <f t="shared" si="96"/>
        <v>64.25</v>
      </c>
      <c r="I1250" t="s">
        <v>8223</v>
      </c>
      <c r="J1250" t="s">
        <v>8245</v>
      </c>
      <c r="K1250">
        <v>1402642740</v>
      </c>
      <c r="L1250" s="9">
        <f t="shared" si="97"/>
        <v>41803.290972222225</v>
      </c>
      <c r="M1250">
        <v>1399563953</v>
      </c>
      <c r="N1250" s="9">
        <f t="shared" si="98"/>
        <v>41767.656863425924</v>
      </c>
      <c r="O1250" t="b">
        <v>1</v>
      </c>
      <c r="P1250">
        <v>59</v>
      </c>
      <c r="Q1250" t="b">
        <v>1</v>
      </c>
      <c r="R1250" t="s">
        <v>8274</v>
      </c>
      <c r="S1250" s="12" t="s">
        <v>8326</v>
      </c>
      <c r="T1250" t="s">
        <v>8327</v>
      </c>
      <c r="U1250">
        <f t="shared" si="99"/>
        <v>2014</v>
      </c>
    </row>
    <row r="1251" spans="1:21" ht="15" hidden="1" customHeight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>
        <f t="shared" si="95"/>
        <v>104</v>
      </c>
      <c r="H1251">
        <f t="shared" si="96"/>
        <v>64.47</v>
      </c>
      <c r="I1251" t="s">
        <v>8223</v>
      </c>
      <c r="J1251" t="s">
        <v>8245</v>
      </c>
      <c r="K1251">
        <v>1341683211</v>
      </c>
      <c r="L1251" s="9">
        <f t="shared" si="97"/>
        <v>41097.74086805556</v>
      </c>
      <c r="M1251">
        <v>1339091211</v>
      </c>
      <c r="N1251" s="9">
        <f t="shared" si="98"/>
        <v>41067.740868055553</v>
      </c>
      <c r="O1251" t="b">
        <v>1</v>
      </c>
      <c r="P1251">
        <v>81</v>
      </c>
      <c r="Q1251" t="b">
        <v>1</v>
      </c>
      <c r="R1251" t="s">
        <v>8274</v>
      </c>
      <c r="S1251" s="12" t="s">
        <v>8326</v>
      </c>
      <c r="T1251" t="s">
        <v>8327</v>
      </c>
      <c r="U1251">
        <f t="shared" si="99"/>
        <v>2012</v>
      </c>
    </row>
    <row r="1252" spans="1:21" ht="15" hidden="1" customHeight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>
        <f t="shared" si="95"/>
        <v>200</v>
      </c>
      <c r="H1252">
        <f t="shared" si="96"/>
        <v>118.2</v>
      </c>
      <c r="I1252" t="s">
        <v>8223</v>
      </c>
      <c r="J1252" t="s">
        <v>8245</v>
      </c>
      <c r="K1252">
        <v>1410017131</v>
      </c>
      <c r="L1252" s="9">
        <f t="shared" si="97"/>
        <v>41888.64271990741</v>
      </c>
      <c r="M1252">
        <v>1406129131</v>
      </c>
      <c r="N1252" s="9">
        <f t="shared" si="98"/>
        <v>41843.64271990741</v>
      </c>
      <c r="O1252" t="b">
        <v>1</v>
      </c>
      <c r="P1252">
        <v>508</v>
      </c>
      <c r="Q1252" t="b">
        <v>1</v>
      </c>
      <c r="R1252" t="s">
        <v>8274</v>
      </c>
      <c r="S1252" s="12" t="s">
        <v>8326</v>
      </c>
      <c r="T1252" t="s">
        <v>8327</v>
      </c>
      <c r="U1252">
        <f t="shared" si="99"/>
        <v>2014</v>
      </c>
    </row>
    <row r="1253" spans="1:21" ht="15" hidden="1" customHeight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>
        <f t="shared" si="95"/>
        <v>102</v>
      </c>
      <c r="H1253">
        <f t="shared" si="96"/>
        <v>82.54</v>
      </c>
      <c r="I1253" t="s">
        <v>8223</v>
      </c>
      <c r="J1253" t="s">
        <v>8245</v>
      </c>
      <c r="K1253">
        <v>1316979167</v>
      </c>
      <c r="L1253" s="9">
        <f t="shared" si="97"/>
        <v>40811.814432870371</v>
      </c>
      <c r="M1253">
        <v>1311795167</v>
      </c>
      <c r="N1253" s="9">
        <f t="shared" si="98"/>
        <v>40751.814432870371</v>
      </c>
      <c r="O1253" t="b">
        <v>1</v>
      </c>
      <c r="P1253">
        <v>74</v>
      </c>
      <c r="Q1253" t="b">
        <v>1</v>
      </c>
      <c r="R1253" t="s">
        <v>8274</v>
      </c>
      <c r="S1253" s="12" t="s">
        <v>8326</v>
      </c>
      <c r="T1253" t="s">
        <v>8327</v>
      </c>
      <c r="U1253">
        <f t="shared" si="99"/>
        <v>2011</v>
      </c>
    </row>
    <row r="1254" spans="1:21" ht="15" hidden="1" customHeight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>
        <f t="shared" si="95"/>
        <v>138</v>
      </c>
      <c r="H1254">
        <f t="shared" si="96"/>
        <v>34.17</v>
      </c>
      <c r="I1254" t="s">
        <v>8223</v>
      </c>
      <c r="J1254" t="s">
        <v>8245</v>
      </c>
      <c r="K1254">
        <v>1382658169</v>
      </c>
      <c r="L1254" s="9">
        <f t="shared" si="97"/>
        <v>41571.988067129627</v>
      </c>
      <c r="M1254">
        <v>1380238969</v>
      </c>
      <c r="N1254" s="9">
        <f t="shared" si="98"/>
        <v>41543.988067129627</v>
      </c>
      <c r="O1254" t="b">
        <v>1</v>
      </c>
      <c r="P1254">
        <v>141</v>
      </c>
      <c r="Q1254" t="b">
        <v>1</v>
      </c>
      <c r="R1254" t="s">
        <v>8274</v>
      </c>
      <c r="S1254" s="12" t="s">
        <v>8326</v>
      </c>
      <c r="T1254" t="s">
        <v>8327</v>
      </c>
      <c r="U1254">
        <f t="shared" si="99"/>
        <v>2013</v>
      </c>
    </row>
    <row r="1255" spans="1:21" ht="15" hidden="1" customHeight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>
        <f t="shared" si="95"/>
        <v>303833</v>
      </c>
      <c r="H1255">
        <f t="shared" si="96"/>
        <v>42.73</v>
      </c>
      <c r="I1255" t="s">
        <v>8223</v>
      </c>
      <c r="J1255" t="s">
        <v>8245</v>
      </c>
      <c r="K1255">
        <v>1409770107</v>
      </c>
      <c r="L1255" s="9">
        <f t="shared" si="97"/>
        <v>41885.783645833333</v>
      </c>
      <c r="M1255">
        <v>1407178107</v>
      </c>
      <c r="N1255" s="9">
        <f t="shared" si="98"/>
        <v>41855.783645833333</v>
      </c>
      <c r="O1255" t="b">
        <v>1</v>
      </c>
      <c r="P1255">
        <v>711</v>
      </c>
      <c r="Q1255" t="b">
        <v>1</v>
      </c>
      <c r="R1255" t="s">
        <v>8274</v>
      </c>
      <c r="S1255" s="12" t="s">
        <v>8326</v>
      </c>
      <c r="T1255" t="s">
        <v>8327</v>
      </c>
      <c r="U1255">
        <f t="shared" si="99"/>
        <v>2014</v>
      </c>
    </row>
    <row r="1256" spans="1:21" ht="15" hidden="1" customHeight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>
        <f t="shared" si="95"/>
        <v>199</v>
      </c>
      <c r="H1256">
        <f t="shared" si="96"/>
        <v>94.49</v>
      </c>
      <c r="I1256" t="s">
        <v>8223</v>
      </c>
      <c r="J1256" t="s">
        <v>8245</v>
      </c>
      <c r="K1256">
        <v>1293857940</v>
      </c>
      <c r="L1256" s="9">
        <f t="shared" si="97"/>
        <v>40544.207638888889</v>
      </c>
      <c r="M1256">
        <v>1288968886</v>
      </c>
      <c r="N1256" s="9">
        <f t="shared" si="98"/>
        <v>40487.621365740742</v>
      </c>
      <c r="O1256" t="b">
        <v>1</v>
      </c>
      <c r="P1256">
        <v>141</v>
      </c>
      <c r="Q1256" t="b">
        <v>1</v>
      </c>
      <c r="R1256" t="s">
        <v>8274</v>
      </c>
      <c r="S1256" s="12" t="s">
        <v>8326</v>
      </c>
      <c r="T1256" t="s">
        <v>8327</v>
      </c>
      <c r="U1256">
        <f t="shared" si="99"/>
        <v>2010</v>
      </c>
    </row>
    <row r="1257" spans="1:21" ht="15" hidden="1" customHeight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>
        <f t="shared" si="95"/>
        <v>202</v>
      </c>
      <c r="H1257">
        <f t="shared" si="96"/>
        <v>55.7</v>
      </c>
      <c r="I1257" t="s">
        <v>8223</v>
      </c>
      <c r="J1257" t="s">
        <v>8245</v>
      </c>
      <c r="K1257">
        <v>1385932652</v>
      </c>
      <c r="L1257" s="9">
        <f t="shared" si="97"/>
        <v>41609.887175925927</v>
      </c>
      <c r="M1257">
        <v>1383337052</v>
      </c>
      <c r="N1257" s="9">
        <f t="shared" si="98"/>
        <v>41579.845509259263</v>
      </c>
      <c r="O1257" t="b">
        <v>1</v>
      </c>
      <c r="P1257">
        <v>109</v>
      </c>
      <c r="Q1257" t="b">
        <v>1</v>
      </c>
      <c r="R1257" t="s">
        <v>8274</v>
      </c>
      <c r="S1257" s="12" t="s">
        <v>8326</v>
      </c>
      <c r="T1257" t="s">
        <v>8327</v>
      </c>
      <c r="U1257">
        <f t="shared" si="99"/>
        <v>2013</v>
      </c>
    </row>
    <row r="1258" spans="1:21" ht="15" hidden="1" customHeight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>
        <f t="shared" si="95"/>
        <v>118</v>
      </c>
      <c r="H1258">
        <f t="shared" si="96"/>
        <v>98.03</v>
      </c>
      <c r="I1258" t="s">
        <v>8223</v>
      </c>
      <c r="J1258" t="s">
        <v>8245</v>
      </c>
      <c r="K1258">
        <v>1329084231</v>
      </c>
      <c r="L1258" s="9">
        <f t="shared" si="97"/>
        <v>40951.919340277782</v>
      </c>
      <c r="M1258">
        <v>1326492231</v>
      </c>
      <c r="N1258" s="9">
        <f t="shared" si="98"/>
        <v>40921.919340277775</v>
      </c>
      <c r="O1258" t="b">
        <v>1</v>
      </c>
      <c r="P1258">
        <v>361</v>
      </c>
      <c r="Q1258" t="b">
        <v>1</v>
      </c>
      <c r="R1258" t="s">
        <v>8274</v>
      </c>
      <c r="S1258" s="12" t="s">
        <v>8326</v>
      </c>
      <c r="T1258" t="s">
        <v>8327</v>
      </c>
      <c r="U1258">
        <f t="shared" si="99"/>
        <v>2012</v>
      </c>
    </row>
    <row r="1259" spans="1:21" ht="15" hidden="1" customHeight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>
        <f t="shared" si="95"/>
        <v>295</v>
      </c>
      <c r="H1259">
        <f t="shared" si="96"/>
        <v>92.1</v>
      </c>
      <c r="I1259" t="s">
        <v>8223</v>
      </c>
      <c r="J1259" t="s">
        <v>8245</v>
      </c>
      <c r="K1259">
        <v>1301792590</v>
      </c>
      <c r="L1259" s="9">
        <f t="shared" si="97"/>
        <v>40636.043865740743</v>
      </c>
      <c r="M1259">
        <v>1297562590</v>
      </c>
      <c r="N1259" s="9">
        <f t="shared" si="98"/>
        <v>40587.085532407407</v>
      </c>
      <c r="O1259" t="b">
        <v>1</v>
      </c>
      <c r="P1259">
        <v>176</v>
      </c>
      <c r="Q1259" t="b">
        <v>1</v>
      </c>
      <c r="R1259" t="s">
        <v>8274</v>
      </c>
      <c r="S1259" s="12" t="s">
        <v>8326</v>
      </c>
      <c r="T1259" t="s">
        <v>8327</v>
      </c>
      <c r="U1259">
        <f t="shared" si="99"/>
        <v>2011</v>
      </c>
    </row>
    <row r="1260" spans="1:21" ht="15" hidden="1" customHeight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>
        <f t="shared" si="95"/>
        <v>213</v>
      </c>
      <c r="H1260">
        <f t="shared" si="96"/>
        <v>38.18</v>
      </c>
      <c r="I1260" t="s">
        <v>8223</v>
      </c>
      <c r="J1260" t="s">
        <v>8245</v>
      </c>
      <c r="K1260">
        <v>1377960012</v>
      </c>
      <c r="L1260" s="9">
        <f t="shared" si="97"/>
        <v>41517.611250000002</v>
      </c>
      <c r="M1260">
        <v>1375368012</v>
      </c>
      <c r="N1260" s="9">
        <f t="shared" si="98"/>
        <v>41487.611250000002</v>
      </c>
      <c r="O1260" t="b">
        <v>1</v>
      </c>
      <c r="P1260">
        <v>670</v>
      </c>
      <c r="Q1260" t="b">
        <v>1</v>
      </c>
      <c r="R1260" t="s">
        <v>8274</v>
      </c>
      <c r="S1260" s="12" t="s">
        <v>8326</v>
      </c>
      <c r="T1260" t="s">
        <v>8327</v>
      </c>
      <c r="U1260">
        <f t="shared" si="99"/>
        <v>2013</v>
      </c>
    </row>
    <row r="1261" spans="1:21" ht="15" hidden="1" customHeight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>
        <f t="shared" si="95"/>
        <v>104</v>
      </c>
      <c r="H1261">
        <f t="shared" si="96"/>
        <v>27.15</v>
      </c>
      <c r="I1261" t="s">
        <v>8223</v>
      </c>
      <c r="J1261" t="s">
        <v>8245</v>
      </c>
      <c r="K1261">
        <v>1402286340</v>
      </c>
      <c r="L1261" s="9">
        <f t="shared" si="97"/>
        <v>41799.165972222225</v>
      </c>
      <c r="M1261">
        <v>1399504664</v>
      </c>
      <c r="N1261" s="9">
        <f t="shared" si="98"/>
        <v>41766.970648148148</v>
      </c>
      <c r="O1261" t="b">
        <v>1</v>
      </c>
      <c r="P1261">
        <v>96</v>
      </c>
      <c r="Q1261" t="b">
        <v>1</v>
      </c>
      <c r="R1261" t="s">
        <v>8274</v>
      </c>
      <c r="S1261" s="12" t="s">
        <v>8326</v>
      </c>
      <c r="T1261" t="s">
        <v>8327</v>
      </c>
      <c r="U1261">
        <f t="shared" si="99"/>
        <v>2014</v>
      </c>
    </row>
    <row r="1262" spans="1:21" ht="15" hidden="1" customHeight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>
        <f t="shared" si="95"/>
        <v>114</v>
      </c>
      <c r="H1262">
        <f t="shared" si="96"/>
        <v>50.69</v>
      </c>
      <c r="I1262" t="s">
        <v>8223</v>
      </c>
      <c r="J1262" t="s">
        <v>8245</v>
      </c>
      <c r="K1262">
        <v>1393445620</v>
      </c>
      <c r="L1262" s="9">
        <f t="shared" si="97"/>
        <v>41696.842824074076</v>
      </c>
      <c r="M1262">
        <v>1390853620</v>
      </c>
      <c r="N1262" s="9">
        <f t="shared" si="98"/>
        <v>41666.842824074076</v>
      </c>
      <c r="O1262" t="b">
        <v>1</v>
      </c>
      <c r="P1262">
        <v>74</v>
      </c>
      <c r="Q1262" t="b">
        <v>1</v>
      </c>
      <c r="R1262" t="s">
        <v>8274</v>
      </c>
      <c r="S1262" s="12" t="s">
        <v>8326</v>
      </c>
      <c r="T1262" t="s">
        <v>8327</v>
      </c>
      <c r="U1262">
        <f t="shared" si="99"/>
        <v>2014</v>
      </c>
    </row>
    <row r="1263" spans="1:21" ht="15" hidden="1" customHeight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>
        <f t="shared" si="95"/>
        <v>101</v>
      </c>
      <c r="H1263">
        <f t="shared" si="96"/>
        <v>38.94</v>
      </c>
      <c r="I1263" t="s">
        <v>8223</v>
      </c>
      <c r="J1263" t="s">
        <v>8245</v>
      </c>
      <c r="K1263">
        <v>1390983227</v>
      </c>
      <c r="L1263" s="9">
        <f t="shared" si="97"/>
        <v>41668.342905092592</v>
      </c>
      <c r="M1263">
        <v>1388391227</v>
      </c>
      <c r="N1263" s="9">
        <f t="shared" si="98"/>
        <v>41638.342905092592</v>
      </c>
      <c r="O1263" t="b">
        <v>1</v>
      </c>
      <c r="P1263">
        <v>52</v>
      </c>
      <c r="Q1263" t="b">
        <v>1</v>
      </c>
      <c r="R1263" t="s">
        <v>8274</v>
      </c>
      <c r="S1263" s="12" t="s">
        <v>8326</v>
      </c>
      <c r="T1263" t="s">
        <v>8327</v>
      </c>
      <c r="U1263">
        <f t="shared" si="99"/>
        <v>2013</v>
      </c>
    </row>
    <row r="1264" spans="1:21" ht="15" hidden="1" customHeight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>
        <f t="shared" si="95"/>
        <v>125</v>
      </c>
      <c r="H1264">
        <f t="shared" si="96"/>
        <v>77.64</v>
      </c>
      <c r="I1264" t="s">
        <v>8228</v>
      </c>
      <c r="J1264" t="s">
        <v>8250</v>
      </c>
      <c r="K1264">
        <v>1392574692</v>
      </c>
      <c r="L1264" s="9">
        <f t="shared" si="97"/>
        <v>41686.762638888889</v>
      </c>
      <c r="M1264">
        <v>1389982692</v>
      </c>
      <c r="N1264" s="9">
        <f t="shared" si="98"/>
        <v>41656.762638888889</v>
      </c>
      <c r="O1264" t="b">
        <v>1</v>
      </c>
      <c r="P1264">
        <v>105</v>
      </c>
      <c r="Q1264" t="b">
        <v>1</v>
      </c>
      <c r="R1264" t="s">
        <v>8274</v>
      </c>
      <c r="S1264" s="12" t="s">
        <v>8326</v>
      </c>
      <c r="T1264" t="s">
        <v>8327</v>
      </c>
      <c r="U1264">
        <f t="shared" si="99"/>
        <v>2014</v>
      </c>
    </row>
    <row r="1265" spans="1:21" ht="15" hidden="1" customHeight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>
        <f t="shared" si="95"/>
        <v>119</v>
      </c>
      <c r="H1265">
        <f t="shared" si="96"/>
        <v>43.54</v>
      </c>
      <c r="I1265" t="s">
        <v>8223</v>
      </c>
      <c r="J1265" t="s">
        <v>8245</v>
      </c>
      <c r="K1265">
        <v>1396054800</v>
      </c>
      <c r="L1265" s="9">
        <f t="shared" si="97"/>
        <v>41727.041666666664</v>
      </c>
      <c r="M1265">
        <v>1393034470</v>
      </c>
      <c r="N1265" s="9">
        <f t="shared" si="98"/>
        <v>41692.084143518521</v>
      </c>
      <c r="O1265" t="b">
        <v>1</v>
      </c>
      <c r="P1265">
        <v>41</v>
      </c>
      <c r="Q1265" t="b">
        <v>1</v>
      </c>
      <c r="R1265" t="s">
        <v>8274</v>
      </c>
      <c r="S1265" s="12" t="s">
        <v>8326</v>
      </c>
      <c r="T1265" t="s">
        <v>8327</v>
      </c>
      <c r="U1265">
        <f t="shared" si="99"/>
        <v>2014</v>
      </c>
    </row>
    <row r="1266" spans="1:21" ht="15" hidden="1" customHeight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>
        <f t="shared" si="95"/>
        <v>166</v>
      </c>
      <c r="H1266">
        <f t="shared" si="96"/>
        <v>31.82</v>
      </c>
      <c r="I1266" t="s">
        <v>8223</v>
      </c>
      <c r="J1266" t="s">
        <v>8245</v>
      </c>
      <c r="K1266">
        <v>1383062083</v>
      </c>
      <c r="L1266" s="9">
        <f t="shared" si="97"/>
        <v>41576.662997685184</v>
      </c>
      <c r="M1266">
        <v>1380556483</v>
      </c>
      <c r="N1266" s="9">
        <f t="shared" si="98"/>
        <v>41547.662997685184</v>
      </c>
      <c r="O1266" t="b">
        <v>1</v>
      </c>
      <c r="P1266">
        <v>34</v>
      </c>
      <c r="Q1266" t="b">
        <v>1</v>
      </c>
      <c r="R1266" t="s">
        <v>8274</v>
      </c>
      <c r="S1266" s="12" t="s">
        <v>8326</v>
      </c>
      <c r="T1266" t="s">
        <v>8327</v>
      </c>
      <c r="U1266">
        <f t="shared" si="99"/>
        <v>2013</v>
      </c>
    </row>
    <row r="1267" spans="1:21" ht="15" hidden="1" customHeight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>
        <f t="shared" si="95"/>
        <v>119</v>
      </c>
      <c r="H1267">
        <f t="shared" si="96"/>
        <v>63.18</v>
      </c>
      <c r="I1267" t="s">
        <v>8223</v>
      </c>
      <c r="J1267" t="s">
        <v>8245</v>
      </c>
      <c r="K1267">
        <v>1291131815</v>
      </c>
      <c r="L1267" s="9">
        <f t="shared" si="97"/>
        <v>40512.655266203699</v>
      </c>
      <c r="M1267">
        <v>1287071015</v>
      </c>
      <c r="N1267" s="9">
        <f t="shared" si="98"/>
        <v>40465.655266203707</v>
      </c>
      <c r="O1267" t="b">
        <v>1</v>
      </c>
      <c r="P1267">
        <v>66</v>
      </c>
      <c r="Q1267" t="b">
        <v>1</v>
      </c>
      <c r="R1267" t="s">
        <v>8274</v>
      </c>
      <c r="S1267" s="12" t="s">
        <v>8326</v>
      </c>
      <c r="T1267" t="s">
        <v>8327</v>
      </c>
      <c r="U1267">
        <f t="shared" si="99"/>
        <v>2010</v>
      </c>
    </row>
    <row r="1268" spans="1:21" ht="15" hidden="1" customHeight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>
        <f t="shared" si="95"/>
        <v>100</v>
      </c>
      <c r="H1268">
        <f t="shared" si="96"/>
        <v>190.9</v>
      </c>
      <c r="I1268" t="s">
        <v>8223</v>
      </c>
      <c r="J1268" t="s">
        <v>8245</v>
      </c>
      <c r="K1268">
        <v>1389474145</v>
      </c>
      <c r="L1268" s="9">
        <f t="shared" si="97"/>
        <v>41650.87667824074</v>
      </c>
      <c r="M1268">
        <v>1386882145</v>
      </c>
      <c r="N1268" s="9">
        <f t="shared" si="98"/>
        <v>41620.87667824074</v>
      </c>
      <c r="O1268" t="b">
        <v>1</v>
      </c>
      <c r="P1268">
        <v>50</v>
      </c>
      <c r="Q1268" t="b">
        <v>1</v>
      </c>
      <c r="R1268" t="s">
        <v>8274</v>
      </c>
      <c r="S1268" s="12" t="s">
        <v>8326</v>
      </c>
      <c r="T1268" t="s">
        <v>8327</v>
      </c>
      <c r="U1268">
        <f t="shared" si="99"/>
        <v>2013</v>
      </c>
    </row>
    <row r="1269" spans="1:21" ht="15" hidden="1" customHeight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>
        <f t="shared" si="95"/>
        <v>102</v>
      </c>
      <c r="H1269">
        <f t="shared" si="96"/>
        <v>140.86000000000001</v>
      </c>
      <c r="I1269" t="s">
        <v>8223</v>
      </c>
      <c r="J1269" t="s">
        <v>8245</v>
      </c>
      <c r="K1269">
        <v>1374674558</v>
      </c>
      <c r="L1269" s="9">
        <f t="shared" si="97"/>
        <v>41479.585162037038</v>
      </c>
      <c r="M1269">
        <v>1372082558</v>
      </c>
      <c r="N1269" s="9">
        <f t="shared" si="98"/>
        <v>41449.585162037038</v>
      </c>
      <c r="O1269" t="b">
        <v>1</v>
      </c>
      <c r="P1269">
        <v>159</v>
      </c>
      <c r="Q1269" t="b">
        <v>1</v>
      </c>
      <c r="R1269" t="s">
        <v>8274</v>
      </c>
      <c r="S1269" s="12" t="s">
        <v>8326</v>
      </c>
      <c r="T1269" t="s">
        <v>8327</v>
      </c>
      <c r="U1269">
        <f t="shared" si="99"/>
        <v>2013</v>
      </c>
    </row>
    <row r="1270" spans="1:21" ht="15" hidden="1" customHeight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>
        <f t="shared" si="95"/>
        <v>117</v>
      </c>
      <c r="H1270">
        <f t="shared" si="96"/>
        <v>76.92</v>
      </c>
      <c r="I1270" t="s">
        <v>8223</v>
      </c>
      <c r="J1270" t="s">
        <v>8245</v>
      </c>
      <c r="K1270">
        <v>1379708247</v>
      </c>
      <c r="L1270" s="9">
        <f t="shared" si="97"/>
        <v>41537.845451388886</v>
      </c>
      <c r="M1270">
        <v>1377116247</v>
      </c>
      <c r="N1270" s="9">
        <f t="shared" si="98"/>
        <v>41507.845451388886</v>
      </c>
      <c r="O1270" t="b">
        <v>1</v>
      </c>
      <c r="P1270">
        <v>182</v>
      </c>
      <c r="Q1270" t="b">
        <v>1</v>
      </c>
      <c r="R1270" t="s">
        <v>8274</v>
      </c>
      <c r="S1270" s="12" t="s">
        <v>8326</v>
      </c>
      <c r="T1270" t="s">
        <v>8327</v>
      </c>
      <c r="U1270">
        <f t="shared" si="99"/>
        <v>2013</v>
      </c>
    </row>
    <row r="1271" spans="1:21" ht="15" hidden="1" customHeight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>
        <f t="shared" si="95"/>
        <v>109</v>
      </c>
      <c r="H1271">
        <f t="shared" si="96"/>
        <v>99.16</v>
      </c>
      <c r="I1271" t="s">
        <v>8223</v>
      </c>
      <c r="J1271" t="s">
        <v>8245</v>
      </c>
      <c r="K1271">
        <v>1460764800</v>
      </c>
      <c r="L1271" s="9">
        <f t="shared" si="97"/>
        <v>42476</v>
      </c>
      <c r="M1271">
        <v>1458157512</v>
      </c>
      <c r="N1271" s="9">
        <f t="shared" si="98"/>
        <v>42445.823055555556</v>
      </c>
      <c r="O1271" t="b">
        <v>1</v>
      </c>
      <c r="P1271">
        <v>206</v>
      </c>
      <c r="Q1271" t="b">
        <v>1</v>
      </c>
      <c r="R1271" t="s">
        <v>8274</v>
      </c>
      <c r="S1271" s="12" t="s">
        <v>8326</v>
      </c>
      <c r="T1271" t="s">
        <v>8327</v>
      </c>
      <c r="U1271">
        <f t="shared" si="99"/>
        <v>2016</v>
      </c>
    </row>
    <row r="1272" spans="1:21" ht="15" hidden="1" customHeight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>
        <f t="shared" si="95"/>
        <v>115</v>
      </c>
      <c r="H1272">
        <f t="shared" si="96"/>
        <v>67.88</v>
      </c>
      <c r="I1272" t="s">
        <v>8223</v>
      </c>
      <c r="J1272" t="s">
        <v>8245</v>
      </c>
      <c r="K1272">
        <v>1332704042</v>
      </c>
      <c r="L1272" s="9">
        <f t="shared" si="97"/>
        <v>40993.815300925926</v>
      </c>
      <c r="M1272">
        <v>1327523642</v>
      </c>
      <c r="N1272" s="9">
        <f t="shared" si="98"/>
        <v>40933.85696759259</v>
      </c>
      <c r="O1272" t="b">
        <v>1</v>
      </c>
      <c r="P1272">
        <v>169</v>
      </c>
      <c r="Q1272" t="b">
        <v>1</v>
      </c>
      <c r="R1272" t="s">
        <v>8274</v>
      </c>
      <c r="S1272" s="12" t="s">
        <v>8326</v>
      </c>
      <c r="T1272" t="s">
        <v>8327</v>
      </c>
      <c r="U1272">
        <f t="shared" si="99"/>
        <v>2012</v>
      </c>
    </row>
    <row r="1273" spans="1:21" ht="15" hidden="1" customHeight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>
        <f t="shared" si="95"/>
        <v>102</v>
      </c>
      <c r="H1273">
        <f t="shared" si="96"/>
        <v>246.29</v>
      </c>
      <c r="I1273" t="s">
        <v>8223</v>
      </c>
      <c r="J1273" t="s">
        <v>8245</v>
      </c>
      <c r="K1273">
        <v>1384363459</v>
      </c>
      <c r="L1273" s="9">
        <f t="shared" si="97"/>
        <v>41591.725219907406</v>
      </c>
      <c r="M1273">
        <v>1381767859</v>
      </c>
      <c r="N1273" s="9">
        <f t="shared" si="98"/>
        <v>41561.683553240742</v>
      </c>
      <c r="O1273" t="b">
        <v>1</v>
      </c>
      <c r="P1273">
        <v>31</v>
      </c>
      <c r="Q1273" t="b">
        <v>1</v>
      </c>
      <c r="R1273" t="s">
        <v>8274</v>
      </c>
      <c r="S1273" s="12" t="s">
        <v>8326</v>
      </c>
      <c r="T1273" t="s">
        <v>8327</v>
      </c>
      <c r="U1273">
        <f t="shared" si="99"/>
        <v>2013</v>
      </c>
    </row>
    <row r="1274" spans="1:21" ht="15" hidden="1" customHeight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>
        <f t="shared" si="95"/>
        <v>106</v>
      </c>
      <c r="H1274">
        <f t="shared" si="96"/>
        <v>189.29</v>
      </c>
      <c r="I1274" t="s">
        <v>8223</v>
      </c>
      <c r="J1274" t="s">
        <v>8245</v>
      </c>
      <c r="K1274">
        <v>1276574400</v>
      </c>
      <c r="L1274" s="9">
        <f t="shared" si="97"/>
        <v>40344.166666666664</v>
      </c>
      <c r="M1274">
        <v>1270576379</v>
      </c>
      <c r="N1274" s="9">
        <f t="shared" si="98"/>
        <v>40274.745127314818</v>
      </c>
      <c r="O1274" t="b">
        <v>1</v>
      </c>
      <c r="P1274">
        <v>28</v>
      </c>
      <c r="Q1274" t="b">
        <v>1</v>
      </c>
      <c r="R1274" t="s">
        <v>8274</v>
      </c>
      <c r="S1274" s="12" t="s">
        <v>8326</v>
      </c>
      <c r="T1274" t="s">
        <v>8327</v>
      </c>
      <c r="U1274">
        <f t="shared" si="99"/>
        <v>2010</v>
      </c>
    </row>
    <row r="1275" spans="1:21" ht="15" hidden="1" customHeight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>
        <f t="shared" si="95"/>
        <v>104</v>
      </c>
      <c r="H1275">
        <f t="shared" si="96"/>
        <v>76.67</v>
      </c>
      <c r="I1275" t="s">
        <v>8228</v>
      </c>
      <c r="J1275" t="s">
        <v>8250</v>
      </c>
      <c r="K1275">
        <v>1409506291</v>
      </c>
      <c r="L1275" s="9">
        <f t="shared" si="97"/>
        <v>41882.730219907404</v>
      </c>
      <c r="M1275">
        <v>1406914291</v>
      </c>
      <c r="N1275" s="9">
        <f t="shared" si="98"/>
        <v>41852.730219907404</v>
      </c>
      <c r="O1275" t="b">
        <v>1</v>
      </c>
      <c r="P1275">
        <v>54</v>
      </c>
      <c r="Q1275" t="b">
        <v>1</v>
      </c>
      <c r="R1275" t="s">
        <v>8274</v>
      </c>
      <c r="S1275" s="12" t="s">
        <v>8326</v>
      </c>
      <c r="T1275" t="s">
        <v>8327</v>
      </c>
      <c r="U1275">
        <f t="shared" si="99"/>
        <v>2014</v>
      </c>
    </row>
    <row r="1276" spans="1:21" ht="15" hidden="1" customHeight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>
        <f t="shared" si="95"/>
        <v>155</v>
      </c>
      <c r="H1276">
        <f t="shared" si="96"/>
        <v>82.96</v>
      </c>
      <c r="I1276" t="s">
        <v>8223</v>
      </c>
      <c r="J1276" t="s">
        <v>8245</v>
      </c>
      <c r="K1276">
        <v>1346344425</v>
      </c>
      <c r="L1276" s="9">
        <f t="shared" si="97"/>
        <v>41151.690104166664</v>
      </c>
      <c r="M1276">
        <v>1343320425</v>
      </c>
      <c r="N1276" s="9">
        <f t="shared" si="98"/>
        <v>41116.690104166664</v>
      </c>
      <c r="O1276" t="b">
        <v>1</v>
      </c>
      <c r="P1276">
        <v>467</v>
      </c>
      <c r="Q1276" t="b">
        <v>1</v>
      </c>
      <c r="R1276" t="s">
        <v>8274</v>
      </c>
      <c r="S1276" s="12" t="s">
        <v>8326</v>
      </c>
      <c r="T1276" t="s">
        <v>8327</v>
      </c>
      <c r="U1276">
        <f t="shared" si="99"/>
        <v>2012</v>
      </c>
    </row>
    <row r="1277" spans="1:21" ht="15" hidden="1" customHeight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>
        <f t="shared" si="95"/>
        <v>162</v>
      </c>
      <c r="H1277">
        <f t="shared" si="96"/>
        <v>62.52</v>
      </c>
      <c r="I1277" t="s">
        <v>8223</v>
      </c>
      <c r="J1277" t="s">
        <v>8245</v>
      </c>
      <c r="K1277">
        <v>1375908587</v>
      </c>
      <c r="L1277" s="9">
        <f t="shared" si="97"/>
        <v>41493.867905092593</v>
      </c>
      <c r="M1277">
        <v>1372884587</v>
      </c>
      <c r="N1277" s="9">
        <f t="shared" si="98"/>
        <v>41458.867905092593</v>
      </c>
      <c r="O1277" t="b">
        <v>1</v>
      </c>
      <c r="P1277">
        <v>389</v>
      </c>
      <c r="Q1277" t="b">
        <v>1</v>
      </c>
      <c r="R1277" t="s">
        <v>8274</v>
      </c>
      <c r="S1277" s="12" t="s">
        <v>8326</v>
      </c>
      <c r="T1277" t="s">
        <v>8327</v>
      </c>
      <c r="U1277">
        <f t="shared" si="99"/>
        <v>2013</v>
      </c>
    </row>
    <row r="1278" spans="1:21" ht="15" hidden="1" customHeight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>
        <f t="shared" si="95"/>
        <v>104</v>
      </c>
      <c r="H1278">
        <f t="shared" si="96"/>
        <v>46.07</v>
      </c>
      <c r="I1278" t="s">
        <v>8223</v>
      </c>
      <c r="J1278" t="s">
        <v>8245</v>
      </c>
      <c r="K1278">
        <v>1251777600</v>
      </c>
      <c r="L1278" s="9">
        <f t="shared" si="97"/>
        <v>40057.166666666664</v>
      </c>
      <c r="M1278">
        <v>1247504047</v>
      </c>
      <c r="N1278" s="9">
        <f t="shared" si="98"/>
        <v>40007.704247685186</v>
      </c>
      <c r="O1278" t="b">
        <v>1</v>
      </c>
      <c r="P1278">
        <v>68</v>
      </c>
      <c r="Q1278" t="b">
        <v>1</v>
      </c>
      <c r="R1278" t="s">
        <v>8274</v>
      </c>
      <c r="S1278" s="12" t="s">
        <v>8326</v>
      </c>
      <c r="T1278" t="s">
        <v>8327</v>
      </c>
      <c r="U1278">
        <f t="shared" si="99"/>
        <v>2009</v>
      </c>
    </row>
    <row r="1279" spans="1:21" ht="15" hidden="1" customHeight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>
        <f t="shared" si="95"/>
        <v>106</v>
      </c>
      <c r="H1279">
        <f t="shared" si="96"/>
        <v>38.54</v>
      </c>
      <c r="I1279" t="s">
        <v>8223</v>
      </c>
      <c r="J1279" t="s">
        <v>8245</v>
      </c>
      <c r="K1279">
        <v>1346765347</v>
      </c>
      <c r="L1279" s="9">
        <f t="shared" si="97"/>
        <v>41156.561886574076</v>
      </c>
      <c r="M1279">
        <v>1343741347</v>
      </c>
      <c r="N1279" s="9">
        <f t="shared" si="98"/>
        <v>41121.561886574076</v>
      </c>
      <c r="O1279" t="b">
        <v>1</v>
      </c>
      <c r="P1279">
        <v>413</v>
      </c>
      <c r="Q1279" t="b">
        <v>1</v>
      </c>
      <c r="R1279" t="s">
        <v>8274</v>
      </c>
      <c r="S1279" s="12" t="s">
        <v>8326</v>
      </c>
      <c r="T1279" t="s">
        <v>8327</v>
      </c>
      <c r="U1279">
        <f t="shared" si="99"/>
        <v>2012</v>
      </c>
    </row>
    <row r="1280" spans="1:21" ht="15" hidden="1" customHeight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>
        <f t="shared" si="95"/>
        <v>155</v>
      </c>
      <c r="H1280">
        <f t="shared" si="96"/>
        <v>53.01</v>
      </c>
      <c r="I1280" t="s">
        <v>8223</v>
      </c>
      <c r="J1280" t="s">
        <v>8245</v>
      </c>
      <c r="K1280">
        <v>1403661600</v>
      </c>
      <c r="L1280" s="9">
        <f t="shared" si="97"/>
        <v>41815.083333333336</v>
      </c>
      <c r="M1280">
        <v>1401196766</v>
      </c>
      <c r="N1280" s="9">
        <f t="shared" si="98"/>
        <v>41786.555162037039</v>
      </c>
      <c r="O1280" t="b">
        <v>1</v>
      </c>
      <c r="P1280">
        <v>190</v>
      </c>
      <c r="Q1280" t="b">
        <v>1</v>
      </c>
      <c r="R1280" t="s">
        <v>8274</v>
      </c>
      <c r="S1280" s="12" t="s">
        <v>8326</v>
      </c>
      <c r="T1280" t="s">
        <v>8327</v>
      </c>
      <c r="U1280">
        <f t="shared" si="99"/>
        <v>2014</v>
      </c>
    </row>
    <row r="1281" spans="1:21" ht="15" hidden="1" customHeight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>
        <f t="shared" si="95"/>
        <v>111</v>
      </c>
      <c r="H1281">
        <f t="shared" si="96"/>
        <v>73.36</v>
      </c>
      <c r="I1281" t="s">
        <v>8223</v>
      </c>
      <c r="J1281" t="s">
        <v>8245</v>
      </c>
      <c r="K1281">
        <v>1395624170</v>
      </c>
      <c r="L1281" s="9">
        <f t="shared" si="97"/>
        <v>41722.057523148149</v>
      </c>
      <c r="M1281">
        <v>1392171770</v>
      </c>
      <c r="N1281" s="9">
        <f t="shared" si="98"/>
        <v>41682.099189814813</v>
      </c>
      <c r="O1281" t="b">
        <v>1</v>
      </c>
      <c r="P1281">
        <v>189</v>
      </c>
      <c r="Q1281" t="b">
        <v>1</v>
      </c>
      <c r="R1281" t="s">
        <v>8274</v>
      </c>
      <c r="S1281" s="12" t="s">
        <v>8326</v>
      </c>
      <c r="T1281" t="s">
        <v>8327</v>
      </c>
      <c r="U1281">
        <f t="shared" si="99"/>
        <v>2014</v>
      </c>
    </row>
    <row r="1282" spans="1:21" ht="15" hidden="1" customHeight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>
        <f t="shared" si="95"/>
        <v>111</v>
      </c>
      <c r="H1282">
        <f t="shared" si="96"/>
        <v>127.98</v>
      </c>
      <c r="I1282" t="s">
        <v>8223</v>
      </c>
      <c r="J1282" t="s">
        <v>8245</v>
      </c>
      <c r="K1282">
        <v>1299003054</v>
      </c>
      <c r="L1282" s="9">
        <f t="shared" si="97"/>
        <v>40603.757569444446</v>
      </c>
      <c r="M1282">
        <v>1291227054</v>
      </c>
      <c r="N1282" s="9">
        <f t="shared" si="98"/>
        <v>40513.757569444446</v>
      </c>
      <c r="O1282" t="b">
        <v>1</v>
      </c>
      <c r="P1282">
        <v>130</v>
      </c>
      <c r="Q1282" t="b">
        <v>1</v>
      </c>
      <c r="R1282" t="s">
        <v>8274</v>
      </c>
      <c r="S1282" s="12" t="s">
        <v>8326</v>
      </c>
      <c r="T1282" t="s">
        <v>8327</v>
      </c>
      <c r="U1282">
        <f t="shared" si="99"/>
        <v>2010</v>
      </c>
    </row>
    <row r="1283" spans="1:21" ht="15" hidden="1" customHeight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>
        <f t="shared" ref="G1283:G1346" si="100">ROUND(E1283/D1283*100,0)</f>
        <v>111</v>
      </c>
      <c r="H1283">
        <f t="shared" ref="H1283:H1346" si="101">ROUND(E1283/P1283,2)</f>
        <v>104.73</v>
      </c>
      <c r="I1283" t="s">
        <v>8223</v>
      </c>
      <c r="J1283" t="s">
        <v>8245</v>
      </c>
      <c r="K1283">
        <v>1375033836</v>
      </c>
      <c r="L1283" s="9">
        <f t="shared" ref="L1283:L1346" si="102">K1283/60/60/24+DATE(1970,1,1)</f>
        <v>41483.743472222224</v>
      </c>
      <c r="M1283">
        <v>1373305836</v>
      </c>
      <c r="N1283" s="9">
        <f t="shared" ref="N1283:N1346" si="103">M1283/24/60/60+DATE(1970,1,1)</f>
        <v>41463.743472222224</v>
      </c>
      <c r="O1283" t="b">
        <v>1</v>
      </c>
      <c r="P1283">
        <v>74</v>
      </c>
      <c r="Q1283" t="b">
        <v>1</v>
      </c>
      <c r="R1283" t="s">
        <v>8274</v>
      </c>
      <c r="S1283" s="12" t="s">
        <v>8326</v>
      </c>
      <c r="T1283" t="s">
        <v>8327</v>
      </c>
      <c r="U1283">
        <f t="shared" ref="U1283:U1346" si="104">YEAR(N1283)</f>
        <v>2013</v>
      </c>
    </row>
    <row r="1284" spans="1:21" ht="15" hidden="1" customHeight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>
        <f t="shared" si="100"/>
        <v>124</v>
      </c>
      <c r="H1284">
        <f t="shared" si="101"/>
        <v>67.67</v>
      </c>
      <c r="I1284" t="s">
        <v>8223</v>
      </c>
      <c r="J1284" t="s">
        <v>8245</v>
      </c>
      <c r="K1284">
        <v>1386565140</v>
      </c>
      <c r="L1284" s="9">
        <f t="shared" si="102"/>
        <v>41617.207638888889</v>
      </c>
      <c r="M1284">
        <v>1383909855</v>
      </c>
      <c r="N1284" s="9">
        <f t="shared" si="103"/>
        <v>41586.475173611107</v>
      </c>
      <c r="O1284" t="b">
        <v>1</v>
      </c>
      <c r="P1284">
        <v>274</v>
      </c>
      <c r="Q1284" t="b">
        <v>1</v>
      </c>
      <c r="R1284" t="s">
        <v>8274</v>
      </c>
      <c r="S1284" s="12" t="s">
        <v>8326</v>
      </c>
      <c r="T1284" t="s">
        <v>8327</v>
      </c>
      <c r="U1284">
        <f t="shared" si="104"/>
        <v>2013</v>
      </c>
    </row>
    <row r="1285" spans="1:21" ht="15" hidden="1" customHeight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>
        <f t="shared" si="100"/>
        <v>211</v>
      </c>
      <c r="H1285">
        <f t="shared" si="101"/>
        <v>95.93</v>
      </c>
      <c r="I1285" t="s">
        <v>8223</v>
      </c>
      <c r="J1285" t="s">
        <v>8245</v>
      </c>
      <c r="K1285">
        <v>1362974400</v>
      </c>
      <c r="L1285" s="9">
        <f t="shared" si="102"/>
        <v>41344.166666666664</v>
      </c>
      <c r="M1285">
        <v>1360948389</v>
      </c>
      <c r="N1285" s="9">
        <f t="shared" si="103"/>
        <v>41320.717465277776</v>
      </c>
      <c r="O1285" t="b">
        <v>1</v>
      </c>
      <c r="P1285">
        <v>22</v>
      </c>
      <c r="Q1285" t="b">
        <v>1</v>
      </c>
      <c r="R1285" t="s">
        <v>8274</v>
      </c>
      <c r="S1285" s="12" t="s">
        <v>8326</v>
      </c>
      <c r="T1285" t="s">
        <v>8327</v>
      </c>
      <c r="U1285">
        <f t="shared" si="104"/>
        <v>2013</v>
      </c>
    </row>
    <row r="1286" spans="1:21" ht="15" hidden="1" customHeight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>
        <f t="shared" si="100"/>
        <v>101</v>
      </c>
      <c r="H1286">
        <f t="shared" si="101"/>
        <v>65.16</v>
      </c>
      <c r="I1286" t="s">
        <v>8223</v>
      </c>
      <c r="J1286" t="s">
        <v>8245</v>
      </c>
      <c r="K1286">
        <v>1483203540</v>
      </c>
      <c r="L1286" s="9">
        <f t="shared" si="102"/>
        <v>42735.707638888889</v>
      </c>
      <c r="M1286">
        <v>1481175482</v>
      </c>
      <c r="N1286" s="9">
        <f t="shared" si="103"/>
        <v>42712.23474537037</v>
      </c>
      <c r="O1286" t="b">
        <v>0</v>
      </c>
      <c r="P1286">
        <v>31</v>
      </c>
      <c r="Q1286" t="b">
        <v>1</v>
      </c>
      <c r="R1286" t="s">
        <v>8269</v>
      </c>
      <c r="S1286" s="12" t="s">
        <v>8318</v>
      </c>
      <c r="T1286" t="s">
        <v>8319</v>
      </c>
      <c r="U1286">
        <f t="shared" si="104"/>
        <v>2016</v>
      </c>
    </row>
    <row r="1287" spans="1:21" ht="15" hidden="1" customHeight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>
        <f t="shared" si="100"/>
        <v>102</v>
      </c>
      <c r="H1287">
        <f t="shared" si="101"/>
        <v>32.270000000000003</v>
      </c>
      <c r="I1287" t="s">
        <v>8224</v>
      </c>
      <c r="J1287" t="s">
        <v>8246</v>
      </c>
      <c r="K1287">
        <v>1434808775</v>
      </c>
      <c r="L1287" s="9">
        <f t="shared" si="102"/>
        <v>42175.583043981482</v>
      </c>
      <c r="M1287">
        <v>1433512775</v>
      </c>
      <c r="N1287" s="9">
        <f t="shared" si="103"/>
        <v>42160.583043981482</v>
      </c>
      <c r="O1287" t="b">
        <v>0</v>
      </c>
      <c r="P1287">
        <v>63</v>
      </c>
      <c r="Q1287" t="b">
        <v>1</v>
      </c>
      <c r="R1287" t="s">
        <v>8269</v>
      </c>
      <c r="S1287" s="12" t="s">
        <v>8318</v>
      </c>
      <c r="T1287" t="s">
        <v>8319</v>
      </c>
      <c r="U1287">
        <f t="shared" si="104"/>
        <v>2015</v>
      </c>
    </row>
    <row r="1288" spans="1:21" ht="15" hidden="1" customHeight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>
        <f t="shared" si="100"/>
        <v>108</v>
      </c>
      <c r="H1288">
        <f t="shared" si="101"/>
        <v>81.25</v>
      </c>
      <c r="I1288" t="s">
        <v>8224</v>
      </c>
      <c r="J1288" t="s">
        <v>8246</v>
      </c>
      <c r="K1288">
        <v>1424181600</v>
      </c>
      <c r="L1288" s="9">
        <f t="shared" si="102"/>
        <v>42052.583333333328</v>
      </c>
      <c r="M1288">
        <v>1423041227</v>
      </c>
      <c r="N1288" s="9">
        <f t="shared" si="103"/>
        <v>42039.384571759263</v>
      </c>
      <c r="O1288" t="b">
        <v>0</v>
      </c>
      <c r="P1288">
        <v>20</v>
      </c>
      <c r="Q1288" t="b">
        <v>1</v>
      </c>
      <c r="R1288" t="s">
        <v>8269</v>
      </c>
      <c r="S1288" s="12" t="s">
        <v>8318</v>
      </c>
      <c r="T1288" t="s">
        <v>8319</v>
      </c>
      <c r="U1288">
        <f t="shared" si="104"/>
        <v>2015</v>
      </c>
    </row>
    <row r="1289" spans="1:21" ht="15" hidden="1" customHeight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>
        <f t="shared" si="100"/>
        <v>242</v>
      </c>
      <c r="H1289">
        <f t="shared" si="101"/>
        <v>24.2</v>
      </c>
      <c r="I1289" t="s">
        <v>8224</v>
      </c>
      <c r="J1289" t="s">
        <v>8246</v>
      </c>
      <c r="K1289">
        <v>1434120856</v>
      </c>
      <c r="L1289" s="9">
        <f t="shared" si="102"/>
        <v>42167.621018518519</v>
      </c>
      <c r="M1289">
        <v>1428936856</v>
      </c>
      <c r="N1289" s="9">
        <f t="shared" si="103"/>
        <v>42107.621018518519</v>
      </c>
      <c r="O1289" t="b">
        <v>0</v>
      </c>
      <c r="P1289">
        <v>25</v>
      </c>
      <c r="Q1289" t="b">
        <v>1</v>
      </c>
      <c r="R1289" t="s">
        <v>8269</v>
      </c>
      <c r="S1289" s="12" t="s">
        <v>8318</v>
      </c>
      <c r="T1289" t="s">
        <v>8319</v>
      </c>
      <c r="U1289">
        <f t="shared" si="104"/>
        <v>2015</v>
      </c>
    </row>
    <row r="1290" spans="1:21" ht="15" hidden="1" customHeight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>
        <f t="shared" si="100"/>
        <v>100</v>
      </c>
      <c r="H1290">
        <f t="shared" si="101"/>
        <v>65.87</v>
      </c>
      <c r="I1290" t="s">
        <v>8223</v>
      </c>
      <c r="J1290" t="s">
        <v>8245</v>
      </c>
      <c r="K1290">
        <v>1470801600</v>
      </c>
      <c r="L1290" s="9">
        <f t="shared" si="102"/>
        <v>42592.166666666672</v>
      </c>
      <c r="M1290">
        <v>1468122163</v>
      </c>
      <c r="N1290" s="9">
        <f t="shared" si="103"/>
        <v>42561.154664351852</v>
      </c>
      <c r="O1290" t="b">
        <v>0</v>
      </c>
      <c r="P1290">
        <v>61</v>
      </c>
      <c r="Q1290" t="b">
        <v>1</v>
      </c>
      <c r="R1290" t="s">
        <v>8269</v>
      </c>
      <c r="S1290" s="12" t="s">
        <v>8318</v>
      </c>
      <c r="T1290" t="s">
        <v>8319</v>
      </c>
      <c r="U1290">
        <f t="shared" si="104"/>
        <v>2016</v>
      </c>
    </row>
    <row r="1291" spans="1:21" ht="15" hidden="1" customHeight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>
        <f t="shared" si="100"/>
        <v>125</v>
      </c>
      <c r="H1291">
        <f t="shared" si="101"/>
        <v>36.08</v>
      </c>
      <c r="I1291" t="s">
        <v>8223</v>
      </c>
      <c r="J1291" t="s">
        <v>8245</v>
      </c>
      <c r="K1291">
        <v>1483499645</v>
      </c>
      <c r="L1291" s="9">
        <f t="shared" si="102"/>
        <v>42739.134780092587</v>
      </c>
      <c r="M1291">
        <v>1480907645</v>
      </c>
      <c r="N1291" s="9">
        <f t="shared" si="103"/>
        <v>42709.134780092594</v>
      </c>
      <c r="O1291" t="b">
        <v>0</v>
      </c>
      <c r="P1291">
        <v>52</v>
      </c>
      <c r="Q1291" t="b">
        <v>1</v>
      </c>
      <c r="R1291" t="s">
        <v>8269</v>
      </c>
      <c r="S1291" s="12" t="s">
        <v>8318</v>
      </c>
      <c r="T1291" t="s">
        <v>8319</v>
      </c>
      <c r="U1291">
        <f t="shared" si="104"/>
        <v>2016</v>
      </c>
    </row>
    <row r="1292" spans="1:21" ht="15" hidden="1" customHeight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>
        <f t="shared" si="100"/>
        <v>109</v>
      </c>
      <c r="H1292">
        <f t="shared" si="101"/>
        <v>44.19</v>
      </c>
      <c r="I1292" t="s">
        <v>8223</v>
      </c>
      <c r="J1292" t="s">
        <v>8245</v>
      </c>
      <c r="K1292">
        <v>1429772340</v>
      </c>
      <c r="L1292" s="9">
        <f t="shared" si="102"/>
        <v>42117.290972222225</v>
      </c>
      <c r="M1292">
        <v>1427121931</v>
      </c>
      <c r="N1292" s="9">
        <f t="shared" si="103"/>
        <v>42086.614942129629</v>
      </c>
      <c r="O1292" t="b">
        <v>0</v>
      </c>
      <c r="P1292">
        <v>86</v>
      </c>
      <c r="Q1292" t="b">
        <v>1</v>
      </c>
      <c r="R1292" t="s">
        <v>8269</v>
      </c>
      <c r="S1292" s="12" t="s">
        <v>8318</v>
      </c>
      <c r="T1292" t="s">
        <v>8319</v>
      </c>
      <c r="U1292">
        <f t="shared" si="104"/>
        <v>2015</v>
      </c>
    </row>
    <row r="1293" spans="1:21" ht="15" hidden="1" customHeight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>
        <f t="shared" si="100"/>
        <v>146</v>
      </c>
      <c r="H1293">
        <f t="shared" si="101"/>
        <v>104.07</v>
      </c>
      <c r="I1293" t="s">
        <v>8223</v>
      </c>
      <c r="J1293" t="s">
        <v>8245</v>
      </c>
      <c r="K1293">
        <v>1428390000</v>
      </c>
      <c r="L1293" s="9">
        <f t="shared" si="102"/>
        <v>42101.291666666672</v>
      </c>
      <c r="M1293">
        <v>1425224391</v>
      </c>
      <c r="N1293" s="9">
        <f t="shared" si="103"/>
        <v>42064.652673611112</v>
      </c>
      <c r="O1293" t="b">
        <v>0</v>
      </c>
      <c r="P1293">
        <v>42</v>
      </c>
      <c r="Q1293" t="b">
        <v>1</v>
      </c>
      <c r="R1293" t="s">
        <v>8269</v>
      </c>
      <c r="S1293" s="12" t="s">
        <v>8318</v>
      </c>
      <c r="T1293" t="s">
        <v>8319</v>
      </c>
      <c r="U1293">
        <f t="shared" si="104"/>
        <v>2015</v>
      </c>
    </row>
    <row r="1294" spans="1:21" ht="15" hidden="1" customHeight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>
        <f t="shared" si="100"/>
        <v>110</v>
      </c>
      <c r="H1294">
        <f t="shared" si="101"/>
        <v>35.96</v>
      </c>
      <c r="I1294" t="s">
        <v>8224</v>
      </c>
      <c r="J1294" t="s">
        <v>8246</v>
      </c>
      <c r="K1294">
        <v>1444172340</v>
      </c>
      <c r="L1294" s="9">
        <f t="shared" si="102"/>
        <v>42283.957638888889</v>
      </c>
      <c r="M1294">
        <v>1441822828</v>
      </c>
      <c r="N1294" s="9">
        <f t="shared" si="103"/>
        <v>42256.76421296296</v>
      </c>
      <c r="O1294" t="b">
        <v>0</v>
      </c>
      <c r="P1294">
        <v>52</v>
      </c>
      <c r="Q1294" t="b">
        <v>1</v>
      </c>
      <c r="R1294" t="s">
        <v>8269</v>
      </c>
      <c r="S1294" s="12" t="s">
        <v>8318</v>
      </c>
      <c r="T1294" t="s">
        <v>8319</v>
      </c>
      <c r="U1294">
        <f t="shared" si="104"/>
        <v>2015</v>
      </c>
    </row>
    <row r="1295" spans="1:21" ht="15" hidden="1" customHeight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>
        <f t="shared" si="100"/>
        <v>102</v>
      </c>
      <c r="H1295">
        <f t="shared" si="101"/>
        <v>127.79</v>
      </c>
      <c r="I1295" t="s">
        <v>8223</v>
      </c>
      <c r="J1295" t="s">
        <v>8245</v>
      </c>
      <c r="K1295">
        <v>1447523371</v>
      </c>
      <c r="L1295" s="9">
        <f t="shared" si="102"/>
        <v>42322.742719907401</v>
      </c>
      <c r="M1295">
        <v>1444927771</v>
      </c>
      <c r="N1295" s="9">
        <f t="shared" si="103"/>
        <v>42292.701053240744</v>
      </c>
      <c r="O1295" t="b">
        <v>0</v>
      </c>
      <c r="P1295">
        <v>120</v>
      </c>
      <c r="Q1295" t="b">
        <v>1</v>
      </c>
      <c r="R1295" t="s">
        <v>8269</v>
      </c>
      <c r="S1295" s="12" t="s">
        <v>8318</v>
      </c>
      <c r="T1295" t="s">
        <v>8319</v>
      </c>
      <c r="U1295">
        <f t="shared" si="104"/>
        <v>2015</v>
      </c>
    </row>
    <row r="1296" spans="1:21" ht="15" hidden="1" customHeight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>
        <f t="shared" si="100"/>
        <v>122</v>
      </c>
      <c r="H1296">
        <f t="shared" si="101"/>
        <v>27.73</v>
      </c>
      <c r="I1296" t="s">
        <v>8224</v>
      </c>
      <c r="J1296" t="s">
        <v>8246</v>
      </c>
      <c r="K1296">
        <v>1445252400</v>
      </c>
      <c r="L1296" s="9">
        <f t="shared" si="102"/>
        <v>42296.458333333328</v>
      </c>
      <c r="M1296">
        <v>1443696797</v>
      </c>
      <c r="N1296" s="9">
        <f t="shared" si="103"/>
        <v>42278.453668981485</v>
      </c>
      <c r="O1296" t="b">
        <v>0</v>
      </c>
      <c r="P1296">
        <v>22</v>
      </c>
      <c r="Q1296" t="b">
        <v>1</v>
      </c>
      <c r="R1296" t="s">
        <v>8269</v>
      </c>
      <c r="S1296" s="12" t="s">
        <v>8318</v>
      </c>
      <c r="T1296" t="s">
        <v>8319</v>
      </c>
      <c r="U1296">
        <f t="shared" si="104"/>
        <v>2015</v>
      </c>
    </row>
    <row r="1297" spans="1:21" ht="15" hidden="1" customHeight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>
        <f t="shared" si="100"/>
        <v>102</v>
      </c>
      <c r="H1297">
        <f t="shared" si="101"/>
        <v>39.83</v>
      </c>
      <c r="I1297" t="s">
        <v>8224</v>
      </c>
      <c r="J1297" t="s">
        <v>8246</v>
      </c>
      <c r="K1297">
        <v>1438189200</v>
      </c>
      <c r="L1297" s="9">
        <f t="shared" si="102"/>
        <v>42214.708333333328</v>
      </c>
      <c r="M1297">
        <v>1435585497</v>
      </c>
      <c r="N1297" s="9">
        <f t="shared" si="103"/>
        <v>42184.572881944448</v>
      </c>
      <c r="O1297" t="b">
        <v>0</v>
      </c>
      <c r="P1297">
        <v>64</v>
      </c>
      <c r="Q1297" t="b">
        <v>1</v>
      </c>
      <c r="R1297" t="s">
        <v>8269</v>
      </c>
      <c r="S1297" s="12" t="s">
        <v>8318</v>
      </c>
      <c r="T1297" t="s">
        <v>8319</v>
      </c>
      <c r="U1297">
        <f t="shared" si="104"/>
        <v>2015</v>
      </c>
    </row>
    <row r="1298" spans="1:21" ht="15" hidden="1" customHeight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>
        <f t="shared" si="100"/>
        <v>141</v>
      </c>
      <c r="H1298">
        <f t="shared" si="101"/>
        <v>52.17</v>
      </c>
      <c r="I1298" t="s">
        <v>8224</v>
      </c>
      <c r="J1298" t="s">
        <v>8246</v>
      </c>
      <c r="K1298">
        <v>1457914373</v>
      </c>
      <c r="L1298" s="9">
        <f t="shared" si="102"/>
        <v>42443.008946759262</v>
      </c>
      <c r="M1298">
        <v>1456189973</v>
      </c>
      <c r="N1298" s="9">
        <f t="shared" si="103"/>
        <v>42423.050613425927</v>
      </c>
      <c r="O1298" t="b">
        <v>0</v>
      </c>
      <c r="P1298">
        <v>23</v>
      </c>
      <c r="Q1298" t="b">
        <v>1</v>
      </c>
      <c r="R1298" t="s">
        <v>8269</v>
      </c>
      <c r="S1298" s="12" t="s">
        <v>8318</v>
      </c>
      <c r="T1298" t="s">
        <v>8319</v>
      </c>
      <c r="U1298">
        <f t="shared" si="104"/>
        <v>2016</v>
      </c>
    </row>
    <row r="1299" spans="1:21" ht="15" hidden="1" customHeight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>
        <f t="shared" si="100"/>
        <v>110</v>
      </c>
      <c r="H1299">
        <f t="shared" si="101"/>
        <v>92.04</v>
      </c>
      <c r="I1299" t="s">
        <v>8223</v>
      </c>
      <c r="J1299" t="s">
        <v>8245</v>
      </c>
      <c r="K1299">
        <v>1462125358</v>
      </c>
      <c r="L1299" s="9">
        <f t="shared" si="102"/>
        <v>42491.747199074074</v>
      </c>
      <c r="M1299">
        <v>1459533358</v>
      </c>
      <c r="N1299" s="9">
        <f t="shared" si="103"/>
        <v>42461.747199074074</v>
      </c>
      <c r="O1299" t="b">
        <v>0</v>
      </c>
      <c r="P1299">
        <v>238</v>
      </c>
      <c r="Q1299" t="b">
        <v>1</v>
      </c>
      <c r="R1299" t="s">
        <v>8269</v>
      </c>
      <c r="S1299" s="12" t="s">
        <v>8318</v>
      </c>
      <c r="T1299" t="s">
        <v>8319</v>
      </c>
      <c r="U1299">
        <f t="shared" si="104"/>
        <v>2016</v>
      </c>
    </row>
    <row r="1300" spans="1:21" ht="15" hidden="1" customHeight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>
        <f t="shared" si="100"/>
        <v>105</v>
      </c>
      <c r="H1300">
        <f t="shared" si="101"/>
        <v>63.42</v>
      </c>
      <c r="I1300" t="s">
        <v>8224</v>
      </c>
      <c r="J1300" t="s">
        <v>8246</v>
      </c>
      <c r="K1300">
        <v>1461860432</v>
      </c>
      <c r="L1300" s="9">
        <f t="shared" si="102"/>
        <v>42488.680925925932</v>
      </c>
      <c r="M1300">
        <v>1459268432</v>
      </c>
      <c r="N1300" s="9">
        <f t="shared" si="103"/>
        <v>42458.680925925924</v>
      </c>
      <c r="O1300" t="b">
        <v>0</v>
      </c>
      <c r="P1300">
        <v>33</v>
      </c>
      <c r="Q1300" t="b">
        <v>1</v>
      </c>
      <c r="R1300" t="s">
        <v>8269</v>
      </c>
      <c r="S1300" s="12" t="s">
        <v>8318</v>
      </c>
      <c r="T1300" t="s">
        <v>8319</v>
      </c>
      <c r="U1300">
        <f t="shared" si="104"/>
        <v>2016</v>
      </c>
    </row>
    <row r="1301" spans="1:21" ht="15" hidden="1" customHeight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>
        <f t="shared" si="100"/>
        <v>124</v>
      </c>
      <c r="H1301">
        <f t="shared" si="101"/>
        <v>135.63</v>
      </c>
      <c r="I1301" t="s">
        <v>8223</v>
      </c>
      <c r="J1301" t="s">
        <v>8245</v>
      </c>
      <c r="K1301">
        <v>1436902359</v>
      </c>
      <c r="L1301" s="9">
        <f t="shared" si="102"/>
        <v>42199.814340277779</v>
      </c>
      <c r="M1301">
        <v>1434310359</v>
      </c>
      <c r="N1301" s="9">
        <f t="shared" si="103"/>
        <v>42169.814340277779</v>
      </c>
      <c r="O1301" t="b">
        <v>0</v>
      </c>
      <c r="P1301">
        <v>32</v>
      </c>
      <c r="Q1301" t="b">
        <v>1</v>
      </c>
      <c r="R1301" t="s">
        <v>8269</v>
      </c>
      <c r="S1301" s="12" t="s">
        <v>8318</v>
      </c>
      <c r="T1301" t="s">
        <v>8319</v>
      </c>
      <c r="U1301">
        <f t="shared" si="104"/>
        <v>2015</v>
      </c>
    </row>
    <row r="1302" spans="1:21" ht="15" hidden="1" customHeight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>
        <f t="shared" si="100"/>
        <v>135</v>
      </c>
      <c r="H1302">
        <f t="shared" si="101"/>
        <v>168.75</v>
      </c>
      <c r="I1302" t="s">
        <v>8223</v>
      </c>
      <c r="J1302" t="s">
        <v>8245</v>
      </c>
      <c r="K1302">
        <v>1464807420</v>
      </c>
      <c r="L1302" s="9">
        <f t="shared" si="102"/>
        <v>42522.789583333331</v>
      </c>
      <c r="M1302">
        <v>1461427938</v>
      </c>
      <c r="N1302" s="9">
        <f t="shared" si="103"/>
        <v>42483.675208333334</v>
      </c>
      <c r="O1302" t="b">
        <v>0</v>
      </c>
      <c r="P1302">
        <v>24</v>
      </c>
      <c r="Q1302" t="b">
        <v>1</v>
      </c>
      <c r="R1302" t="s">
        <v>8269</v>
      </c>
      <c r="S1302" s="12" t="s">
        <v>8318</v>
      </c>
      <c r="T1302" t="s">
        <v>8319</v>
      </c>
      <c r="U1302">
        <f t="shared" si="104"/>
        <v>2016</v>
      </c>
    </row>
    <row r="1303" spans="1:21" ht="15" hidden="1" customHeight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>
        <f t="shared" si="100"/>
        <v>103</v>
      </c>
      <c r="H1303">
        <f t="shared" si="101"/>
        <v>70.86</v>
      </c>
      <c r="I1303" t="s">
        <v>8223</v>
      </c>
      <c r="J1303" t="s">
        <v>8245</v>
      </c>
      <c r="K1303">
        <v>1437447600</v>
      </c>
      <c r="L1303" s="9">
        <f t="shared" si="102"/>
        <v>42206.125</v>
      </c>
      <c r="M1303">
        <v>1436551178</v>
      </c>
      <c r="N1303" s="9">
        <f t="shared" si="103"/>
        <v>42195.749745370369</v>
      </c>
      <c r="O1303" t="b">
        <v>0</v>
      </c>
      <c r="P1303">
        <v>29</v>
      </c>
      <c r="Q1303" t="b">
        <v>1</v>
      </c>
      <c r="R1303" t="s">
        <v>8269</v>
      </c>
      <c r="S1303" s="12" t="s">
        <v>8318</v>
      </c>
      <c r="T1303" t="s">
        <v>8319</v>
      </c>
      <c r="U1303">
        <f t="shared" si="104"/>
        <v>2015</v>
      </c>
    </row>
    <row r="1304" spans="1:21" ht="15" hidden="1" customHeight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>
        <f t="shared" si="100"/>
        <v>100</v>
      </c>
      <c r="H1304">
        <f t="shared" si="101"/>
        <v>50</v>
      </c>
      <c r="I1304" t="s">
        <v>8223</v>
      </c>
      <c r="J1304" t="s">
        <v>8245</v>
      </c>
      <c r="K1304">
        <v>1480559011</v>
      </c>
      <c r="L1304" s="9">
        <f t="shared" si="102"/>
        <v>42705.099664351852</v>
      </c>
      <c r="M1304">
        <v>1477963411</v>
      </c>
      <c r="N1304" s="9">
        <f t="shared" si="103"/>
        <v>42675.057997685188</v>
      </c>
      <c r="O1304" t="b">
        <v>0</v>
      </c>
      <c r="P1304">
        <v>50</v>
      </c>
      <c r="Q1304" t="b">
        <v>1</v>
      </c>
      <c r="R1304" t="s">
        <v>8269</v>
      </c>
      <c r="S1304" s="12" t="s">
        <v>8318</v>
      </c>
      <c r="T1304" t="s">
        <v>8319</v>
      </c>
      <c r="U1304">
        <f t="shared" si="104"/>
        <v>2016</v>
      </c>
    </row>
    <row r="1305" spans="1:21" ht="15" hidden="1" customHeight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>
        <f t="shared" si="100"/>
        <v>130</v>
      </c>
      <c r="H1305">
        <f t="shared" si="101"/>
        <v>42.21</v>
      </c>
      <c r="I1305" t="s">
        <v>8224</v>
      </c>
      <c r="J1305" t="s">
        <v>8246</v>
      </c>
      <c r="K1305">
        <v>1469962800</v>
      </c>
      <c r="L1305" s="9">
        <f t="shared" si="102"/>
        <v>42582.458333333328</v>
      </c>
      <c r="M1305">
        <v>1468578920</v>
      </c>
      <c r="N1305" s="9">
        <f t="shared" si="103"/>
        <v>42566.441203703704</v>
      </c>
      <c r="O1305" t="b">
        <v>0</v>
      </c>
      <c r="P1305">
        <v>108</v>
      </c>
      <c r="Q1305" t="b">
        <v>1</v>
      </c>
      <c r="R1305" t="s">
        <v>8269</v>
      </c>
      <c r="S1305" s="12" t="s">
        <v>8318</v>
      </c>
      <c r="T1305" t="s">
        <v>8319</v>
      </c>
      <c r="U1305">
        <f t="shared" si="104"/>
        <v>2016</v>
      </c>
    </row>
    <row r="1306" spans="1:21" ht="15" hidden="1" customHeight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>
        <f t="shared" si="100"/>
        <v>40</v>
      </c>
      <c r="H1306">
        <f t="shared" si="101"/>
        <v>152.41</v>
      </c>
      <c r="I1306" t="s">
        <v>8224</v>
      </c>
      <c r="J1306" t="s">
        <v>8246</v>
      </c>
      <c r="K1306">
        <v>1489376405</v>
      </c>
      <c r="L1306" s="9">
        <f t="shared" si="102"/>
        <v>42807.152835648143</v>
      </c>
      <c r="M1306">
        <v>1484196005</v>
      </c>
      <c r="N1306" s="9">
        <f t="shared" si="103"/>
        <v>42747.194502314815</v>
      </c>
      <c r="O1306" t="b">
        <v>0</v>
      </c>
      <c r="P1306">
        <v>104</v>
      </c>
      <c r="Q1306" t="b">
        <v>0</v>
      </c>
      <c r="R1306" t="s">
        <v>8271</v>
      </c>
      <c r="S1306" s="12" t="s">
        <v>8320</v>
      </c>
      <c r="T1306" t="s">
        <v>8322</v>
      </c>
      <c r="U1306">
        <f t="shared" si="104"/>
        <v>2017</v>
      </c>
    </row>
    <row r="1307" spans="1:21" ht="15" hidden="1" customHeight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>
        <f t="shared" si="100"/>
        <v>26</v>
      </c>
      <c r="H1307">
        <f t="shared" si="101"/>
        <v>90.62</v>
      </c>
      <c r="I1307" t="s">
        <v>8223</v>
      </c>
      <c r="J1307" t="s">
        <v>8245</v>
      </c>
      <c r="K1307">
        <v>1469122200</v>
      </c>
      <c r="L1307" s="9">
        <f t="shared" si="102"/>
        <v>42572.729166666672</v>
      </c>
      <c r="M1307">
        <v>1466611108</v>
      </c>
      <c r="N1307" s="9">
        <f t="shared" si="103"/>
        <v>42543.665601851855</v>
      </c>
      <c r="O1307" t="b">
        <v>0</v>
      </c>
      <c r="P1307">
        <v>86</v>
      </c>
      <c r="Q1307" t="b">
        <v>0</v>
      </c>
      <c r="R1307" t="s">
        <v>8271</v>
      </c>
      <c r="S1307" s="12" t="s">
        <v>8320</v>
      </c>
      <c r="T1307" t="s">
        <v>8322</v>
      </c>
      <c r="U1307">
        <f t="shared" si="104"/>
        <v>2016</v>
      </c>
    </row>
    <row r="1308" spans="1:21" ht="15" hidden="1" customHeight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>
        <f t="shared" si="100"/>
        <v>65</v>
      </c>
      <c r="H1308">
        <f t="shared" si="101"/>
        <v>201.6</v>
      </c>
      <c r="I1308" t="s">
        <v>8223</v>
      </c>
      <c r="J1308" t="s">
        <v>8245</v>
      </c>
      <c r="K1308">
        <v>1417690734</v>
      </c>
      <c r="L1308" s="9">
        <f t="shared" si="102"/>
        <v>41977.457569444443</v>
      </c>
      <c r="M1308">
        <v>1415098734</v>
      </c>
      <c r="N1308" s="9">
        <f t="shared" si="103"/>
        <v>41947.457569444443</v>
      </c>
      <c r="O1308" t="b">
        <v>0</v>
      </c>
      <c r="P1308">
        <v>356</v>
      </c>
      <c r="Q1308" t="b">
        <v>0</v>
      </c>
      <c r="R1308" t="s">
        <v>8271</v>
      </c>
      <c r="S1308" s="12" t="s">
        <v>8320</v>
      </c>
      <c r="T1308" t="s">
        <v>8322</v>
      </c>
      <c r="U1308">
        <f t="shared" si="104"/>
        <v>2014</v>
      </c>
    </row>
    <row r="1309" spans="1:21" ht="15" hidden="1" customHeight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>
        <f t="shared" si="100"/>
        <v>12</v>
      </c>
      <c r="H1309">
        <f t="shared" si="101"/>
        <v>127.93</v>
      </c>
      <c r="I1309" t="s">
        <v>8223</v>
      </c>
      <c r="J1309" t="s">
        <v>8245</v>
      </c>
      <c r="K1309">
        <v>1455710679</v>
      </c>
      <c r="L1309" s="9">
        <f t="shared" si="102"/>
        <v>42417.503229166665</v>
      </c>
      <c r="M1309">
        <v>1453118679</v>
      </c>
      <c r="N1309" s="9">
        <f t="shared" si="103"/>
        <v>42387.503229166665</v>
      </c>
      <c r="O1309" t="b">
        <v>0</v>
      </c>
      <c r="P1309">
        <v>45</v>
      </c>
      <c r="Q1309" t="b">
        <v>0</v>
      </c>
      <c r="R1309" t="s">
        <v>8271</v>
      </c>
      <c r="S1309" s="12" t="s">
        <v>8320</v>
      </c>
      <c r="T1309" t="s">
        <v>8322</v>
      </c>
      <c r="U1309">
        <f t="shared" si="104"/>
        <v>2016</v>
      </c>
    </row>
    <row r="1310" spans="1:21" ht="15" hidden="1" customHeight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>
        <f t="shared" si="100"/>
        <v>11</v>
      </c>
      <c r="H1310">
        <f t="shared" si="101"/>
        <v>29.89</v>
      </c>
      <c r="I1310" t="s">
        <v>8223</v>
      </c>
      <c r="J1310" t="s">
        <v>8245</v>
      </c>
      <c r="K1310">
        <v>1475937812</v>
      </c>
      <c r="L1310" s="9">
        <f t="shared" si="102"/>
        <v>42651.613564814819</v>
      </c>
      <c r="M1310">
        <v>1472481812</v>
      </c>
      <c r="N1310" s="9">
        <f t="shared" si="103"/>
        <v>42611.613564814819</v>
      </c>
      <c r="O1310" t="b">
        <v>0</v>
      </c>
      <c r="P1310">
        <v>38</v>
      </c>
      <c r="Q1310" t="b">
        <v>0</v>
      </c>
      <c r="R1310" t="s">
        <v>8271</v>
      </c>
      <c r="S1310" s="12" t="s">
        <v>8320</v>
      </c>
      <c r="T1310" t="s">
        <v>8322</v>
      </c>
      <c r="U1310">
        <f t="shared" si="104"/>
        <v>2016</v>
      </c>
    </row>
    <row r="1311" spans="1:21" ht="15" hidden="1" customHeight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>
        <f t="shared" si="100"/>
        <v>112</v>
      </c>
      <c r="H1311">
        <f t="shared" si="101"/>
        <v>367.97</v>
      </c>
      <c r="I1311" t="s">
        <v>8223</v>
      </c>
      <c r="J1311" t="s">
        <v>8245</v>
      </c>
      <c r="K1311">
        <v>1444943468</v>
      </c>
      <c r="L1311" s="9">
        <f t="shared" si="102"/>
        <v>42292.882731481484</v>
      </c>
      <c r="M1311">
        <v>1441919468</v>
      </c>
      <c r="N1311" s="9">
        <f t="shared" si="103"/>
        <v>42257.882731481484</v>
      </c>
      <c r="O1311" t="b">
        <v>0</v>
      </c>
      <c r="P1311">
        <v>35</v>
      </c>
      <c r="Q1311" t="b">
        <v>0</v>
      </c>
      <c r="R1311" t="s">
        <v>8271</v>
      </c>
      <c r="S1311" s="12" t="s">
        <v>8320</v>
      </c>
      <c r="T1311" t="s">
        <v>8322</v>
      </c>
      <c r="U1311">
        <f t="shared" si="104"/>
        <v>2015</v>
      </c>
    </row>
    <row r="1312" spans="1:21" ht="15" hidden="1" customHeight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>
        <f t="shared" si="100"/>
        <v>16</v>
      </c>
      <c r="H1312">
        <f t="shared" si="101"/>
        <v>129.16999999999999</v>
      </c>
      <c r="I1312" t="s">
        <v>8223</v>
      </c>
      <c r="J1312" t="s">
        <v>8245</v>
      </c>
      <c r="K1312">
        <v>1471622450</v>
      </c>
      <c r="L1312" s="9">
        <f t="shared" si="102"/>
        <v>42601.667245370365</v>
      </c>
      <c r="M1312">
        <v>1467734450</v>
      </c>
      <c r="N1312" s="9">
        <f t="shared" si="103"/>
        <v>42556.667245370372</v>
      </c>
      <c r="O1312" t="b">
        <v>0</v>
      </c>
      <c r="P1312">
        <v>24</v>
      </c>
      <c r="Q1312" t="b">
        <v>0</v>
      </c>
      <c r="R1312" t="s">
        <v>8271</v>
      </c>
      <c r="S1312" s="12" t="s">
        <v>8320</v>
      </c>
      <c r="T1312" t="s">
        <v>8322</v>
      </c>
      <c r="U1312">
        <f t="shared" si="104"/>
        <v>2016</v>
      </c>
    </row>
    <row r="1313" spans="1:21" ht="15" hidden="1" customHeight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>
        <f t="shared" si="100"/>
        <v>32</v>
      </c>
      <c r="H1313">
        <f t="shared" si="101"/>
        <v>800.7</v>
      </c>
      <c r="I1313" t="s">
        <v>8223</v>
      </c>
      <c r="J1313" t="s">
        <v>8245</v>
      </c>
      <c r="K1313">
        <v>1480536919</v>
      </c>
      <c r="L1313" s="9">
        <f t="shared" si="102"/>
        <v>42704.843969907408</v>
      </c>
      <c r="M1313">
        <v>1477509319</v>
      </c>
      <c r="N1313" s="9">
        <f t="shared" si="103"/>
        <v>42669.802303240736</v>
      </c>
      <c r="O1313" t="b">
        <v>0</v>
      </c>
      <c r="P1313">
        <v>100</v>
      </c>
      <c r="Q1313" t="b">
        <v>0</v>
      </c>
      <c r="R1313" t="s">
        <v>8271</v>
      </c>
      <c r="S1313" s="12" t="s">
        <v>8320</v>
      </c>
      <c r="T1313" t="s">
        <v>8322</v>
      </c>
      <c r="U1313">
        <f t="shared" si="104"/>
        <v>2016</v>
      </c>
    </row>
    <row r="1314" spans="1:21" ht="15" hidden="1" customHeight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>
        <f t="shared" si="100"/>
        <v>1</v>
      </c>
      <c r="H1314">
        <f t="shared" si="101"/>
        <v>28</v>
      </c>
      <c r="I1314" t="s">
        <v>8223</v>
      </c>
      <c r="J1314" t="s">
        <v>8245</v>
      </c>
      <c r="K1314">
        <v>1429375922</v>
      </c>
      <c r="L1314" s="9">
        <f t="shared" si="102"/>
        <v>42112.702800925923</v>
      </c>
      <c r="M1314">
        <v>1426783922</v>
      </c>
      <c r="N1314" s="9">
        <f t="shared" si="103"/>
        <v>42082.702800925923</v>
      </c>
      <c r="O1314" t="b">
        <v>0</v>
      </c>
      <c r="P1314">
        <v>1</v>
      </c>
      <c r="Q1314" t="b">
        <v>0</v>
      </c>
      <c r="R1314" t="s">
        <v>8271</v>
      </c>
      <c r="S1314" s="12" t="s">
        <v>8320</v>
      </c>
      <c r="T1314" t="s">
        <v>8322</v>
      </c>
      <c r="U1314">
        <f t="shared" si="104"/>
        <v>2015</v>
      </c>
    </row>
    <row r="1315" spans="1:21" ht="15" hidden="1" customHeight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>
        <f t="shared" si="100"/>
        <v>31</v>
      </c>
      <c r="H1315">
        <f t="shared" si="101"/>
        <v>102.02</v>
      </c>
      <c r="I1315" t="s">
        <v>8223</v>
      </c>
      <c r="J1315" t="s">
        <v>8245</v>
      </c>
      <c r="K1315">
        <v>1457024514</v>
      </c>
      <c r="L1315" s="9">
        <f t="shared" si="102"/>
        <v>42432.709652777776</v>
      </c>
      <c r="M1315">
        <v>1454432514</v>
      </c>
      <c r="N1315" s="9">
        <f t="shared" si="103"/>
        <v>42402.709652777776</v>
      </c>
      <c r="O1315" t="b">
        <v>0</v>
      </c>
      <c r="P1315">
        <v>122</v>
      </c>
      <c r="Q1315" t="b">
        <v>0</v>
      </c>
      <c r="R1315" t="s">
        <v>8271</v>
      </c>
      <c r="S1315" s="12" t="s">
        <v>8320</v>
      </c>
      <c r="T1315" t="s">
        <v>8322</v>
      </c>
      <c r="U1315">
        <f t="shared" si="104"/>
        <v>2016</v>
      </c>
    </row>
    <row r="1316" spans="1:21" ht="15" hidden="1" customHeight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>
        <f t="shared" si="100"/>
        <v>1</v>
      </c>
      <c r="H1316">
        <f t="shared" si="101"/>
        <v>184.36</v>
      </c>
      <c r="I1316" t="s">
        <v>8223</v>
      </c>
      <c r="J1316" t="s">
        <v>8245</v>
      </c>
      <c r="K1316">
        <v>1477065860</v>
      </c>
      <c r="L1316" s="9">
        <f t="shared" si="102"/>
        <v>42664.669675925921</v>
      </c>
      <c r="M1316">
        <v>1471881860</v>
      </c>
      <c r="N1316" s="9">
        <f t="shared" si="103"/>
        <v>42604.669675925928</v>
      </c>
      <c r="O1316" t="b">
        <v>0</v>
      </c>
      <c r="P1316">
        <v>11</v>
      </c>
      <c r="Q1316" t="b">
        <v>0</v>
      </c>
      <c r="R1316" t="s">
        <v>8271</v>
      </c>
      <c r="S1316" s="12" t="s">
        <v>8320</v>
      </c>
      <c r="T1316" t="s">
        <v>8322</v>
      </c>
      <c r="U1316">
        <f t="shared" si="104"/>
        <v>2016</v>
      </c>
    </row>
    <row r="1317" spans="1:21" ht="15" hidden="1" customHeight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>
        <f t="shared" si="100"/>
        <v>40</v>
      </c>
      <c r="H1317">
        <f t="shared" si="101"/>
        <v>162.91999999999999</v>
      </c>
      <c r="I1317" t="s">
        <v>8223</v>
      </c>
      <c r="J1317" t="s">
        <v>8245</v>
      </c>
      <c r="K1317">
        <v>1446771600</v>
      </c>
      <c r="L1317" s="9">
        <f t="shared" si="102"/>
        <v>42314.041666666672</v>
      </c>
      <c r="M1317">
        <v>1443700648</v>
      </c>
      <c r="N1317" s="9">
        <f t="shared" si="103"/>
        <v>42278.498240740737</v>
      </c>
      <c r="O1317" t="b">
        <v>0</v>
      </c>
      <c r="P1317">
        <v>248</v>
      </c>
      <c r="Q1317" t="b">
        <v>0</v>
      </c>
      <c r="R1317" t="s">
        <v>8271</v>
      </c>
      <c r="S1317" s="12" t="s">
        <v>8320</v>
      </c>
      <c r="T1317" t="s">
        <v>8322</v>
      </c>
      <c r="U1317">
        <f t="shared" si="104"/>
        <v>2015</v>
      </c>
    </row>
    <row r="1318" spans="1:21" ht="15" hidden="1" customHeight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>
        <f t="shared" si="100"/>
        <v>0</v>
      </c>
      <c r="H1318">
        <f t="shared" si="101"/>
        <v>1</v>
      </c>
      <c r="I1318" t="s">
        <v>8223</v>
      </c>
      <c r="J1318" t="s">
        <v>8245</v>
      </c>
      <c r="K1318">
        <v>1456700709</v>
      </c>
      <c r="L1318" s="9">
        <f t="shared" si="102"/>
        <v>42428.961909722217</v>
      </c>
      <c r="M1318">
        <v>1453676709</v>
      </c>
      <c r="N1318" s="9">
        <f t="shared" si="103"/>
        <v>42393.961909722224</v>
      </c>
      <c r="O1318" t="b">
        <v>0</v>
      </c>
      <c r="P1318">
        <v>1</v>
      </c>
      <c r="Q1318" t="b">
        <v>0</v>
      </c>
      <c r="R1318" t="s">
        <v>8271</v>
      </c>
      <c r="S1318" s="12" t="s">
        <v>8320</v>
      </c>
      <c r="T1318" t="s">
        <v>8322</v>
      </c>
      <c r="U1318">
        <f t="shared" si="104"/>
        <v>2016</v>
      </c>
    </row>
    <row r="1319" spans="1:21" ht="15" hidden="1" customHeight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>
        <f t="shared" si="100"/>
        <v>6</v>
      </c>
      <c r="H1319">
        <f t="shared" si="101"/>
        <v>603.53</v>
      </c>
      <c r="I1319" t="s">
        <v>8231</v>
      </c>
      <c r="J1319" t="s">
        <v>8252</v>
      </c>
      <c r="K1319">
        <v>1469109600</v>
      </c>
      <c r="L1319" s="9">
        <f t="shared" si="102"/>
        <v>42572.583333333328</v>
      </c>
      <c r="M1319">
        <v>1464586746</v>
      </c>
      <c r="N1319" s="9">
        <f t="shared" si="103"/>
        <v>42520.235486111109</v>
      </c>
      <c r="O1319" t="b">
        <v>0</v>
      </c>
      <c r="P1319">
        <v>19</v>
      </c>
      <c r="Q1319" t="b">
        <v>0</v>
      </c>
      <c r="R1319" t="s">
        <v>8271</v>
      </c>
      <c r="S1319" s="12" t="s">
        <v>8320</v>
      </c>
      <c r="T1319" t="s">
        <v>8322</v>
      </c>
      <c r="U1319">
        <f t="shared" si="104"/>
        <v>2016</v>
      </c>
    </row>
    <row r="1320" spans="1:21" ht="15" hidden="1" customHeight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>
        <f t="shared" si="100"/>
        <v>15</v>
      </c>
      <c r="H1320">
        <f t="shared" si="101"/>
        <v>45.41</v>
      </c>
      <c r="I1320" t="s">
        <v>8223</v>
      </c>
      <c r="J1320" t="s">
        <v>8245</v>
      </c>
      <c r="K1320">
        <v>1420938172</v>
      </c>
      <c r="L1320" s="9">
        <f t="shared" si="102"/>
        <v>42015.043657407412</v>
      </c>
      <c r="M1320">
        <v>1418346172</v>
      </c>
      <c r="N1320" s="9">
        <f t="shared" si="103"/>
        <v>41985.043657407412</v>
      </c>
      <c r="O1320" t="b">
        <v>0</v>
      </c>
      <c r="P1320">
        <v>135</v>
      </c>
      <c r="Q1320" t="b">
        <v>0</v>
      </c>
      <c r="R1320" t="s">
        <v>8271</v>
      </c>
      <c r="S1320" s="12" t="s">
        <v>8320</v>
      </c>
      <c r="T1320" t="s">
        <v>8322</v>
      </c>
      <c r="U1320">
        <f t="shared" si="104"/>
        <v>2014</v>
      </c>
    </row>
    <row r="1321" spans="1:21" ht="15" hidden="1" customHeight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>
        <f t="shared" si="100"/>
        <v>15</v>
      </c>
      <c r="H1321">
        <f t="shared" si="101"/>
        <v>97.33</v>
      </c>
      <c r="I1321" t="s">
        <v>8224</v>
      </c>
      <c r="J1321" t="s">
        <v>8246</v>
      </c>
      <c r="K1321">
        <v>1405094400</v>
      </c>
      <c r="L1321" s="9">
        <f t="shared" si="102"/>
        <v>41831.666666666664</v>
      </c>
      <c r="M1321">
        <v>1403810965</v>
      </c>
      <c r="N1321" s="9">
        <f t="shared" si="103"/>
        <v>41816.812094907407</v>
      </c>
      <c r="O1321" t="b">
        <v>0</v>
      </c>
      <c r="P1321">
        <v>9</v>
      </c>
      <c r="Q1321" t="b">
        <v>0</v>
      </c>
      <c r="R1321" t="s">
        <v>8271</v>
      </c>
      <c r="S1321" s="12" t="s">
        <v>8320</v>
      </c>
      <c r="T1321" t="s">
        <v>8322</v>
      </c>
      <c r="U1321">
        <f t="shared" si="104"/>
        <v>2014</v>
      </c>
    </row>
    <row r="1322" spans="1:21" ht="15" hidden="1" customHeight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>
        <f t="shared" si="100"/>
        <v>1</v>
      </c>
      <c r="H1322">
        <f t="shared" si="101"/>
        <v>167.67</v>
      </c>
      <c r="I1322" t="s">
        <v>8232</v>
      </c>
      <c r="J1322" t="s">
        <v>8248</v>
      </c>
      <c r="K1322">
        <v>1483138800</v>
      </c>
      <c r="L1322" s="9">
        <f t="shared" si="102"/>
        <v>42734.958333333328</v>
      </c>
      <c r="M1322">
        <v>1480610046</v>
      </c>
      <c r="N1322" s="9">
        <f t="shared" si="103"/>
        <v>42705.690347222218</v>
      </c>
      <c r="O1322" t="b">
        <v>0</v>
      </c>
      <c r="P1322">
        <v>3</v>
      </c>
      <c r="Q1322" t="b">
        <v>0</v>
      </c>
      <c r="R1322" t="s">
        <v>8271</v>
      </c>
      <c r="S1322" s="12" t="s">
        <v>8320</v>
      </c>
      <c r="T1322" t="s">
        <v>8322</v>
      </c>
      <c r="U1322">
        <f t="shared" si="104"/>
        <v>2016</v>
      </c>
    </row>
    <row r="1323" spans="1:21" ht="15" hidden="1" customHeight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>
        <f t="shared" si="100"/>
        <v>1</v>
      </c>
      <c r="H1323">
        <f t="shared" si="101"/>
        <v>859.86</v>
      </c>
      <c r="I1323" t="s">
        <v>8234</v>
      </c>
      <c r="J1323" t="s">
        <v>8254</v>
      </c>
      <c r="K1323">
        <v>1482515937</v>
      </c>
      <c r="L1323" s="9">
        <f t="shared" si="102"/>
        <v>42727.74927083333</v>
      </c>
      <c r="M1323">
        <v>1479923937</v>
      </c>
      <c r="N1323" s="9">
        <f t="shared" si="103"/>
        <v>42697.74927083333</v>
      </c>
      <c r="O1323" t="b">
        <v>0</v>
      </c>
      <c r="P1323">
        <v>7</v>
      </c>
      <c r="Q1323" t="b">
        <v>0</v>
      </c>
      <c r="R1323" t="s">
        <v>8271</v>
      </c>
      <c r="S1323" s="12" t="s">
        <v>8320</v>
      </c>
      <c r="T1323" t="s">
        <v>8322</v>
      </c>
      <c r="U1323">
        <f t="shared" si="104"/>
        <v>2016</v>
      </c>
    </row>
    <row r="1324" spans="1:21" ht="15" hidden="1" customHeight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>
        <f t="shared" si="100"/>
        <v>0</v>
      </c>
      <c r="H1324">
        <f t="shared" si="101"/>
        <v>26.5</v>
      </c>
      <c r="I1324" t="s">
        <v>8224</v>
      </c>
      <c r="J1324" t="s">
        <v>8246</v>
      </c>
      <c r="K1324">
        <v>1432223125</v>
      </c>
      <c r="L1324" s="9">
        <f t="shared" si="102"/>
        <v>42145.656539351854</v>
      </c>
      <c r="M1324">
        <v>1429631125</v>
      </c>
      <c r="N1324" s="9">
        <f t="shared" si="103"/>
        <v>42115.656539351854</v>
      </c>
      <c r="O1324" t="b">
        <v>0</v>
      </c>
      <c r="P1324">
        <v>4</v>
      </c>
      <c r="Q1324" t="b">
        <v>0</v>
      </c>
      <c r="R1324" t="s">
        <v>8271</v>
      </c>
      <c r="S1324" s="12" t="s">
        <v>8320</v>
      </c>
      <c r="T1324" t="s">
        <v>8322</v>
      </c>
      <c r="U1324">
        <f t="shared" si="104"/>
        <v>2015</v>
      </c>
    </row>
    <row r="1325" spans="1:21" ht="15" hidden="1" customHeight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>
        <f t="shared" si="100"/>
        <v>9</v>
      </c>
      <c r="H1325">
        <f t="shared" si="101"/>
        <v>30.27</v>
      </c>
      <c r="I1325" t="s">
        <v>8223</v>
      </c>
      <c r="J1325" t="s">
        <v>8245</v>
      </c>
      <c r="K1325">
        <v>1461653700</v>
      </c>
      <c r="L1325" s="9">
        <f t="shared" si="102"/>
        <v>42486.288194444445</v>
      </c>
      <c r="M1325">
        <v>1458665146</v>
      </c>
      <c r="N1325" s="9">
        <f t="shared" si="103"/>
        <v>42451.698449074072</v>
      </c>
      <c r="O1325" t="b">
        <v>0</v>
      </c>
      <c r="P1325">
        <v>44</v>
      </c>
      <c r="Q1325" t="b">
        <v>0</v>
      </c>
      <c r="R1325" t="s">
        <v>8271</v>
      </c>
      <c r="S1325" s="12" t="s">
        <v>8320</v>
      </c>
      <c r="T1325" t="s">
        <v>8322</v>
      </c>
      <c r="U1325">
        <f t="shared" si="104"/>
        <v>2016</v>
      </c>
    </row>
    <row r="1326" spans="1:21" ht="15" hidden="1" customHeight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>
        <f t="shared" si="100"/>
        <v>10</v>
      </c>
      <c r="H1326">
        <f t="shared" si="101"/>
        <v>54.67</v>
      </c>
      <c r="I1326" t="s">
        <v>8223</v>
      </c>
      <c r="J1326" t="s">
        <v>8245</v>
      </c>
      <c r="K1326">
        <v>1476371552</v>
      </c>
      <c r="L1326" s="9">
        <f t="shared" si="102"/>
        <v>42656.633703703701</v>
      </c>
      <c r="M1326">
        <v>1473779552</v>
      </c>
      <c r="N1326" s="9">
        <f t="shared" si="103"/>
        <v>42626.633703703701</v>
      </c>
      <c r="O1326" t="b">
        <v>0</v>
      </c>
      <c r="P1326">
        <v>90</v>
      </c>
      <c r="Q1326" t="b">
        <v>0</v>
      </c>
      <c r="R1326" t="s">
        <v>8271</v>
      </c>
      <c r="S1326" s="12" t="s">
        <v>8320</v>
      </c>
      <c r="T1326" t="s">
        <v>8322</v>
      </c>
      <c r="U1326">
        <f t="shared" si="104"/>
        <v>2016</v>
      </c>
    </row>
    <row r="1327" spans="1:21" ht="15" hidden="1" customHeight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>
        <f t="shared" si="100"/>
        <v>2</v>
      </c>
      <c r="H1327">
        <f t="shared" si="101"/>
        <v>60.75</v>
      </c>
      <c r="I1327" t="s">
        <v>8223</v>
      </c>
      <c r="J1327" t="s">
        <v>8245</v>
      </c>
      <c r="K1327">
        <v>1483063435</v>
      </c>
      <c r="L1327" s="9">
        <f t="shared" si="102"/>
        <v>42734.086053240739</v>
      </c>
      <c r="M1327">
        <v>1480471435</v>
      </c>
      <c r="N1327" s="9">
        <f t="shared" si="103"/>
        <v>42704.086053240739</v>
      </c>
      <c r="O1327" t="b">
        <v>0</v>
      </c>
      <c r="P1327">
        <v>8</v>
      </c>
      <c r="Q1327" t="b">
        <v>0</v>
      </c>
      <c r="R1327" t="s">
        <v>8271</v>
      </c>
      <c r="S1327" s="12" t="s">
        <v>8320</v>
      </c>
      <c r="T1327" t="s">
        <v>8322</v>
      </c>
      <c r="U1327">
        <f t="shared" si="104"/>
        <v>2016</v>
      </c>
    </row>
    <row r="1328" spans="1:21" ht="15" hidden="1" customHeight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>
        <f t="shared" si="100"/>
        <v>1</v>
      </c>
      <c r="H1328">
        <f t="shared" si="101"/>
        <v>102.73</v>
      </c>
      <c r="I1328" t="s">
        <v>8223</v>
      </c>
      <c r="J1328" t="s">
        <v>8245</v>
      </c>
      <c r="K1328">
        <v>1421348428</v>
      </c>
      <c r="L1328" s="9">
        <f t="shared" si="102"/>
        <v>42019.791990740734</v>
      </c>
      <c r="M1328">
        <v>1417460428</v>
      </c>
      <c r="N1328" s="9">
        <f t="shared" si="103"/>
        <v>41974.791990740741</v>
      </c>
      <c r="O1328" t="b">
        <v>0</v>
      </c>
      <c r="P1328">
        <v>11</v>
      </c>
      <c r="Q1328" t="b">
        <v>0</v>
      </c>
      <c r="R1328" t="s">
        <v>8271</v>
      </c>
      <c r="S1328" s="12" t="s">
        <v>8320</v>
      </c>
      <c r="T1328" t="s">
        <v>8322</v>
      </c>
      <c r="U1328">
        <f t="shared" si="104"/>
        <v>2014</v>
      </c>
    </row>
    <row r="1329" spans="1:21" ht="15" hidden="1" customHeight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>
        <f t="shared" si="100"/>
        <v>4</v>
      </c>
      <c r="H1329">
        <f t="shared" si="101"/>
        <v>41.59</v>
      </c>
      <c r="I1329" t="s">
        <v>8223</v>
      </c>
      <c r="J1329" t="s">
        <v>8245</v>
      </c>
      <c r="K1329">
        <v>1432916235</v>
      </c>
      <c r="L1329" s="9">
        <f t="shared" si="102"/>
        <v>42153.678645833337</v>
      </c>
      <c r="M1329">
        <v>1430324235</v>
      </c>
      <c r="N1329" s="9">
        <f t="shared" si="103"/>
        <v>42123.678645833337</v>
      </c>
      <c r="O1329" t="b">
        <v>0</v>
      </c>
      <c r="P1329">
        <v>41</v>
      </c>
      <c r="Q1329" t="b">
        <v>0</v>
      </c>
      <c r="R1329" t="s">
        <v>8271</v>
      </c>
      <c r="S1329" s="12" t="s">
        <v>8320</v>
      </c>
      <c r="T1329" t="s">
        <v>8322</v>
      </c>
      <c r="U1329">
        <f t="shared" si="104"/>
        <v>2015</v>
      </c>
    </row>
    <row r="1330" spans="1:21" ht="15" hidden="1" customHeight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>
        <f t="shared" si="100"/>
        <v>2</v>
      </c>
      <c r="H1330">
        <f t="shared" si="101"/>
        <v>116.53</v>
      </c>
      <c r="I1330" t="s">
        <v>8223</v>
      </c>
      <c r="J1330" t="s">
        <v>8245</v>
      </c>
      <c r="K1330">
        <v>1476458734</v>
      </c>
      <c r="L1330" s="9">
        <f t="shared" si="102"/>
        <v>42657.642754629633</v>
      </c>
      <c r="M1330">
        <v>1472570734</v>
      </c>
      <c r="N1330" s="9">
        <f t="shared" si="103"/>
        <v>42612.642754629633</v>
      </c>
      <c r="O1330" t="b">
        <v>0</v>
      </c>
      <c r="P1330">
        <v>15</v>
      </c>
      <c r="Q1330" t="b">
        <v>0</v>
      </c>
      <c r="R1330" t="s">
        <v>8271</v>
      </c>
      <c r="S1330" s="12" t="s">
        <v>8320</v>
      </c>
      <c r="T1330" t="s">
        <v>8322</v>
      </c>
      <c r="U1330">
        <f t="shared" si="104"/>
        <v>2016</v>
      </c>
    </row>
    <row r="1331" spans="1:21" ht="15" hidden="1" customHeight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>
        <f t="shared" si="100"/>
        <v>1</v>
      </c>
      <c r="H1331">
        <f t="shared" si="101"/>
        <v>45.33</v>
      </c>
      <c r="I1331" t="s">
        <v>8223</v>
      </c>
      <c r="J1331" t="s">
        <v>8245</v>
      </c>
      <c r="K1331">
        <v>1417501145</v>
      </c>
      <c r="L1331" s="9">
        <f t="shared" si="102"/>
        <v>41975.263252314813</v>
      </c>
      <c r="M1331">
        <v>1414041545</v>
      </c>
      <c r="N1331" s="9">
        <f t="shared" si="103"/>
        <v>41935.221585648149</v>
      </c>
      <c r="O1331" t="b">
        <v>0</v>
      </c>
      <c r="P1331">
        <v>9</v>
      </c>
      <c r="Q1331" t="b">
        <v>0</v>
      </c>
      <c r="R1331" t="s">
        <v>8271</v>
      </c>
      <c r="S1331" s="12" t="s">
        <v>8320</v>
      </c>
      <c r="T1331" t="s">
        <v>8322</v>
      </c>
      <c r="U1331">
        <f t="shared" si="104"/>
        <v>2014</v>
      </c>
    </row>
    <row r="1332" spans="1:21" ht="15" hidden="1" customHeight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>
        <f t="shared" si="100"/>
        <v>22</v>
      </c>
      <c r="H1332">
        <f t="shared" si="101"/>
        <v>157.46</v>
      </c>
      <c r="I1332" t="s">
        <v>8223</v>
      </c>
      <c r="J1332" t="s">
        <v>8245</v>
      </c>
      <c r="K1332">
        <v>1467432000</v>
      </c>
      <c r="L1332" s="9">
        <f t="shared" si="102"/>
        <v>42553.166666666672</v>
      </c>
      <c r="M1332">
        <v>1464763109</v>
      </c>
      <c r="N1332" s="9">
        <f t="shared" si="103"/>
        <v>42522.276724537034</v>
      </c>
      <c r="O1332" t="b">
        <v>0</v>
      </c>
      <c r="P1332">
        <v>50</v>
      </c>
      <c r="Q1332" t="b">
        <v>0</v>
      </c>
      <c r="R1332" t="s">
        <v>8271</v>
      </c>
      <c r="S1332" s="12" t="s">
        <v>8320</v>
      </c>
      <c r="T1332" t="s">
        <v>8322</v>
      </c>
      <c r="U1332">
        <f t="shared" si="104"/>
        <v>2016</v>
      </c>
    </row>
    <row r="1333" spans="1:21" ht="15" hidden="1" customHeight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>
        <f t="shared" si="100"/>
        <v>1</v>
      </c>
      <c r="H1333">
        <f t="shared" si="101"/>
        <v>100.5</v>
      </c>
      <c r="I1333" t="s">
        <v>8223</v>
      </c>
      <c r="J1333" t="s">
        <v>8245</v>
      </c>
      <c r="K1333">
        <v>1471435554</v>
      </c>
      <c r="L1333" s="9">
        <f t="shared" si="102"/>
        <v>42599.50409722222</v>
      </c>
      <c r="M1333">
        <v>1468843554</v>
      </c>
      <c r="N1333" s="9">
        <f t="shared" si="103"/>
        <v>42569.50409722222</v>
      </c>
      <c r="O1333" t="b">
        <v>0</v>
      </c>
      <c r="P1333">
        <v>34</v>
      </c>
      <c r="Q1333" t="b">
        <v>0</v>
      </c>
      <c r="R1333" t="s">
        <v>8271</v>
      </c>
      <c r="S1333" s="12" t="s">
        <v>8320</v>
      </c>
      <c r="T1333" t="s">
        <v>8322</v>
      </c>
      <c r="U1333">
        <f t="shared" si="104"/>
        <v>2016</v>
      </c>
    </row>
    <row r="1334" spans="1:21" ht="15" hidden="1" customHeight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>
        <f t="shared" si="100"/>
        <v>0</v>
      </c>
      <c r="H1334" t="e">
        <f t="shared" si="101"/>
        <v>#DIV/0!</v>
      </c>
      <c r="I1334" t="s">
        <v>8239</v>
      </c>
      <c r="J1334" t="s">
        <v>8256</v>
      </c>
      <c r="K1334">
        <v>1485480408</v>
      </c>
      <c r="L1334" s="9">
        <f t="shared" si="102"/>
        <v>42762.060277777782</v>
      </c>
      <c r="M1334">
        <v>1482888408</v>
      </c>
      <c r="N1334" s="9">
        <f t="shared" si="103"/>
        <v>42732.060277777782</v>
      </c>
      <c r="O1334" t="b">
        <v>0</v>
      </c>
      <c r="P1334">
        <v>0</v>
      </c>
      <c r="Q1334" t="b">
        <v>0</v>
      </c>
      <c r="R1334" t="s">
        <v>8271</v>
      </c>
      <c r="S1334" s="12" t="s">
        <v>8320</v>
      </c>
      <c r="T1334" t="s">
        <v>8322</v>
      </c>
      <c r="U1334">
        <f t="shared" si="104"/>
        <v>2016</v>
      </c>
    </row>
    <row r="1335" spans="1:21" ht="15" hidden="1" customHeight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>
        <f t="shared" si="100"/>
        <v>0</v>
      </c>
      <c r="H1335" t="e">
        <f t="shared" si="101"/>
        <v>#DIV/0!</v>
      </c>
      <c r="I1335" t="s">
        <v>8225</v>
      </c>
      <c r="J1335" t="s">
        <v>8247</v>
      </c>
      <c r="K1335">
        <v>1405478025</v>
      </c>
      <c r="L1335" s="9">
        <f t="shared" si="102"/>
        <v>41836.106770833336</v>
      </c>
      <c r="M1335">
        <v>1402886025</v>
      </c>
      <c r="N1335" s="9">
        <f t="shared" si="103"/>
        <v>41806.106770833336</v>
      </c>
      <c r="O1335" t="b">
        <v>0</v>
      </c>
      <c r="P1335">
        <v>0</v>
      </c>
      <c r="Q1335" t="b">
        <v>0</v>
      </c>
      <c r="R1335" t="s">
        <v>8271</v>
      </c>
      <c r="S1335" s="12" t="s">
        <v>8320</v>
      </c>
      <c r="T1335" t="s">
        <v>8322</v>
      </c>
      <c r="U1335">
        <f t="shared" si="104"/>
        <v>2014</v>
      </c>
    </row>
    <row r="1336" spans="1:21" ht="15" hidden="1" customHeight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>
        <f t="shared" si="100"/>
        <v>11</v>
      </c>
      <c r="H1336">
        <f t="shared" si="101"/>
        <v>51.82</v>
      </c>
      <c r="I1336" t="s">
        <v>8223</v>
      </c>
      <c r="J1336" t="s">
        <v>8245</v>
      </c>
      <c r="K1336">
        <v>1457721287</v>
      </c>
      <c r="L1336" s="9">
        <f t="shared" si="102"/>
        <v>42440.774155092593</v>
      </c>
      <c r="M1336">
        <v>1455129287</v>
      </c>
      <c r="N1336" s="9">
        <f t="shared" si="103"/>
        <v>42410.774155092593</v>
      </c>
      <c r="O1336" t="b">
        <v>0</v>
      </c>
      <c r="P1336">
        <v>276</v>
      </c>
      <c r="Q1336" t="b">
        <v>0</v>
      </c>
      <c r="R1336" t="s">
        <v>8271</v>
      </c>
      <c r="S1336" s="12" t="s">
        <v>8320</v>
      </c>
      <c r="T1336" t="s">
        <v>8322</v>
      </c>
      <c r="U1336">
        <f t="shared" si="104"/>
        <v>2016</v>
      </c>
    </row>
    <row r="1337" spans="1:21" ht="15" hidden="1" customHeight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>
        <f t="shared" si="100"/>
        <v>20</v>
      </c>
      <c r="H1337">
        <f t="shared" si="101"/>
        <v>308.75</v>
      </c>
      <c r="I1337" t="s">
        <v>8223</v>
      </c>
      <c r="J1337" t="s">
        <v>8245</v>
      </c>
      <c r="K1337">
        <v>1449354502</v>
      </c>
      <c r="L1337" s="9">
        <f t="shared" si="102"/>
        <v>42343.936365740738</v>
      </c>
      <c r="M1337">
        <v>1446762502</v>
      </c>
      <c r="N1337" s="9">
        <f t="shared" si="103"/>
        <v>42313.936365740738</v>
      </c>
      <c r="O1337" t="b">
        <v>0</v>
      </c>
      <c r="P1337">
        <v>16</v>
      </c>
      <c r="Q1337" t="b">
        <v>0</v>
      </c>
      <c r="R1337" t="s">
        <v>8271</v>
      </c>
      <c r="S1337" s="12" t="s">
        <v>8320</v>
      </c>
      <c r="T1337" t="s">
        <v>8322</v>
      </c>
      <c r="U1337">
        <f t="shared" si="104"/>
        <v>2015</v>
      </c>
    </row>
    <row r="1338" spans="1:21" ht="15" hidden="1" customHeight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>
        <f t="shared" si="100"/>
        <v>85</v>
      </c>
      <c r="H1338">
        <f t="shared" si="101"/>
        <v>379.23</v>
      </c>
      <c r="I1338" t="s">
        <v>8223</v>
      </c>
      <c r="J1338" t="s">
        <v>8245</v>
      </c>
      <c r="K1338">
        <v>1418849028</v>
      </c>
      <c r="L1338" s="9">
        <f t="shared" si="102"/>
        <v>41990.863750000004</v>
      </c>
      <c r="M1338">
        <v>1415825028</v>
      </c>
      <c r="N1338" s="9">
        <f t="shared" si="103"/>
        <v>41955.863750000004</v>
      </c>
      <c r="O1338" t="b">
        <v>0</v>
      </c>
      <c r="P1338">
        <v>224</v>
      </c>
      <c r="Q1338" t="b">
        <v>0</v>
      </c>
      <c r="R1338" t="s">
        <v>8271</v>
      </c>
      <c r="S1338" s="12" t="s">
        <v>8320</v>
      </c>
      <c r="T1338" t="s">
        <v>8322</v>
      </c>
      <c r="U1338">
        <f t="shared" si="104"/>
        <v>2014</v>
      </c>
    </row>
    <row r="1339" spans="1:21" ht="15" hidden="1" customHeight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>
        <f t="shared" si="100"/>
        <v>49</v>
      </c>
      <c r="H1339">
        <f t="shared" si="101"/>
        <v>176.36</v>
      </c>
      <c r="I1339" t="s">
        <v>8223</v>
      </c>
      <c r="J1339" t="s">
        <v>8245</v>
      </c>
      <c r="K1339">
        <v>1488549079</v>
      </c>
      <c r="L1339" s="9">
        <f t="shared" si="102"/>
        <v>42797.577303240745</v>
      </c>
      <c r="M1339">
        <v>1485957079</v>
      </c>
      <c r="N1339" s="9">
        <f t="shared" si="103"/>
        <v>42767.577303240738</v>
      </c>
      <c r="O1339" t="b">
        <v>0</v>
      </c>
      <c r="P1339">
        <v>140</v>
      </c>
      <c r="Q1339" t="b">
        <v>0</v>
      </c>
      <c r="R1339" t="s">
        <v>8271</v>
      </c>
      <c r="S1339" s="12" t="s">
        <v>8320</v>
      </c>
      <c r="T1339" t="s">
        <v>8322</v>
      </c>
      <c r="U1339">
        <f t="shared" si="104"/>
        <v>2017</v>
      </c>
    </row>
    <row r="1340" spans="1:21" ht="15" hidden="1" customHeight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>
        <f t="shared" si="100"/>
        <v>3</v>
      </c>
      <c r="H1340">
        <f t="shared" si="101"/>
        <v>66.069999999999993</v>
      </c>
      <c r="I1340" t="s">
        <v>8223</v>
      </c>
      <c r="J1340" t="s">
        <v>8245</v>
      </c>
      <c r="K1340">
        <v>1438543033</v>
      </c>
      <c r="L1340" s="9">
        <f t="shared" si="102"/>
        <v>42218.803622685184</v>
      </c>
      <c r="M1340">
        <v>1435951033</v>
      </c>
      <c r="N1340" s="9">
        <f t="shared" si="103"/>
        <v>42188.803622685184</v>
      </c>
      <c r="O1340" t="b">
        <v>0</v>
      </c>
      <c r="P1340">
        <v>15</v>
      </c>
      <c r="Q1340" t="b">
        <v>0</v>
      </c>
      <c r="R1340" t="s">
        <v>8271</v>
      </c>
      <c r="S1340" s="12" t="s">
        <v>8320</v>
      </c>
      <c r="T1340" t="s">
        <v>8322</v>
      </c>
      <c r="U1340">
        <f t="shared" si="104"/>
        <v>2015</v>
      </c>
    </row>
    <row r="1341" spans="1:21" ht="15" hidden="1" customHeight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>
        <f t="shared" si="100"/>
        <v>7</v>
      </c>
      <c r="H1341">
        <f t="shared" si="101"/>
        <v>89.65</v>
      </c>
      <c r="I1341" t="s">
        <v>8223</v>
      </c>
      <c r="J1341" t="s">
        <v>8245</v>
      </c>
      <c r="K1341">
        <v>1418056315</v>
      </c>
      <c r="L1341" s="9">
        <f t="shared" si="102"/>
        <v>41981.688831018517</v>
      </c>
      <c r="M1341">
        <v>1414164715</v>
      </c>
      <c r="N1341" s="9">
        <f t="shared" si="103"/>
        <v>41936.647164351853</v>
      </c>
      <c r="O1341" t="b">
        <v>0</v>
      </c>
      <c r="P1341">
        <v>37</v>
      </c>
      <c r="Q1341" t="b">
        <v>0</v>
      </c>
      <c r="R1341" t="s">
        <v>8271</v>
      </c>
      <c r="S1341" s="12" t="s">
        <v>8320</v>
      </c>
      <c r="T1341" t="s">
        <v>8322</v>
      </c>
      <c r="U1341">
        <f t="shared" si="104"/>
        <v>2014</v>
      </c>
    </row>
    <row r="1342" spans="1:21" ht="15" hidden="1" customHeight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>
        <f t="shared" si="100"/>
        <v>0</v>
      </c>
      <c r="H1342" t="e">
        <f t="shared" si="101"/>
        <v>#DIV/0!</v>
      </c>
      <c r="I1342" t="s">
        <v>8223</v>
      </c>
      <c r="J1342" t="s">
        <v>8245</v>
      </c>
      <c r="K1342">
        <v>1408112253</v>
      </c>
      <c r="L1342" s="9">
        <f t="shared" si="102"/>
        <v>41866.595520833333</v>
      </c>
      <c r="M1342">
        <v>1405520253</v>
      </c>
      <c r="N1342" s="9">
        <f t="shared" si="103"/>
        <v>41836.595520833333</v>
      </c>
      <c r="O1342" t="b">
        <v>0</v>
      </c>
      <c r="P1342">
        <v>0</v>
      </c>
      <c r="Q1342" t="b">
        <v>0</v>
      </c>
      <c r="R1342" t="s">
        <v>8271</v>
      </c>
      <c r="S1342" s="12" t="s">
        <v>8320</v>
      </c>
      <c r="T1342" t="s">
        <v>8322</v>
      </c>
      <c r="U1342">
        <f t="shared" si="104"/>
        <v>2014</v>
      </c>
    </row>
    <row r="1343" spans="1:21" ht="15" hidden="1" customHeight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>
        <f t="shared" si="100"/>
        <v>70</v>
      </c>
      <c r="H1343">
        <f t="shared" si="101"/>
        <v>382.39</v>
      </c>
      <c r="I1343" t="s">
        <v>8224</v>
      </c>
      <c r="J1343" t="s">
        <v>8246</v>
      </c>
      <c r="K1343">
        <v>1475333917</v>
      </c>
      <c r="L1343" s="9">
        <f t="shared" si="102"/>
        <v>42644.624039351853</v>
      </c>
      <c r="M1343">
        <v>1472569117</v>
      </c>
      <c r="N1343" s="9">
        <f t="shared" si="103"/>
        <v>42612.624039351853</v>
      </c>
      <c r="O1343" t="b">
        <v>0</v>
      </c>
      <c r="P1343">
        <v>46</v>
      </c>
      <c r="Q1343" t="b">
        <v>0</v>
      </c>
      <c r="R1343" t="s">
        <v>8271</v>
      </c>
      <c r="S1343" s="12" t="s">
        <v>8320</v>
      </c>
      <c r="T1343" t="s">
        <v>8322</v>
      </c>
      <c r="U1343">
        <f t="shared" si="104"/>
        <v>2016</v>
      </c>
    </row>
    <row r="1344" spans="1:21" ht="15" hidden="1" customHeight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>
        <f t="shared" si="100"/>
        <v>0</v>
      </c>
      <c r="H1344">
        <f t="shared" si="101"/>
        <v>100</v>
      </c>
      <c r="I1344" t="s">
        <v>8223</v>
      </c>
      <c r="J1344" t="s">
        <v>8245</v>
      </c>
      <c r="K1344">
        <v>1437161739</v>
      </c>
      <c r="L1344" s="9">
        <f t="shared" si="102"/>
        <v>42202.816423611104</v>
      </c>
      <c r="M1344">
        <v>1434569739</v>
      </c>
      <c r="N1344" s="9">
        <f t="shared" si="103"/>
        <v>42172.816423611112</v>
      </c>
      <c r="O1344" t="b">
        <v>0</v>
      </c>
      <c r="P1344">
        <v>1</v>
      </c>
      <c r="Q1344" t="b">
        <v>0</v>
      </c>
      <c r="R1344" t="s">
        <v>8271</v>
      </c>
      <c r="S1344" s="12" t="s">
        <v>8320</v>
      </c>
      <c r="T1344" t="s">
        <v>8322</v>
      </c>
      <c r="U1344">
        <f t="shared" si="104"/>
        <v>2015</v>
      </c>
    </row>
    <row r="1345" spans="1:21" ht="15" hidden="1" customHeight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>
        <f t="shared" si="100"/>
        <v>102</v>
      </c>
      <c r="H1345">
        <f t="shared" si="101"/>
        <v>158.36000000000001</v>
      </c>
      <c r="I1345" t="s">
        <v>8223</v>
      </c>
      <c r="J1345" t="s">
        <v>8245</v>
      </c>
      <c r="K1345">
        <v>1471579140</v>
      </c>
      <c r="L1345" s="9">
        <f t="shared" si="102"/>
        <v>42601.165972222225</v>
      </c>
      <c r="M1345">
        <v>1466512683</v>
      </c>
      <c r="N1345" s="9">
        <f t="shared" si="103"/>
        <v>42542.526423611111</v>
      </c>
      <c r="O1345" t="b">
        <v>0</v>
      </c>
      <c r="P1345">
        <v>323</v>
      </c>
      <c r="Q1345" t="b">
        <v>0</v>
      </c>
      <c r="R1345" t="s">
        <v>8271</v>
      </c>
      <c r="S1345" s="12" t="s">
        <v>8320</v>
      </c>
      <c r="T1345" t="s">
        <v>8322</v>
      </c>
      <c r="U1345">
        <f t="shared" si="104"/>
        <v>2016</v>
      </c>
    </row>
    <row r="1346" spans="1:21" ht="15" hidden="1" customHeight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>
        <f t="shared" si="100"/>
        <v>378</v>
      </c>
      <c r="H1346">
        <f t="shared" si="101"/>
        <v>40.76</v>
      </c>
      <c r="I1346" t="s">
        <v>8228</v>
      </c>
      <c r="J1346" t="s">
        <v>8250</v>
      </c>
      <c r="K1346">
        <v>1467313039</v>
      </c>
      <c r="L1346" s="9">
        <f t="shared" si="102"/>
        <v>42551.789803240739</v>
      </c>
      <c r="M1346">
        <v>1464807439</v>
      </c>
      <c r="N1346" s="9">
        <f t="shared" si="103"/>
        <v>42522.789803240739</v>
      </c>
      <c r="O1346" t="b">
        <v>0</v>
      </c>
      <c r="P1346">
        <v>139</v>
      </c>
      <c r="Q1346" t="b">
        <v>1</v>
      </c>
      <c r="R1346" t="s">
        <v>8272</v>
      </c>
      <c r="S1346" s="12" t="s">
        <v>8323</v>
      </c>
      <c r="T1346" t="s">
        <v>8324</v>
      </c>
      <c r="U1346">
        <f t="shared" si="104"/>
        <v>2016</v>
      </c>
    </row>
    <row r="1347" spans="1:21" ht="15" hidden="1" customHeight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>
        <f t="shared" ref="G1347:G1410" si="105">ROUND(E1347/D1347*100,0)</f>
        <v>125</v>
      </c>
      <c r="H1347">
        <f t="shared" ref="H1347:H1410" si="106">ROUND(E1347/P1347,2)</f>
        <v>53.57</v>
      </c>
      <c r="I1347" t="s">
        <v>8223</v>
      </c>
      <c r="J1347" t="s">
        <v>8245</v>
      </c>
      <c r="K1347">
        <v>1405366359</v>
      </c>
      <c r="L1347" s="9">
        <f t="shared" ref="L1347:L1410" si="107">K1347/60/60/24+DATE(1970,1,1)</f>
        <v>41834.814340277779</v>
      </c>
      <c r="M1347">
        <v>1402342359</v>
      </c>
      <c r="N1347" s="9">
        <f t="shared" ref="N1347:N1410" si="108">M1347/24/60/60+DATE(1970,1,1)</f>
        <v>41799.814340277779</v>
      </c>
      <c r="O1347" t="b">
        <v>0</v>
      </c>
      <c r="P1347">
        <v>7</v>
      </c>
      <c r="Q1347" t="b">
        <v>1</v>
      </c>
      <c r="R1347" t="s">
        <v>8272</v>
      </c>
      <c r="S1347" s="12" t="s">
        <v>8323</v>
      </c>
      <c r="T1347" t="s">
        <v>8324</v>
      </c>
      <c r="U1347">
        <f t="shared" ref="U1347:U1410" si="109">YEAR(N1347)</f>
        <v>2014</v>
      </c>
    </row>
    <row r="1348" spans="1:21" ht="15" hidden="1" customHeight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>
        <f t="shared" si="105"/>
        <v>147</v>
      </c>
      <c r="H1348">
        <f t="shared" si="106"/>
        <v>48.45</v>
      </c>
      <c r="I1348" t="s">
        <v>8223</v>
      </c>
      <c r="J1348" t="s">
        <v>8245</v>
      </c>
      <c r="K1348">
        <v>1372297751</v>
      </c>
      <c r="L1348" s="9">
        <f t="shared" si="107"/>
        <v>41452.075821759259</v>
      </c>
      <c r="M1348">
        <v>1369705751</v>
      </c>
      <c r="N1348" s="9">
        <f t="shared" si="108"/>
        <v>41422.075821759259</v>
      </c>
      <c r="O1348" t="b">
        <v>0</v>
      </c>
      <c r="P1348">
        <v>149</v>
      </c>
      <c r="Q1348" t="b">
        <v>1</v>
      </c>
      <c r="R1348" t="s">
        <v>8272</v>
      </c>
      <c r="S1348" s="12" t="s">
        <v>8323</v>
      </c>
      <c r="T1348" t="s">
        <v>8324</v>
      </c>
      <c r="U1348">
        <f t="shared" si="109"/>
        <v>2013</v>
      </c>
    </row>
    <row r="1349" spans="1:21" ht="15" hidden="1" customHeight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>
        <f t="shared" si="105"/>
        <v>102</v>
      </c>
      <c r="H1349">
        <f t="shared" si="106"/>
        <v>82.42</v>
      </c>
      <c r="I1349" t="s">
        <v>8223</v>
      </c>
      <c r="J1349" t="s">
        <v>8245</v>
      </c>
      <c r="K1349">
        <v>1425741525</v>
      </c>
      <c r="L1349" s="9">
        <f t="shared" si="107"/>
        <v>42070.638020833328</v>
      </c>
      <c r="M1349">
        <v>1423149525</v>
      </c>
      <c r="N1349" s="9">
        <f t="shared" si="108"/>
        <v>42040.638020833328</v>
      </c>
      <c r="O1349" t="b">
        <v>0</v>
      </c>
      <c r="P1349">
        <v>31</v>
      </c>
      <c r="Q1349" t="b">
        <v>1</v>
      </c>
      <c r="R1349" t="s">
        <v>8272</v>
      </c>
      <c r="S1349" s="12" t="s">
        <v>8323</v>
      </c>
      <c r="T1349" t="s">
        <v>8324</v>
      </c>
      <c r="U1349">
        <f t="shared" si="109"/>
        <v>2015</v>
      </c>
    </row>
    <row r="1350" spans="1:21" ht="15" hidden="1" customHeight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>
        <f t="shared" si="105"/>
        <v>102</v>
      </c>
      <c r="H1350">
        <f t="shared" si="106"/>
        <v>230.19</v>
      </c>
      <c r="I1350" t="s">
        <v>8223</v>
      </c>
      <c r="J1350" t="s">
        <v>8245</v>
      </c>
      <c r="K1350">
        <v>1418904533</v>
      </c>
      <c r="L1350" s="9">
        <f t="shared" si="107"/>
        <v>41991.506168981476</v>
      </c>
      <c r="M1350">
        <v>1416485333</v>
      </c>
      <c r="N1350" s="9">
        <f t="shared" si="108"/>
        <v>41963.506168981483</v>
      </c>
      <c r="O1350" t="b">
        <v>0</v>
      </c>
      <c r="P1350">
        <v>26</v>
      </c>
      <c r="Q1350" t="b">
        <v>1</v>
      </c>
      <c r="R1350" t="s">
        <v>8272</v>
      </c>
      <c r="S1350" s="12" t="s">
        <v>8323</v>
      </c>
      <c r="T1350" t="s">
        <v>8324</v>
      </c>
      <c r="U1350">
        <f t="shared" si="109"/>
        <v>2014</v>
      </c>
    </row>
    <row r="1351" spans="1:21" ht="15" hidden="1" customHeight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>
        <f t="shared" si="105"/>
        <v>204</v>
      </c>
      <c r="H1351">
        <f t="shared" si="106"/>
        <v>59.36</v>
      </c>
      <c r="I1351" t="s">
        <v>8228</v>
      </c>
      <c r="J1351" t="s">
        <v>8250</v>
      </c>
      <c r="K1351">
        <v>1450249140</v>
      </c>
      <c r="L1351" s="9">
        <f t="shared" si="107"/>
        <v>42354.290972222225</v>
      </c>
      <c r="M1351">
        <v>1447055935</v>
      </c>
      <c r="N1351" s="9">
        <f t="shared" si="108"/>
        <v>42317.33258101852</v>
      </c>
      <c r="O1351" t="b">
        <v>0</v>
      </c>
      <c r="P1351">
        <v>172</v>
      </c>
      <c r="Q1351" t="b">
        <v>1</v>
      </c>
      <c r="R1351" t="s">
        <v>8272</v>
      </c>
      <c r="S1351" s="12" t="s">
        <v>8323</v>
      </c>
      <c r="T1351" t="s">
        <v>8324</v>
      </c>
      <c r="U1351">
        <f t="shared" si="109"/>
        <v>2015</v>
      </c>
    </row>
    <row r="1352" spans="1:21" ht="15" hidden="1" customHeight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>
        <f t="shared" si="105"/>
        <v>104</v>
      </c>
      <c r="H1352">
        <f t="shared" si="106"/>
        <v>66.7</v>
      </c>
      <c r="I1352" t="s">
        <v>8223</v>
      </c>
      <c r="J1352" t="s">
        <v>8245</v>
      </c>
      <c r="K1352">
        <v>1451089134</v>
      </c>
      <c r="L1352" s="9">
        <f t="shared" si="107"/>
        <v>42364.013124999998</v>
      </c>
      <c r="M1352">
        <v>1448497134</v>
      </c>
      <c r="N1352" s="9">
        <f t="shared" si="108"/>
        <v>42334.013124999998</v>
      </c>
      <c r="O1352" t="b">
        <v>0</v>
      </c>
      <c r="P1352">
        <v>78</v>
      </c>
      <c r="Q1352" t="b">
        <v>1</v>
      </c>
      <c r="R1352" t="s">
        <v>8272</v>
      </c>
      <c r="S1352" s="12" t="s">
        <v>8323</v>
      </c>
      <c r="T1352" t="s">
        <v>8324</v>
      </c>
      <c r="U1352">
        <f t="shared" si="109"/>
        <v>2015</v>
      </c>
    </row>
    <row r="1353" spans="1:21" ht="15" hidden="1" customHeight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>
        <f t="shared" si="105"/>
        <v>101</v>
      </c>
      <c r="H1353">
        <f t="shared" si="106"/>
        <v>168.78</v>
      </c>
      <c r="I1353" t="s">
        <v>8223</v>
      </c>
      <c r="J1353" t="s">
        <v>8245</v>
      </c>
      <c r="K1353">
        <v>1455299144</v>
      </c>
      <c r="L1353" s="9">
        <f t="shared" si="107"/>
        <v>42412.74009259259</v>
      </c>
      <c r="M1353">
        <v>1452707144</v>
      </c>
      <c r="N1353" s="9">
        <f t="shared" si="108"/>
        <v>42382.74009259259</v>
      </c>
      <c r="O1353" t="b">
        <v>0</v>
      </c>
      <c r="P1353">
        <v>120</v>
      </c>
      <c r="Q1353" t="b">
        <v>1</v>
      </c>
      <c r="R1353" t="s">
        <v>8272</v>
      </c>
      <c r="S1353" s="12" t="s">
        <v>8323</v>
      </c>
      <c r="T1353" t="s">
        <v>8324</v>
      </c>
      <c r="U1353">
        <f t="shared" si="109"/>
        <v>2016</v>
      </c>
    </row>
    <row r="1354" spans="1:21" ht="15" hidden="1" customHeight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>
        <f t="shared" si="105"/>
        <v>136</v>
      </c>
      <c r="H1354">
        <f t="shared" si="106"/>
        <v>59.97</v>
      </c>
      <c r="I1354" t="s">
        <v>8223</v>
      </c>
      <c r="J1354" t="s">
        <v>8245</v>
      </c>
      <c r="K1354">
        <v>1441425540</v>
      </c>
      <c r="L1354" s="9">
        <f t="shared" si="107"/>
        <v>42252.165972222225</v>
      </c>
      <c r="M1354">
        <v>1436968366</v>
      </c>
      <c r="N1354" s="9">
        <f t="shared" si="108"/>
        <v>42200.578310185185</v>
      </c>
      <c r="O1354" t="b">
        <v>0</v>
      </c>
      <c r="P1354">
        <v>227</v>
      </c>
      <c r="Q1354" t="b">
        <v>1</v>
      </c>
      <c r="R1354" t="s">
        <v>8272</v>
      </c>
      <c r="S1354" s="12" t="s">
        <v>8323</v>
      </c>
      <c r="T1354" t="s">
        <v>8324</v>
      </c>
      <c r="U1354">
        <f t="shared" si="109"/>
        <v>2015</v>
      </c>
    </row>
    <row r="1355" spans="1:21" ht="15" hidden="1" customHeight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>
        <f t="shared" si="105"/>
        <v>134</v>
      </c>
      <c r="H1355">
        <f t="shared" si="106"/>
        <v>31.81</v>
      </c>
      <c r="I1355" t="s">
        <v>8223</v>
      </c>
      <c r="J1355" t="s">
        <v>8245</v>
      </c>
      <c r="K1355">
        <v>1362960000</v>
      </c>
      <c r="L1355" s="9">
        <f t="shared" si="107"/>
        <v>41344</v>
      </c>
      <c r="M1355">
        <v>1359946188</v>
      </c>
      <c r="N1355" s="9">
        <f t="shared" si="108"/>
        <v>41309.11791666667</v>
      </c>
      <c r="O1355" t="b">
        <v>0</v>
      </c>
      <c r="P1355">
        <v>42</v>
      </c>
      <c r="Q1355" t="b">
        <v>1</v>
      </c>
      <c r="R1355" t="s">
        <v>8272</v>
      </c>
      <c r="S1355" s="12" t="s">
        <v>8323</v>
      </c>
      <c r="T1355" t="s">
        <v>8324</v>
      </c>
      <c r="U1355">
        <f t="shared" si="109"/>
        <v>2013</v>
      </c>
    </row>
    <row r="1356" spans="1:21" ht="15" hidden="1" customHeight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>
        <f t="shared" si="105"/>
        <v>130</v>
      </c>
      <c r="H1356">
        <f t="shared" si="106"/>
        <v>24.42</v>
      </c>
      <c r="I1356" t="s">
        <v>8224</v>
      </c>
      <c r="J1356" t="s">
        <v>8246</v>
      </c>
      <c r="K1356">
        <v>1465672979</v>
      </c>
      <c r="L1356" s="9">
        <f t="shared" si="107"/>
        <v>42532.807627314818</v>
      </c>
      <c r="M1356">
        <v>1463080979</v>
      </c>
      <c r="N1356" s="9">
        <f t="shared" si="108"/>
        <v>42502.807627314818</v>
      </c>
      <c r="O1356" t="b">
        <v>0</v>
      </c>
      <c r="P1356">
        <v>64</v>
      </c>
      <c r="Q1356" t="b">
        <v>1</v>
      </c>
      <c r="R1356" t="s">
        <v>8272</v>
      </c>
      <c r="S1356" s="12" t="s">
        <v>8323</v>
      </c>
      <c r="T1356" t="s">
        <v>8324</v>
      </c>
      <c r="U1356">
        <f t="shared" si="109"/>
        <v>2016</v>
      </c>
    </row>
    <row r="1357" spans="1:21" ht="15" hidden="1" customHeight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>
        <f t="shared" si="105"/>
        <v>123</v>
      </c>
      <c r="H1357">
        <f t="shared" si="106"/>
        <v>25.35</v>
      </c>
      <c r="I1357" t="s">
        <v>8224</v>
      </c>
      <c r="J1357" t="s">
        <v>8246</v>
      </c>
      <c r="K1357">
        <v>1354269600</v>
      </c>
      <c r="L1357" s="9">
        <f t="shared" si="107"/>
        <v>41243.416666666664</v>
      </c>
      <c r="M1357">
        <v>1351663605</v>
      </c>
      <c r="N1357" s="9">
        <f t="shared" si="108"/>
        <v>41213.254687499997</v>
      </c>
      <c r="O1357" t="b">
        <v>0</v>
      </c>
      <c r="P1357">
        <v>121</v>
      </c>
      <c r="Q1357" t="b">
        <v>1</v>
      </c>
      <c r="R1357" t="s">
        <v>8272</v>
      </c>
      <c r="S1357" s="12" t="s">
        <v>8323</v>
      </c>
      <c r="T1357" t="s">
        <v>8324</v>
      </c>
      <c r="U1357">
        <f t="shared" si="109"/>
        <v>2012</v>
      </c>
    </row>
    <row r="1358" spans="1:21" ht="15" hidden="1" customHeight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>
        <f t="shared" si="105"/>
        <v>183</v>
      </c>
      <c r="H1358">
        <f t="shared" si="106"/>
        <v>71.44</v>
      </c>
      <c r="I1358" t="s">
        <v>8223</v>
      </c>
      <c r="J1358" t="s">
        <v>8245</v>
      </c>
      <c r="K1358">
        <v>1372985760</v>
      </c>
      <c r="L1358" s="9">
        <f t="shared" si="107"/>
        <v>41460.038888888892</v>
      </c>
      <c r="M1358">
        <v>1370393760</v>
      </c>
      <c r="N1358" s="9">
        <f t="shared" si="108"/>
        <v>41430.038888888892</v>
      </c>
      <c r="O1358" t="b">
        <v>0</v>
      </c>
      <c r="P1358">
        <v>87</v>
      </c>
      <c r="Q1358" t="b">
        <v>1</v>
      </c>
      <c r="R1358" t="s">
        <v>8272</v>
      </c>
      <c r="S1358" s="12" t="s">
        <v>8323</v>
      </c>
      <c r="T1358" t="s">
        <v>8324</v>
      </c>
      <c r="U1358">
        <f t="shared" si="109"/>
        <v>2013</v>
      </c>
    </row>
    <row r="1359" spans="1:21" ht="15" hidden="1" customHeight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>
        <f t="shared" si="105"/>
        <v>125</v>
      </c>
      <c r="H1359">
        <f t="shared" si="106"/>
        <v>38.549999999999997</v>
      </c>
      <c r="I1359" t="s">
        <v>8223</v>
      </c>
      <c r="J1359" t="s">
        <v>8245</v>
      </c>
      <c r="K1359">
        <v>1362117540</v>
      </c>
      <c r="L1359" s="9">
        <f t="shared" si="107"/>
        <v>41334.249305555553</v>
      </c>
      <c r="M1359">
        <v>1359587137</v>
      </c>
      <c r="N1359" s="9">
        <f t="shared" si="108"/>
        <v>41304.962233796294</v>
      </c>
      <c r="O1359" t="b">
        <v>0</v>
      </c>
      <c r="P1359">
        <v>65</v>
      </c>
      <c r="Q1359" t="b">
        <v>1</v>
      </c>
      <c r="R1359" t="s">
        <v>8272</v>
      </c>
      <c r="S1359" s="12" t="s">
        <v>8323</v>
      </c>
      <c r="T1359" t="s">
        <v>8324</v>
      </c>
      <c r="U1359">
        <f t="shared" si="109"/>
        <v>2013</v>
      </c>
    </row>
    <row r="1360" spans="1:21" ht="15" hidden="1" customHeight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>
        <f t="shared" si="105"/>
        <v>112</v>
      </c>
      <c r="H1360">
        <f t="shared" si="106"/>
        <v>68.37</v>
      </c>
      <c r="I1360" t="s">
        <v>8223</v>
      </c>
      <c r="J1360" t="s">
        <v>8245</v>
      </c>
      <c r="K1360">
        <v>1309009323</v>
      </c>
      <c r="L1360" s="9">
        <f t="shared" si="107"/>
        <v>40719.570868055554</v>
      </c>
      <c r="M1360">
        <v>1306417323</v>
      </c>
      <c r="N1360" s="9">
        <f t="shared" si="108"/>
        <v>40689.570868055554</v>
      </c>
      <c r="O1360" t="b">
        <v>0</v>
      </c>
      <c r="P1360">
        <v>49</v>
      </c>
      <c r="Q1360" t="b">
        <v>1</v>
      </c>
      <c r="R1360" t="s">
        <v>8272</v>
      </c>
      <c r="S1360" s="12" t="s">
        <v>8323</v>
      </c>
      <c r="T1360" t="s">
        <v>8324</v>
      </c>
      <c r="U1360">
        <f t="shared" si="109"/>
        <v>2011</v>
      </c>
    </row>
    <row r="1361" spans="1:21" ht="15" hidden="1" customHeight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>
        <f t="shared" si="105"/>
        <v>116</v>
      </c>
      <c r="H1361">
        <f t="shared" si="106"/>
        <v>40.21</v>
      </c>
      <c r="I1361" t="s">
        <v>8223</v>
      </c>
      <c r="J1361" t="s">
        <v>8245</v>
      </c>
      <c r="K1361">
        <v>1309980790</v>
      </c>
      <c r="L1361" s="9">
        <f t="shared" si="107"/>
        <v>40730.814699074072</v>
      </c>
      <c r="M1361">
        <v>1304623990</v>
      </c>
      <c r="N1361" s="9">
        <f t="shared" si="108"/>
        <v>40668.814699074072</v>
      </c>
      <c r="O1361" t="b">
        <v>0</v>
      </c>
      <c r="P1361">
        <v>19</v>
      </c>
      <c r="Q1361" t="b">
        <v>1</v>
      </c>
      <c r="R1361" t="s">
        <v>8272</v>
      </c>
      <c r="S1361" s="12" t="s">
        <v>8323</v>
      </c>
      <c r="T1361" t="s">
        <v>8324</v>
      </c>
      <c r="U1361">
        <f t="shared" si="109"/>
        <v>2011</v>
      </c>
    </row>
    <row r="1362" spans="1:21" ht="15" hidden="1" customHeight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>
        <f t="shared" si="105"/>
        <v>173</v>
      </c>
      <c r="H1362">
        <f t="shared" si="106"/>
        <v>32.07</v>
      </c>
      <c r="I1362" t="s">
        <v>8223</v>
      </c>
      <c r="J1362" t="s">
        <v>8245</v>
      </c>
      <c r="K1362">
        <v>1343943420</v>
      </c>
      <c r="L1362" s="9">
        <f t="shared" si="107"/>
        <v>41123.900694444441</v>
      </c>
      <c r="M1362">
        <v>1341524220</v>
      </c>
      <c r="N1362" s="9">
        <f t="shared" si="108"/>
        <v>41095.900694444441</v>
      </c>
      <c r="O1362" t="b">
        <v>0</v>
      </c>
      <c r="P1362">
        <v>81</v>
      </c>
      <c r="Q1362" t="b">
        <v>1</v>
      </c>
      <c r="R1362" t="s">
        <v>8272</v>
      </c>
      <c r="S1362" s="12" t="s">
        <v>8323</v>
      </c>
      <c r="T1362" t="s">
        <v>8324</v>
      </c>
      <c r="U1362">
        <f t="shared" si="109"/>
        <v>2012</v>
      </c>
    </row>
    <row r="1363" spans="1:21" ht="15" hidden="1" customHeight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>
        <f t="shared" si="105"/>
        <v>126</v>
      </c>
      <c r="H1363">
        <f t="shared" si="106"/>
        <v>28.63</v>
      </c>
      <c r="I1363" t="s">
        <v>8224</v>
      </c>
      <c r="J1363" t="s">
        <v>8246</v>
      </c>
      <c r="K1363">
        <v>1403370772</v>
      </c>
      <c r="L1363" s="9">
        <f t="shared" si="107"/>
        <v>41811.717268518521</v>
      </c>
      <c r="M1363">
        <v>1400778772</v>
      </c>
      <c r="N1363" s="9">
        <f t="shared" si="108"/>
        <v>41781.717268518521</v>
      </c>
      <c r="O1363" t="b">
        <v>0</v>
      </c>
      <c r="P1363">
        <v>264</v>
      </c>
      <c r="Q1363" t="b">
        <v>1</v>
      </c>
      <c r="R1363" t="s">
        <v>8272</v>
      </c>
      <c r="S1363" s="12" t="s">
        <v>8323</v>
      </c>
      <c r="T1363" t="s">
        <v>8324</v>
      </c>
      <c r="U1363">
        <f t="shared" si="109"/>
        <v>2014</v>
      </c>
    </row>
    <row r="1364" spans="1:21" ht="15" hidden="1" customHeight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>
        <f t="shared" si="105"/>
        <v>109</v>
      </c>
      <c r="H1364">
        <f t="shared" si="106"/>
        <v>43.64</v>
      </c>
      <c r="I1364" t="s">
        <v>8223</v>
      </c>
      <c r="J1364" t="s">
        <v>8245</v>
      </c>
      <c r="K1364">
        <v>1378592731</v>
      </c>
      <c r="L1364" s="9">
        <f t="shared" si="107"/>
        <v>41524.934386574074</v>
      </c>
      <c r="M1364">
        <v>1373408731</v>
      </c>
      <c r="N1364" s="9">
        <f t="shared" si="108"/>
        <v>41464.934386574074</v>
      </c>
      <c r="O1364" t="b">
        <v>0</v>
      </c>
      <c r="P1364">
        <v>25</v>
      </c>
      <c r="Q1364" t="b">
        <v>1</v>
      </c>
      <c r="R1364" t="s">
        <v>8272</v>
      </c>
      <c r="S1364" s="12" t="s">
        <v>8323</v>
      </c>
      <c r="T1364" t="s">
        <v>8324</v>
      </c>
      <c r="U1364">
        <f t="shared" si="109"/>
        <v>2013</v>
      </c>
    </row>
    <row r="1365" spans="1:21" ht="15" hidden="1" customHeight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>
        <f t="shared" si="105"/>
        <v>100</v>
      </c>
      <c r="H1365">
        <f t="shared" si="106"/>
        <v>40</v>
      </c>
      <c r="I1365" t="s">
        <v>8223</v>
      </c>
      <c r="J1365" t="s">
        <v>8245</v>
      </c>
      <c r="K1365">
        <v>1455523140</v>
      </c>
      <c r="L1365" s="9">
        <f t="shared" si="107"/>
        <v>42415.332638888889</v>
      </c>
      <c r="M1365">
        <v>1453925727</v>
      </c>
      <c r="N1365" s="9">
        <f t="shared" si="108"/>
        <v>42396.8440625</v>
      </c>
      <c r="O1365" t="b">
        <v>0</v>
      </c>
      <c r="P1365">
        <v>5</v>
      </c>
      <c r="Q1365" t="b">
        <v>1</v>
      </c>
      <c r="R1365" t="s">
        <v>8272</v>
      </c>
      <c r="S1365" s="12" t="s">
        <v>8323</v>
      </c>
      <c r="T1365" t="s">
        <v>8324</v>
      </c>
      <c r="U1365">
        <f t="shared" si="109"/>
        <v>2016</v>
      </c>
    </row>
    <row r="1366" spans="1:21" ht="15" hidden="1" customHeight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>
        <f t="shared" si="105"/>
        <v>119</v>
      </c>
      <c r="H1366">
        <f t="shared" si="106"/>
        <v>346.04</v>
      </c>
      <c r="I1366" t="s">
        <v>8231</v>
      </c>
      <c r="J1366" t="s">
        <v>8252</v>
      </c>
      <c r="K1366">
        <v>1420648906</v>
      </c>
      <c r="L1366" s="9">
        <f t="shared" si="107"/>
        <v>42011.6956712963</v>
      </c>
      <c r="M1366">
        <v>1415464906</v>
      </c>
      <c r="N1366" s="9">
        <f t="shared" si="108"/>
        <v>41951.6956712963</v>
      </c>
      <c r="O1366" t="b">
        <v>0</v>
      </c>
      <c r="P1366">
        <v>144</v>
      </c>
      <c r="Q1366" t="b">
        <v>1</v>
      </c>
      <c r="R1366" t="s">
        <v>8274</v>
      </c>
      <c r="S1366" s="12" t="s">
        <v>8326</v>
      </c>
      <c r="T1366" t="s">
        <v>8327</v>
      </c>
      <c r="U1366">
        <f t="shared" si="109"/>
        <v>2014</v>
      </c>
    </row>
    <row r="1367" spans="1:21" ht="15" hidden="1" customHeight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>
        <f t="shared" si="105"/>
        <v>100</v>
      </c>
      <c r="H1367">
        <f t="shared" si="106"/>
        <v>81.739999999999995</v>
      </c>
      <c r="I1367" t="s">
        <v>8223</v>
      </c>
      <c r="J1367" t="s">
        <v>8245</v>
      </c>
      <c r="K1367">
        <v>1426523752</v>
      </c>
      <c r="L1367" s="9">
        <f t="shared" si="107"/>
        <v>42079.691574074073</v>
      </c>
      <c r="M1367">
        <v>1423935352</v>
      </c>
      <c r="N1367" s="9">
        <f t="shared" si="108"/>
        <v>42049.733240740738</v>
      </c>
      <c r="O1367" t="b">
        <v>0</v>
      </c>
      <c r="P1367">
        <v>92</v>
      </c>
      <c r="Q1367" t="b">
        <v>1</v>
      </c>
      <c r="R1367" t="s">
        <v>8274</v>
      </c>
      <c r="S1367" s="12" t="s">
        <v>8326</v>
      </c>
      <c r="T1367" t="s">
        <v>8327</v>
      </c>
      <c r="U1367">
        <f t="shared" si="109"/>
        <v>2015</v>
      </c>
    </row>
    <row r="1368" spans="1:21" ht="15" hidden="1" customHeight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>
        <f t="shared" si="105"/>
        <v>126</v>
      </c>
      <c r="H1368">
        <f t="shared" si="106"/>
        <v>64.540000000000006</v>
      </c>
      <c r="I1368" t="s">
        <v>8223</v>
      </c>
      <c r="J1368" t="s">
        <v>8245</v>
      </c>
      <c r="K1368">
        <v>1417049663</v>
      </c>
      <c r="L1368" s="9">
        <f t="shared" si="107"/>
        <v>41970.037766203706</v>
      </c>
      <c r="M1368">
        <v>1413158063</v>
      </c>
      <c r="N1368" s="9">
        <f t="shared" si="108"/>
        <v>41924.996099537035</v>
      </c>
      <c r="O1368" t="b">
        <v>0</v>
      </c>
      <c r="P1368">
        <v>147</v>
      </c>
      <c r="Q1368" t="b">
        <v>1</v>
      </c>
      <c r="R1368" t="s">
        <v>8274</v>
      </c>
      <c r="S1368" s="12" t="s">
        <v>8326</v>
      </c>
      <c r="T1368" t="s">
        <v>8327</v>
      </c>
      <c r="U1368">
        <f t="shared" si="109"/>
        <v>2014</v>
      </c>
    </row>
    <row r="1369" spans="1:21" ht="15" hidden="1" customHeight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>
        <f t="shared" si="105"/>
        <v>114</v>
      </c>
      <c r="H1369">
        <f t="shared" si="106"/>
        <v>63.48</v>
      </c>
      <c r="I1369" t="s">
        <v>8223</v>
      </c>
      <c r="J1369" t="s">
        <v>8245</v>
      </c>
      <c r="K1369">
        <v>1447463050</v>
      </c>
      <c r="L1369" s="9">
        <f t="shared" si="107"/>
        <v>42322.044560185182</v>
      </c>
      <c r="M1369">
        <v>1444867450</v>
      </c>
      <c r="N1369" s="9">
        <f t="shared" si="108"/>
        <v>42292.002893518518</v>
      </c>
      <c r="O1369" t="b">
        <v>0</v>
      </c>
      <c r="P1369">
        <v>90</v>
      </c>
      <c r="Q1369" t="b">
        <v>1</v>
      </c>
      <c r="R1369" t="s">
        <v>8274</v>
      </c>
      <c r="S1369" s="12" t="s">
        <v>8326</v>
      </c>
      <c r="T1369" t="s">
        <v>8327</v>
      </c>
      <c r="U1369">
        <f t="shared" si="109"/>
        <v>2015</v>
      </c>
    </row>
    <row r="1370" spans="1:21" ht="15" hidden="1" customHeight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>
        <f t="shared" si="105"/>
        <v>111</v>
      </c>
      <c r="H1370">
        <f t="shared" si="106"/>
        <v>63.62</v>
      </c>
      <c r="I1370" t="s">
        <v>8223</v>
      </c>
      <c r="J1370" t="s">
        <v>8245</v>
      </c>
      <c r="K1370">
        <v>1434342894</v>
      </c>
      <c r="L1370" s="9">
        <f t="shared" si="107"/>
        <v>42170.190902777773</v>
      </c>
      <c r="M1370">
        <v>1432269294</v>
      </c>
      <c r="N1370" s="9">
        <f t="shared" si="108"/>
        <v>42146.19090277778</v>
      </c>
      <c r="O1370" t="b">
        <v>0</v>
      </c>
      <c r="P1370">
        <v>87</v>
      </c>
      <c r="Q1370" t="b">
        <v>1</v>
      </c>
      <c r="R1370" t="s">
        <v>8274</v>
      </c>
      <c r="S1370" s="12" t="s">
        <v>8326</v>
      </c>
      <c r="T1370" t="s">
        <v>8327</v>
      </c>
      <c r="U1370">
        <f t="shared" si="109"/>
        <v>2015</v>
      </c>
    </row>
    <row r="1371" spans="1:21" ht="15" hidden="1" customHeight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>
        <f t="shared" si="105"/>
        <v>105</v>
      </c>
      <c r="H1371">
        <f t="shared" si="106"/>
        <v>83.97</v>
      </c>
      <c r="I1371" t="s">
        <v>8223</v>
      </c>
      <c r="J1371" t="s">
        <v>8245</v>
      </c>
      <c r="K1371">
        <v>1397225746</v>
      </c>
      <c r="L1371" s="9">
        <f t="shared" si="107"/>
        <v>41740.594282407408</v>
      </c>
      <c r="M1371">
        <v>1394633746</v>
      </c>
      <c r="N1371" s="9">
        <f t="shared" si="108"/>
        <v>41710.594282407408</v>
      </c>
      <c r="O1371" t="b">
        <v>0</v>
      </c>
      <c r="P1371">
        <v>406</v>
      </c>
      <c r="Q1371" t="b">
        <v>1</v>
      </c>
      <c r="R1371" t="s">
        <v>8274</v>
      </c>
      <c r="S1371" s="12" t="s">
        <v>8326</v>
      </c>
      <c r="T1371" t="s">
        <v>8327</v>
      </c>
      <c r="U1371">
        <f t="shared" si="109"/>
        <v>2014</v>
      </c>
    </row>
    <row r="1372" spans="1:21" ht="15" hidden="1" customHeight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>
        <f t="shared" si="105"/>
        <v>104</v>
      </c>
      <c r="H1372">
        <f t="shared" si="106"/>
        <v>77.75</v>
      </c>
      <c r="I1372" t="s">
        <v>8223</v>
      </c>
      <c r="J1372" t="s">
        <v>8245</v>
      </c>
      <c r="K1372">
        <v>1381881890</v>
      </c>
      <c r="L1372" s="9">
        <f t="shared" si="107"/>
        <v>41563.00335648148</v>
      </c>
      <c r="M1372">
        <v>1380585890</v>
      </c>
      <c r="N1372" s="9">
        <f t="shared" si="108"/>
        <v>41548.00335648148</v>
      </c>
      <c r="O1372" t="b">
        <v>0</v>
      </c>
      <c r="P1372">
        <v>20</v>
      </c>
      <c r="Q1372" t="b">
        <v>1</v>
      </c>
      <c r="R1372" t="s">
        <v>8274</v>
      </c>
      <c r="S1372" s="12" t="s">
        <v>8326</v>
      </c>
      <c r="T1372" t="s">
        <v>8327</v>
      </c>
      <c r="U1372">
        <f t="shared" si="109"/>
        <v>2013</v>
      </c>
    </row>
    <row r="1373" spans="1:21" ht="15" hidden="1" customHeight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>
        <f t="shared" si="105"/>
        <v>107</v>
      </c>
      <c r="H1373">
        <f t="shared" si="106"/>
        <v>107.07</v>
      </c>
      <c r="I1373" t="s">
        <v>8223</v>
      </c>
      <c r="J1373" t="s">
        <v>8245</v>
      </c>
      <c r="K1373">
        <v>1431022342</v>
      </c>
      <c r="L1373" s="9">
        <f t="shared" si="107"/>
        <v>42131.758587962962</v>
      </c>
      <c r="M1373">
        <v>1428430342</v>
      </c>
      <c r="N1373" s="9">
        <f t="shared" si="108"/>
        <v>42101.758587962962</v>
      </c>
      <c r="O1373" t="b">
        <v>0</v>
      </c>
      <c r="P1373">
        <v>70</v>
      </c>
      <c r="Q1373" t="b">
        <v>1</v>
      </c>
      <c r="R1373" t="s">
        <v>8274</v>
      </c>
      <c r="S1373" s="12" t="s">
        <v>8326</v>
      </c>
      <c r="T1373" t="s">
        <v>8327</v>
      </c>
      <c r="U1373">
        <f t="shared" si="109"/>
        <v>2015</v>
      </c>
    </row>
    <row r="1374" spans="1:21" ht="15" hidden="1" customHeight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>
        <f t="shared" si="105"/>
        <v>124</v>
      </c>
      <c r="H1374">
        <f t="shared" si="106"/>
        <v>38.75</v>
      </c>
      <c r="I1374" t="s">
        <v>8223</v>
      </c>
      <c r="J1374" t="s">
        <v>8245</v>
      </c>
      <c r="K1374">
        <v>1342115132</v>
      </c>
      <c r="L1374" s="9">
        <f t="shared" si="107"/>
        <v>41102.739953703705</v>
      </c>
      <c r="M1374">
        <v>1339523132</v>
      </c>
      <c r="N1374" s="9">
        <f t="shared" si="108"/>
        <v>41072.739953703705</v>
      </c>
      <c r="O1374" t="b">
        <v>0</v>
      </c>
      <c r="P1374">
        <v>16</v>
      </c>
      <c r="Q1374" t="b">
        <v>1</v>
      </c>
      <c r="R1374" t="s">
        <v>8274</v>
      </c>
      <c r="S1374" s="12" t="s">
        <v>8326</v>
      </c>
      <c r="T1374" t="s">
        <v>8327</v>
      </c>
      <c r="U1374">
        <f t="shared" si="109"/>
        <v>2012</v>
      </c>
    </row>
    <row r="1375" spans="1:21" ht="15" hidden="1" customHeight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>
        <f t="shared" si="105"/>
        <v>105</v>
      </c>
      <c r="H1375">
        <f t="shared" si="106"/>
        <v>201.94</v>
      </c>
      <c r="I1375" t="s">
        <v>8223</v>
      </c>
      <c r="J1375" t="s">
        <v>8245</v>
      </c>
      <c r="K1375">
        <v>1483138233</v>
      </c>
      <c r="L1375" s="9">
        <f t="shared" si="107"/>
        <v>42734.95177083333</v>
      </c>
      <c r="M1375">
        <v>1480546233</v>
      </c>
      <c r="N1375" s="9">
        <f t="shared" si="108"/>
        <v>42704.95177083333</v>
      </c>
      <c r="O1375" t="b">
        <v>0</v>
      </c>
      <c r="P1375">
        <v>52</v>
      </c>
      <c r="Q1375" t="b">
        <v>1</v>
      </c>
      <c r="R1375" t="s">
        <v>8274</v>
      </c>
      <c r="S1375" s="12" t="s">
        <v>8326</v>
      </c>
      <c r="T1375" t="s">
        <v>8327</v>
      </c>
      <c r="U1375">
        <f t="shared" si="109"/>
        <v>2016</v>
      </c>
    </row>
    <row r="1376" spans="1:21" ht="15" hidden="1" customHeight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>
        <f t="shared" si="105"/>
        <v>189</v>
      </c>
      <c r="H1376">
        <f t="shared" si="106"/>
        <v>43.06</v>
      </c>
      <c r="I1376" t="s">
        <v>8223</v>
      </c>
      <c r="J1376" t="s">
        <v>8245</v>
      </c>
      <c r="K1376">
        <v>1458874388</v>
      </c>
      <c r="L1376" s="9">
        <f t="shared" si="107"/>
        <v>42454.12023148148</v>
      </c>
      <c r="M1376">
        <v>1456285988</v>
      </c>
      <c r="N1376" s="9">
        <f t="shared" si="108"/>
        <v>42424.161898148144</v>
      </c>
      <c r="O1376" t="b">
        <v>0</v>
      </c>
      <c r="P1376">
        <v>66</v>
      </c>
      <c r="Q1376" t="b">
        <v>1</v>
      </c>
      <c r="R1376" t="s">
        <v>8274</v>
      </c>
      <c r="S1376" s="12" t="s">
        <v>8326</v>
      </c>
      <c r="T1376" t="s">
        <v>8327</v>
      </c>
      <c r="U1376">
        <f t="shared" si="109"/>
        <v>2016</v>
      </c>
    </row>
    <row r="1377" spans="1:21" ht="15" hidden="1" customHeight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>
        <f t="shared" si="105"/>
        <v>171</v>
      </c>
      <c r="H1377">
        <f t="shared" si="106"/>
        <v>62.87</v>
      </c>
      <c r="I1377" t="s">
        <v>8229</v>
      </c>
      <c r="J1377" t="s">
        <v>8248</v>
      </c>
      <c r="K1377">
        <v>1484444119</v>
      </c>
      <c r="L1377" s="9">
        <f t="shared" si="107"/>
        <v>42750.066192129627</v>
      </c>
      <c r="M1377">
        <v>1481852119</v>
      </c>
      <c r="N1377" s="9">
        <f t="shared" si="108"/>
        <v>42720.066192129627</v>
      </c>
      <c r="O1377" t="b">
        <v>0</v>
      </c>
      <c r="P1377">
        <v>109</v>
      </c>
      <c r="Q1377" t="b">
        <v>1</v>
      </c>
      <c r="R1377" t="s">
        <v>8274</v>
      </c>
      <c r="S1377" s="12" t="s">
        <v>8326</v>
      </c>
      <c r="T1377" t="s">
        <v>8327</v>
      </c>
      <c r="U1377">
        <f t="shared" si="109"/>
        <v>2016</v>
      </c>
    </row>
    <row r="1378" spans="1:21" ht="15" hidden="1" customHeight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>
        <f t="shared" si="105"/>
        <v>252</v>
      </c>
      <c r="H1378">
        <f t="shared" si="106"/>
        <v>55.61</v>
      </c>
      <c r="I1378" t="s">
        <v>8224</v>
      </c>
      <c r="J1378" t="s">
        <v>8246</v>
      </c>
      <c r="K1378">
        <v>1480784606</v>
      </c>
      <c r="L1378" s="9">
        <f t="shared" si="107"/>
        <v>42707.710717592592</v>
      </c>
      <c r="M1378">
        <v>1478189006</v>
      </c>
      <c r="N1378" s="9">
        <f t="shared" si="108"/>
        <v>42677.669050925928</v>
      </c>
      <c r="O1378" t="b">
        <v>0</v>
      </c>
      <c r="P1378">
        <v>168</v>
      </c>
      <c r="Q1378" t="b">
        <v>1</v>
      </c>
      <c r="R1378" t="s">
        <v>8274</v>
      </c>
      <c r="S1378" s="12" t="s">
        <v>8326</v>
      </c>
      <c r="T1378" t="s">
        <v>8327</v>
      </c>
      <c r="U1378">
        <f t="shared" si="109"/>
        <v>2016</v>
      </c>
    </row>
    <row r="1379" spans="1:21" ht="15" hidden="1" customHeight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>
        <f t="shared" si="105"/>
        <v>116</v>
      </c>
      <c r="H1379">
        <f t="shared" si="106"/>
        <v>48.71</v>
      </c>
      <c r="I1379" t="s">
        <v>8223</v>
      </c>
      <c r="J1379" t="s">
        <v>8245</v>
      </c>
      <c r="K1379">
        <v>1486095060</v>
      </c>
      <c r="L1379" s="9">
        <f t="shared" si="107"/>
        <v>42769.174305555556</v>
      </c>
      <c r="M1379">
        <v>1484198170</v>
      </c>
      <c r="N1379" s="9">
        <f t="shared" si="108"/>
        <v>42747.219560185185</v>
      </c>
      <c r="O1379" t="b">
        <v>0</v>
      </c>
      <c r="P1379">
        <v>31</v>
      </c>
      <c r="Q1379" t="b">
        <v>1</v>
      </c>
      <c r="R1379" t="s">
        <v>8274</v>
      </c>
      <c r="S1379" s="12" t="s">
        <v>8326</v>
      </c>
      <c r="T1379" t="s">
        <v>8327</v>
      </c>
      <c r="U1379">
        <f t="shared" si="109"/>
        <v>2017</v>
      </c>
    </row>
    <row r="1380" spans="1:21" ht="15" hidden="1" customHeight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>
        <f t="shared" si="105"/>
        <v>203</v>
      </c>
      <c r="H1380">
        <f t="shared" si="106"/>
        <v>30.58</v>
      </c>
      <c r="I1380" t="s">
        <v>8224</v>
      </c>
      <c r="J1380" t="s">
        <v>8246</v>
      </c>
      <c r="K1380">
        <v>1470075210</v>
      </c>
      <c r="L1380" s="9">
        <f t="shared" si="107"/>
        <v>42583.759374999994</v>
      </c>
      <c r="M1380">
        <v>1468779210</v>
      </c>
      <c r="N1380" s="9">
        <f t="shared" si="108"/>
        <v>42568.759375000001</v>
      </c>
      <c r="O1380" t="b">
        <v>0</v>
      </c>
      <c r="P1380">
        <v>133</v>
      </c>
      <c r="Q1380" t="b">
        <v>1</v>
      </c>
      <c r="R1380" t="s">
        <v>8274</v>
      </c>
      <c r="S1380" s="12" t="s">
        <v>8326</v>
      </c>
      <c r="T1380" t="s">
        <v>8327</v>
      </c>
      <c r="U1380">
        <f t="shared" si="109"/>
        <v>2016</v>
      </c>
    </row>
    <row r="1381" spans="1:21" ht="15" hidden="1" customHeight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>
        <f t="shared" si="105"/>
        <v>112</v>
      </c>
      <c r="H1381">
        <f t="shared" si="106"/>
        <v>73.91</v>
      </c>
      <c r="I1381" t="s">
        <v>8223</v>
      </c>
      <c r="J1381" t="s">
        <v>8245</v>
      </c>
      <c r="K1381">
        <v>1433504876</v>
      </c>
      <c r="L1381" s="9">
        <f t="shared" si="107"/>
        <v>42160.491620370376</v>
      </c>
      <c r="M1381">
        <v>1430912876</v>
      </c>
      <c r="N1381" s="9">
        <f t="shared" si="108"/>
        <v>42130.491620370376</v>
      </c>
      <c r="O1381" t="b">
        <v>0</v>
      </c>
      <c r="P1381">
        <v>151</v>
      </c>
      <c r="Q1381" t="b">
        <v>1</v>
      </c>
      <c r="R1381" t="s">
        <v>8274</v>
      </c>
      <c r="S1381" s="12" t="s">
        <v>8326</v>
      </c>
      <c r="T1381" t="s">
        <v>8327</v>
      </c>
      <c r="U1381">
        <f t="shared" si="109"/>
        <v>2015</v>
      </c>
    </row>
    <row r="1382" spans="1:21" ht="15" hidden="1" customHeight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>
        <f t="shared" si="105"/>
        <v>424</v>
      </c>
      <c r="H1382">
        <f t="shared" si="106"/>
        <v>21.2</v>
      </c>
      <c r="I1382" t="s">
        <v>8223</v>
      </c>
      <c r="J1382" t="s">
        <v>8245</v>
      </c>
      <c r="K1382">
        <v>1433815200</v>
      </c>
      <c r="L1382" s="9">
        <f t="shared" si="107"/>
        <v>42164.083333333328</v>
      </c>
      <c r="M1382">
        <v>1431886706</v>
      </c>
      <c r="N1382" s="9">
        <f t="shared" si="108"/>
        <v>42141.762800925928</v>
      </c>
      <c r="O1382" t="b">
        <v>0</v>
      </c>
      <c r="P1382">
        <v>5</v>
      </c>
      <c r="Q1382" t="b">
        <v>1</v>
      </c>
      <c r="R1382" t="s">
        <v>8274</v>
      </c>
      <c r="S1382" s="12" t="s">
        <v>8326</v>
      </c>
      <c r="T1382" t="s">
        <v>8327</v>
      </c>
      <c r="U1382">
        <f t="shared" si="109"/>
        <v>2015</v>
      </c>
    </row>
    <row r="1383" spans="1:21" ht="15" hidden="1" customHeight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>
        <f t="shared" si="105"/>
        <v>107</v>
      </c>
      <c r="H1383">
        <f t="shared" si="106"/>
        <v>73.36</v>
      </c>
      <c r="I1383" t="s">
        <v>8223</v>
      </c>
      <c r="J1383" t="s">
        <v>8245</v>
      </c>
      <c r="K1383">
        <v>1482988125</v>
      </c>
      <c r="L1383" s="9">
        <f t="shared" si="107"/>
        <v>42733.214409722219</v>
      </c>
      <c r="M1383">
        <v>1480396125</v>
      </c>
      <c r="N1383" s="9">
        <f t="shared" si="108"/>
        <v>42703.214409722219</v>
      </c>
      <c r="O1383" t="b">
        <v>0</v>
      </c>
      <c r="P1383">
        <v>73</v>
      </c>
      <c r="Q1383" t="b">
        <v>1</v>
      </c>
      <c r="R1383" t="s">
        <v>8274</v>
      </c>
      <c r="S1383" s="12" t="s">
        <v>8326</v>
      </c>
      <c r="T1383" t="s">
        <v>8327</v>
      </c>
      <c r="U1383">
        <f t="shared" si="109"/>
        <v>2016</v>
      </c>
    </row>
    <row r="1384" spans="1:21" ht="15" hidden="1" customHeight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>
        <f t="shared" si="105"/>
        <v>104</v>
      </c>
      <c r="H1384">
        <f t="shared" si="106"/>
        <v>56.41</v>
      </c>
      <c r="I1384" t="s">
        <v>8223</v>
      </c>
      <c r="J1384" t="s">
        <v>8245</v>
      </c>
      <c r="K1384">
        <v>1367867536</v>
      </c>
      <c r="L1384" s="9">
        <f t="shared" si="107"/>
        <v>41400.800185185188</v>
      </c>
      <c r="M1384">
        <v>1365275536</v>
      </c>
      <c r="N1384" s="9">
        <f t="shared" si="108"/>
        <v>41370.800185185188</v>
      </c>
      <c r="O1384" t="b">
        <v>0</v>
      </c>
      <c r="P1384">
        <v>148</v>
      </c>
      <c r="Q1384" t="b">
        <v>1</v>
      </c>
      <c r="R1384" t="s">
        <v>8274</v>
      </c>
      <c r="S1384" s="12" t="s">
        <v>8326</v>
      </c>
      <c r="T1384" t="s">
        <v>8327</v>
      </c>
      <c r="U1384">
        <f t="shared" si="109"/>
        <v>2013</v>
      </c>
    </row>
    <row r="1385" spans="1:21" ht="15" hidden="1" customHeight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>
        <f t="shared" si="105"/>
        <v>212</v>
      </c>
      <c r="H1385">
        <f t="shared" si="106"/>
        <v>50.25</v>
      </c>
      <c r="I1385" t="s">
        <v>8228</v>
      </c>
      <c r="J1385" t="s">
        <v>8250</v>
      </c>
      <c r="K1385">
        <v>1482457678</v>
      </c>
      <c r="L1385" s="9">
        <f t="shared" si="107"/>
        <v>42727.074976851851</v>
      </c>
      <c r="M1385">
        <v>1480729678</v>
      </c>
      <c r="N1385" s="9">
        <f t="shared" si="108"/>
        <v>42707.074976851851</v>
      </c>
      <c r="O1385" t="b">
        <v>0</v>
      </c>
      <c r="P1385">
        <v>93</v>
      </c>
      <c r="Q1385" t="b">
        <v>1</v>
      </c>
      <c r="R1385" t="s">
        <v>8274</v>
      </c>
      <c r="S1385" s="12" t="s">
        <v>8326</v>
      </c>
      <c r="T1385" t="s">
        <v>8327</v>
      </c>
      <c r="U1385">
        <f t="shared" si="109"/>
        <v>2016</v>
      </c>
    </row>
    <row r="1386" spans="1:21" ht="15" hidden="1" customHeight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>
        <f t="shared" si="105"/>
        <v>124</v>
      </c>
      <c r="H1386">
        <f t="shared" si="106"/>
        <v>68.94</v>
      </c>
      <c r="I1386" t="s">
        <v>8223</v>
      </c>
      <c r="J1386" t="s">
        <v>8245</v>
      </c>
      <c r="K1386">
        <v>1436117922</v>
      </c>
      <c r="L1386" s="9">
        <f t="shared" si="107"/>
        <v>42190.735208333332</v>
      </c>
      <c r="M1386">
        <v>1433525922</v>
      </c>
      <c r="N1386" s="9">
        <f t="shared" si="108"/>
        <v>42160.735208333339</v>
      </c>
      <c r="O1386" t="b">
        <v>0</v>
      </c>
      <c r="P1386">
        <v>63</v>
      </c>
      <c r="Q1386" t="b">
        <v>1</v>
      </c>
      <c r="R1386" t="s">
        <v>8274</v>
      </c>
      <c r="S1386" s="12" t="s">
        <v>8326</v>
      </c>
      <c r="T1386" t="s">
        <v>8327</v>
      </c>
      <c r="U1386">
        <f t="shared" si="109"/>
        <v>2015</v>
      </c>
    </row>
    <row r="1387" spans="1:21" ht="15" hidden="1" customHeight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>
        <f t="shared" si="105"/>
        <v>110</v>
      </c>
      <c r="H1387">
        <f t="shared" si="106"/>
        <v>65.91</v>
      </c>
      <c r="I1387" t="s">
        <v>8235</v>
      </c>
      <c r="J1387" t="s">
        <v>8248</v>
      </c>
      <c r="K1387">
        <v>1461931860</v>
      </c>
      <c r="L1387" s="9">
        <f t="shared" si="107"/>
        <v>42489.507638888885</v>
      </c>
      <c r="M1387">
        <v>1457109121</v>
      </c>
      <c r="N1387" s="9">
        <f t="shared" si="108"/>
        <v>42433.688900462963</v>
      </c>
      <c r="O1387" t="b">
        <v>0</v>
      </c>
      <c r="P1387">
        <v>134</v>
      </c>
      <c r="Q1387" t="b">
        <v>1</v>
      </c>
      <c r="R1387" t="s">
        <v>8274</v>
      </c>
      <c r="S1387" s="12" t="s">
        <v>8326</v>
      </c>
      <c r="T1387" t="s">
        <v>8327</v>
      </c>
      <c r="U1387">
        <f t="shared" si="109"/>
        <v>2016</v>
      </c>
    </row>
    <row r="1388" spans="1:21" ht="15" hidden="1" customHeight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>
        <f t="shared" si="105"/>
        <v>219</v>
      </c>
      <c r="H1388">
        <f t="shared" si="106"/>
        <v>62.5</v>
      </c>
      <c r="I1388" t="s">
        <v>8223</v>
      </c>
      <c r="J1388" t="s">
        <v>8245</v>
      </c>
      <c r="K1388">
        <v>1438183889</v>
      </c>
      <c r="L1388" s="9">
        <f t="shared" si="107"/>
        <v>42214.646863425922</v>
      </c>
      <c r="M1388">
        <v>1435591889</v>
      </c>
      <c r="N1388" s="9">
        <f t="shared" si="108"/>
        <v>42184.646863425922</v>
      </c>
      <c r="O1388" t="b">
        <v>0</v>
      </c>
      <c r="P1388">
        <v>14</v>
      </c>
      <c r="Q1388" t="b">
        <v>1</v>
      </c>
      <c r="R1388" t="s">
        <v>8274</v>
      </c>
      <c r="S1388" s="12" t="s">
        <v>8326</v>
      </c>
      <c r="T1388" t="s">
        <v>8327</v>
      </c>
      <c r="U1388">
        <f t="shared" si="109"/>
        <v>2015</v>
      </c>
    </row>
    <row r="1389" spans="1:21" ht="15" hidden="1" customHeight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>
        <f t="shared" si="105"/>
        <v>137</v>
      </c>
      <c r="H1389">
        <f t="shared" si="106"/>
        <v>70.06</v>
      </c>
      <c r="I1389" t="s">
        <v>8223</v>
      </c>
      <c r="J1389" t="s">
        <v>8245</v>
      </c>
      <c r="K1389">
        <v>1433305800</v>
      </c>
      <c r="L1389" s="9">
        <f t="shared" si="107"/>
        <v>42158.1875</v>
      </c>
      <c r="M1389">
        <v>1430604395</v>
      </c>
      <c r="N1389" s="9">
        <f t="shared" si="108"/>
        <v>42126.92123842593</v>
      </c>
      <c r="O1389" t="b">
        <v>0</v>
      </c>
      <c r="P1389">
        <v>78</v>
      </c>
      <c r="Q1389" t="b">
        <v>1</v>
      </c>
      <c r="R1389" t="s">
        <v>8274</v>
      </c>
      <c r="S1389" s="12" t="s">
        <v>8326</v>
      </c>
      <c r="T1389" t="s">
        <v>8327</v>
      </c>
      <c r="U1389">
        <f t="shared" si="109"/>
        <v>2015</v>
      </c>
    </row>
    <row r="1390" spans="1:21" ht="15" hidden="1" customHeight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>
        <f t="shared" si="105"/>
        <v>135</v>
      </c>
      <c r="H1390">
        <f t="shared" si="106"/>
        <v>60.18</v>
      </c>
      <c r="I1390" t="s">
        <v>8223</v>
      </c>
      <c r="J1390" t="s">
        <v>8245</v>
      </c>
      <c r="K1390">
        <v>1476720840</v>
      </c>
      <c r="L1390" s="9">
        <f t="shared" si="107"/>
        <v>42660.676388888889</v>
      </c>
      <c r="M1390">
        <v>1474469117</v>
      </c>
      <c r="N1390" s="9">
        <f t="shared" si="108"/>
        <v>42634.614780092597</v>
      </c>
      <c r="O1390" t="b">
        <v>0</v>
      </c>
      <c r="P1390">
        <v>112</v>
      </c>
      <c r="Q1390" t="b">
        <v>1</v>
      </c>
      <c r="R1390" t="s">
        <v>8274</v>
      </c>
      <c r="S1390" s="12" t="s">
        <v>8326</v>
      </c>
      <c r="T1390" t="s">
        <v>8327</v>
      </c>
      <c r="U1390">
        <f t="shared" si="109"/>
        <v>2016</v>
      </c>
    </row>
    <row r="1391" spans="1:21" ht="15" hidden="1" customHeight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>
        <f t="shared" si="105"/>
        <v>145</v>
      </c>
      <c r="H1391">
        <f t="shared" si="106"/>
        <v>21.38</v>
      </c>
      <c r="I1391" t="s">
        <v>8224</v>
      </c>
      <c r="J1391" t="s">
        <v>8246</v>
      </c>
      <c r="K1391">
        <v>1471087957</v>
      </c>
      <c r="L1391" s="9">
        <f t="shared" si="107"/>
        <v>42595.480983796297</v>
      </c>
      <c r="M1391">
        <v>1468495957</v>
      </c>
      <c r="N1391" s="9">
        <f t="shared" si="108"/>
        <v>42565.480983796297</v>
      </c>
      <c r="O1391" t="b">
        <v>0</v>
      </c>
      <c r="P1391">
        <v>34</v>
      </c>
      <c r="Q1391" t="b">
        <v>1</v>
      </c>
      <c r="R1391" t="s">
        <v>8274</v>
      </c>
      <c r="S1391" s="12" t="s">
        <v>8326</v>
      </c>
      <c r="T1391" t="s">
        <v>8327</v>
      </c>
      <c r="U1391">
        <f t="shared" si="109"/>
        <v>2016</v>
      </c>
    </row>
    <row r="1392" spans="1:21" ht="15" hidden="1" customHeight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>
        <f t="shared" si="105"/>
        <v>109</v>
      </c>
      <c r="H1392">
        <f t="shared" si="106"/>
        <v>160.79</v>
      </c>
      <c r="I1392" t="s">
        <v>8223</v>
      </c>
      <c r="J1392" t="s">
        <v>8245</v>
      </c>
      <c r="K1392">
        <v>1430154720</v>
      </c>
      <c r="L1392" s="9">
        <f t="shared" si="107"/>
        <v>42121.716666666667</v>
      </c>
      <c r="M1392">
        <v>1427224606</v>
      </c>
      <c r="N1392" s="9">
        <f t="shared" si="108"/>
        <v>42087.803310185183</v>
      </c>
      <c r="O1392" t="b">
        <v>0</v>
      </c>
      <c r="P1392">
        <v>19</v>
      </c>
      <c r="Q1392" t="b">
        <v>1</v>
      </c>
      <c r="R1392" t="s">
        <v>8274</v>
      </c>
      <c r="S1392" s="12" t="s">
        <v>8326</v>
      </c>
      <c r="T1392" t="s">
        <v>8327</v>
      </c>
      <c r="U1392">
        <f t="shared" si="109"/>
        <v>2015</v>
      </c>
    </row>
    <row r="1393" spans="1:21" ht="15" hidden="1" customHeight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>
        <f t="shared" si="105"/>
        <v>110</v>
      </c>
      <c r="H1393">
        <f t="shared" si="106"/>
        <v>42.38</v>
      </c>
      <c r="I1393" t="s">
        <v>8223</v>
      </c>
      <c r="J1393" t="s">
        <v>8245</v>
      </c>
      <c r="K1393">
        <v>1440219540</v>
      </c>
      <c r="L1393" s="9">
        <f t="shared" si="107"/>
        <v>42238.207638888889</v>
      </c>
      <c r="M1393">
        <v>1436369818</v>
      </c>
      <c r="N1393" s="9">
        <f t="shared" si="108"/>
        <v>42193.650671296295</v>
      </c>
      <c r="O1393" t="b">
        <v>0</v>
      </c>
      <c r="P1393">
        <v>13</v>
      </c>
      <c r="Q1393" t="b">
        <v>1</v>
      </c>
      <c r="R1393" t="s">
        <v>8274</v>
      </c>
      <c r="S1393" s="12" t="s">
        <v>8326</v>
      </c>
      <c r="T1393" t="s">
        <v>8327</v>
      </c>
      <c r="U1393">
        <f t="shared" si="109"/>
        <v>2015</v>
      </c>
    </row>
    <row r="1394" spans="1:21" ht="15" hidden="1" customHeight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>
        <f t="shared" si="105"/>
        <v>114</v>
      </c>
      <c r="H1394">
        <f t="shared" si="106"/>
        <v>27.32</v>
      </c>
      <c r="I1394" t="s">
        <v>8223</v>
      </c>
      <c r="J1394" t="s">
        <v>8245</v>
      </c>
      <c r="K1394">
        <v>1456976586</v>
      </c>
      <c r="L1394" s="9">
        <f t="shared" si="107"/>
        <v>42432.154930555553</v>
      </c>
      <c r="M1394">
        <v>1454298186</v>
      </c>
      <c r="N1394" s="9">
        <f t="shared" si="108"/>
        <v>42401.154930555553</v>
      </c>
      <c r="O1394" t="b">
        <v>0</v>
      </c>
      <c r="P1394">
        <v>104</v>
      </c>
      <c r="Q1394" t="b">
        <v>1</v>
      </c>
      <c r="R1394" t="s">
        <v>8274</v>
      </c>
      <c r="S1394" s="12" t="s">
        <v>8326</v>
      </c>
      <c r="T1394" t="s">
        <v>8327</v>
      </c>
      <c r="U1394">
        <f t="shared" si="109"/>
        <v>2016</v>
      </c>
    </row>
    <row r="1395" spans="1:21" ht="15" hidden="1" customHeight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>
        <f t="shared" si="105"/>
        <v>102</v>
      </c>
      <c r="H1395">
        <f t="shared" si="106"/>
        <v>196.83</v>
      </c>
      <c r="I1395" t="s">
        <v>8223</v>
      </c>
      <c r="J1395" t="s">
        <v>8245</v>
      </c>
      <c r="K1395">
        <v>1470068523</v>
      </c>
      <c r="L1395" s="9">
        <f t="shared" si="107"/>
        <v>42583.681979166664</v>
      </c>
      <c r="M1395">
        <v>1467476523</v>
      </c>
      <c r="N1395" s="9">
        <f t="shared" si="108"/>
        <v>42553.681979166664</v>
      </c>
      <c r="O1395" t="b">
        <v>0</v>
      </c>
      <c r="P1395">
        <v>52</v>
      </c>
      <c r="Q1395" t="b">
        <v>1</v>
      </c>
      <c r="R1395" t="s">
        <v>8274</v>
      </c>
      <c r="S1395" s="12" t="s">
        <v>8326</v>
      </c>
      <c r="T1395" t="s">
        <v>8327</v>
      </c>
      <c r="U1395">
        <f t="shared" si="109"/>
        <v>2016</v>
      </c>
    </row>
    <row r="1396" spans="1:21" ht="15" hidden="1" customHeight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>
        <f t="shared" si="105"/>
        <v>122</v>
      </c>
      <c r="H1396">
        <f t="shared" si="106"/>
        <v>53.88</v>
      </c>
      <c r="I1396" t="s">
        <v>8223</v>
      </c>
      <c r="J1396" t="s">
        <v>8245</v>
      </c>
      <c r="K1396">
        <v>1488337200</v>
      </c>
      <c r="L1396" s="9">
        <f t="shared" si="107"/>
        <v>42795.125</v>
      </c>
      <c r="M1396">
        <v>1484623726</v>
      </c>
      <c r="N1396" s="9">
        <f t="shared" si="108"/>
        <v>42752.144976851851</v>
      </c>
      <c r="O1396" t="b">
        <v>0</v>
      </c>
      <c r="P1396">
        <v>17</v>
      </c>
      <c r="Q1396" t="b">
        <v>1</v>
      </c>
      <c r="R1396" t="s">
        <v>8274</v>
      </c>
      <c r="S1396" s="12" t="s">
        <v>8326</v>
      </c>
      <c r="T1396" t="s">
        <v>8327</v>
      </c>
      <c r="U1396">
        <f t="shared" si="109"/>
        <v>2017</v>
      </c>
    </row>
    <row r="1397" spans="1:21" ht="15" hidden="1" customHeight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>
        <f t="shared" si="105"/>
        <v>112</v>
      </c>
      <c r="H1397">
        <f t="shared" si="106"/>
        <v>47.76</v>
      </c>
      <c r="I1397" t="s">
        <v>8223</v>
      </c>
      <c r="J1397" t="s">
        <v>8245</v>
      </c>
      <c r="K1397">
        <v>1484430481</v>
      </c>
      <c r="L1397" s="9">
        <f t="shared" si="107"/>
        <v>42749.90834490741</v>
      </c>
      <c r="M1397">
        <v>1481838481</v>
      </c>
      <c r="N1397" s="9">
        <f t="shared" si="108"/>
        <v>42719.90834490741</v>
      </c>
      <c r="O1397" t="b">
        <v>0</v>
      </c>
      <c r="P1397">
        <v>82</v>
      </c>
      <c r="Q1397" t="b">
        <v>1</v>
      </c>
      <c r="R1397" t="s">
        <v>8274</v>
      </c>
      <c r="S1397" s="12" t="s">
        <v>8326</v>
      </c>
      <c r="T1397" t="s">
        <v>8327</v>
      </c>
      <c r="U1397">
        <f t="shared" si="109"/>
        <v>2016</v>
      </c>
    </row>
    <row r="1398" spans="1:21" ht="15" hidden="1" customHeight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>
        <f t="shared" si="105"/>
        <v>107</v>
      </c>
      <c r="H1398">
        <f t="shared" si="106"/>
        <v>88.19</v>
      </c>
      <c r="I1398" t="s">
        <v>8223</v>
      </c>
      <c r="J1398" t="s">
        <v>8245</v>
      </c>
      <c r="K1398">
        <v>1423871882</v>
      </c>
      <c r="L1398" s="9">
        <f t="shared" si="107"/>
        <v>42048.99863425926</v>
      </c>
      <c r="M1398">
        <v>1421279882</v>
      </c>
      <c r="N1398" s="9">
        <f t="shared" si="108"/>
        <v>42018.99863425926</v>
      </c>
      <c r="O1398" t="b">
        <v>0</v>
      </c>
      <c r="P1398">
        <v>73</v>
      </c>
      <c r="Q1398" t="b">
        <v>1</v>
      </c>
      <c r="R1398" t="s">
        <v>8274</v>
      </c>
      <c r="S1398" s="12" t="s">
        <v>8326</v>
      </c>
      <c r="T1398" t="s">
        <v>8327</v>
      </c>
      <c r="U1398">
        <f t="shared" si="109"/>
        <v>2015</v>
      </c>
    </row>
    <row r="1399" spans="1:21" ht="15" hidden="1" customHeight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>
        <f t="shared" si="105"/>
        <v>114</v>
      </c>
      <c r="H1399">
        <f t="shared" si="106"/>
        <v>72.06</v>
      </c>
      <c r="I1399" t="s">
        <v>8223</v>
      </c>
      <c r="J1399" t="s">
        <v>8245</v>
      </c>
      <c r="K1399">
        <v>1477603140</v>
      </c>
      <c r="L1399" s="9">
        <f t="shared" si="107"/>
        <v>42670.888194444444</v>
      </c>
      <c r="M1399">
        <v>1475013710</v>
      </c>
      <c r="N1399" s="9">
        <f t="shared" si="108"/>
        <v>42640.917939814812</v>
      </c>
      <c r="O1399" t="b">
        <v>0</v>
      </c>
      <c r="P1399">
        <v>158</v>
      </c>
      <c r="Q1399" t="b">
        <v>1</v>
      </c>
      <c r="R1399" t="s">
        <v>8274</v>
      </c>
      <c r="S1399" s="12" t="s">
        <v>8326</v>
      </c>
      <c r="T1399" t="s">
        <v>8327</v>
      </c>
      <c r="U1399">
        <f t="shared" si="109"/>
        <v>2016</v>
      </c>
    </row>
    <row r="1400" spans="1:21" ht="15" hidden="1" customHeight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>
        <f t="shared" si="105"/>
        <v>110</v>
      </c>
      <c r="H1400">
        <f t="shared" si="106"/>
        <v>74.25</v>
      </c>
      <c r="I1400" t="s">
        <v>8223</v>
      </c>
      <c r="J1400" t="s">
        <v>8245</v>
      </c>
      <c r="K1400">
        <v>1467752334</v>
      </c>
      <c r="L1400" s="9">
        <f t="shared" si="107"/>
        <v>42556.874236111107</v>
      </c>
      <c r="M1400">
        <v>1465160334</v>
      </c>
      <c r="N1400" s="9">
        <f t="shared" si="108"/>
        <v>42526.874236111107</v>
      </c>
      <c r="O1400" t="b">
        <v>0</v>
      </c>
      <c r="P1400">
        <v>65</v>
      </c>
      <c r="Q1400" t="b">
        <v>1</v>
      </c>
      <c r="R1400" t="s">
        <v>8274</v>
      </c>
      <c r="S1400" s="12" t="s">
        <v>8326</v>
      </c>
      <c r="T1400" t="s">
        <v>8327</v>
      </c>
      <c r="U1400">
        <f t="shared" si="109"/>
        <v>2016</v>
      </c>
    </row>
    <row r="1401" spans="1:21" ht="15" hidden="1" customHeight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>
        <f t="shared" si="105"/>
        <v>126</v>
      </c>
      <c r="H1401">
        <f t="shared" si="106"/>
        <v>61.7</v>
      </c>
      <c r="I1401" t="s">
        <v>8223</v>
      </c>
      <c r="J1401" t="s">
        <v>8245</v>
      </c>
      <c r="K1401">
        <v>1412640373</v>
      </c>
      <c r="L1401" s="9">
        <f t="shared" si="107"/>
        <v>41919.004317129627</v>
      </c>
      <c r="M1401">
        <v>1410048373</v>
      </c>
      <c r="N1401" s="9">
        <f t="shared" si="108"/>
        <v>41889.004317129627</v>
      </c>
      <c r="O1401" t="b">
        <v>0</v>
      </c>
      <c r="P1401">
        <v>184</v>
      </c>
      <c r="Q1401" t="b">
        <v>1</v>
      </c>
      <c r="R1401" t="s">
        <v>8274</v>
      </c>
      <c r="S1401" s="12" t="s">
        <v>8326</v>
      </c>
      <c r="T1401" t="s">
        <v>8327</v>
      </c>
      <c r="U1401">
        <f t="shared" si="109"/>
        <v>2014</v>
      </c>
    </row>
    <row r="1402" spans="1:21" ht="15" hidden="1" customHeight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>
        <f t="shared" si="105"/>
        <v>167</v>
      </c>
      <c r="H1402">
        <f t="shared" si="106"/>
        <v>17.239999999999998</v>
      </c>
      <c r="I1402" t="s">
        <v>8224</v>
      </c>
      <c r="J1402" t="s">
        <v>8246</v>
      </c>
      <c r="K1402">
        <v>1465709400</v>
      </c>
      <c r="L1402" s="9">
        <f t="shared" si="107"/>
        <v>42533.229166666672</v>
      </c>
      <c r="M1402">
        <v>1462695073</v>
      </c>
      <c r="N1402" s="9">
        <f t="shared" si="108"/>
        <v>42498.341122685189</v>
      </c>
      <c r="O1402" t="b">
        <v>0</v>
      </c>
      <c r="P1402">
        <v>34</v>
      </c>
      <c r="Q1402" t="b">
        <v>1</v>
      </c>
      <c r="R1402" t="s">
        <v>8274</v>
      </c>
      <c r="S1402" s="12" t="s">
        <v>8326</v>
      </c>
      <c r="T1402" t="s">
        <v>8327</v>
      </c>
      <c r="U1402">
        <f t="shared" si="109"/>
        <v>2016</v>
      </c>
    </row>
    <row r="1403" spans="1:21" ht="15" hidden="1" customHeight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>
        <f t="shared" si="105"/>
        <v>497</v>
      </c>
      <c r="H1403">
        <f t="shared" si="106"/>
        <v>51.72</v>
      </c>
      <c r="I1403" t="s">
        <v>8223</v>
      </c>
      <c r="J1403" t="s">
        <v>8245</v>
      </c>
      <c r="K1403">
        <v>1369612474</v>
      </c>
      <c r="L1403" s="9">
        <f t="shared" si="107"/>
        <v>41420.99622685185</v>
      </c>
      <c r="M1403">
        <v>1367798074</v>
      </c>
      <c r="N1403" s="9">
        <f t="shared" si="108"/>
        <v>41399.99622685185</v>
      </c>
      <c r="O1403" t="b">
        <v>0</v>
      </c>
      <c r="P1403">
        <v>240</v>
      </c>
      <c r="Q1403" t="b">
        <v>1</v>
      </c>
      <c r="R1403" t="s">
        <v>8274</v>
      </c>
      <c r="S1403" s="12" t="s">
        <v>8326</v>
      </c>
      <c r="T1403" t="s">
        <v>8327</v>
      </c>
      <c r="U1403">
        <f t="shared" si="109"/>
        <v>2013</v>
      </c>
    </row>
    <row r="1404" spans="1:21" ht="15" hidden="1" customHeight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>
        <f t="shared" si="105"/>
        <v>109</v>
      </c>
      <c r="H1404">
        <f t="shared" si="106"/>
        <v>24.15</v>
      </c>
      <c r="I1404" t="s">
        <v>8224</v>
      </c>
      <c r="J1404" t="s">
        <v>8246</v>
      </c>
      <c r="K1404">
        <v>1430439411</v>
      </c>
      <c r="L1404" s="9">
        <f t="shared" si="107"/>
        <v>42125.011701388896</v>
      </c>
      <c r="M1404">
        <v>1425259011</v>
      </c>
      <c r="N1404" s="9">
        <f t="shared" si="108"/>
        <v>42065.053368055553</v>
      </c>
      <c r="O1404" t="b">
        <v>0</v>
      </c>
      <c r="P1404">
        <v>113</v>
      </c>
      <c r="Q1404" t="b">
        <v>1</v>
      </c>
      <c r="R1404" t="s">
        <v>8274</v>
      </c>
      <c r="S1404" s="12" t="s">
        <v>8326</v>
      </c>
      <c r="T1404" t="s">
        <v>8327</v>
      </c>
      <c r="U1404">
        <f t="shared" si="109"/>
        <v>2015</v>
      </c>
    </row>
    <row r="1405" spans="1:21" ht="15" hidden="1" customHeight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>
        <f t="shared" si="105"/>
        <v>103</v>
      </c>
      <c r="H1405">
        <f t="shared" si="106"/>
        <v>62.17</v>
      </c>
      <c r="I1405" t="s">
        <v>8223</v>
      </c>
      <c r="J1405" t="s">
        <v>8245</v>
      </c>
      <c r="K1405">
        <v>1374802235</v>
      </c>
      <c r="L1405" s="9">
        <f t="shared" si="107"/>
        <v>41481.062905092593</v>
      </c>
      <c r="M1405">
        <v>1372210235</v>
      </c>
      <c r="N1405" s="9">
        <f t="shared" si="108"/>
        <v>41451.062905092593</v>
      </c>
      <c r="O1405" t="b">
        <v>0</v>
      </c>
      <c r="P1405">
        <v>66</v>
      </c>
      <c r="Q1405" t="b">
        <v>1</v>
      </c>
      <c r="R1405" t="s">
        <v>8274</v>
      </c>
      <c r="S1405" s="12" t="s">
        <v>8326</v>
      </c>
      <c r="T1405" t="s">
        <v>8327</v>
      </c>
      <c r="U1405">
        <f t="shared" si="109"/>
        <v>2013</v>
      </c>
    </row>
    <row r="1406" spans="1:21" ht="15" hidden="1" customHeight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>
        <f t="shared" si="105"/>
        <v>2</v>
      </c>
      <c r="H1406">
        <f t="shared" si="106"/>
        <v>48.2</v>
      </c>
      <c r="I1406" t="s">
        <v>8224</v>
      </c>
      <c r="J1406" t="s">
        <v>8246</v>
      </c>
      <c r="K1406">
        <v>1424607285</v>
      </c>
      <c r="L1406" s="9">
        <f t="shared" si="107"/>
        <v>42057.510243055556</v>
      </c>
      <c r="M1406">
        <v>1422447285</v>
      </c>
      <c r="N1406" s="9">
        <f t="shared" si="108"/>
        <v>42032.510243055556</v>
      </c>
      <c r="O1406" t="b">
        <v>1</v>
      </c>
      <c r="P1406">
        <v>5</v>
      </c>
      <c r="Q1406" t="b">
        <v>0</v>
      </c>
      <c r="R1406" t="s">
        <v>8285</v>
      </c>
      <c r="S1406" s="12" t="s">
        <v>8323</v>
      </c>
      <c r="T1406" t="s">
        <v>8342</v>
      </c>
      <c r="U1406">
        <f t="shared" si="109"/>
        <v>2015</v>
      </c>
    </row>
    <row r="1407" spans="1:21" ht="15" hidden="1" customHeight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>
        <f t="shared" si="105"/>
        <v>0</v>
      </c>
      <c r="H1407">
        <f t="shared" si="106"/>
        <v>6.18</v>
      </c>
      <c r="I1407" t="s">
        <v>8223</v>
      </c>
      <c r="J1407" t="s">
        <v>8245</v>
      </c>
      <c r="K1407">
        <v>1417195201</v>
      </c>
      <c r="L1407" s="9">
        <f t="shared" si="107"/>
        <v>41971.722233796296</v>
      </c>
      <c r="M1407">
        <v>1414599601</v>
      </c>
      <c r="N1407" s="9">
        <f t="shared" si="108"/>
        <v>41941.680567129632</v>
      </c>
      <c r="O1407" t="b">
        <v>1</v>
      </c>
      <c r="P1407">
        <v>17</v>
      </c>
      <c r="Q1407" t="b">
        <v>0</v>
      </c>
      <c r="R1407" t="s">
        <v>8285</v>
      </c>
      <c r="S1407" s="12" t="s">
        <v>8323</v>
      </c>
      <c r="T1407" t="s">
        <v>8342</v>
      </c>
      <c r="U1407">
        <f t="shared" si="109"/>
        <v>2014</v>
      </c>
    </row>
    <row r="1408" spans="1:21" ht="15" hidden="1" customHeight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>
        <f t="shared" si="105"/>
        <v>0</v>
      </c>
      <c r="H1408">
        <f t="shared" si="106"/>
        <v>5</v>
      </c>
      <c r="I1408" t="s">
        <v>8236</v>
      </c>
      <c r="J1408" t="s">
        <v>8248</v>
      </c>
      <c r="K1408">
        <v>1449914400</v>
      </c>
      <c r="L1408" s="9">
        <f t="shared" si="107"/>
        <v>42350.416666666672</v>
      </c>
      <c r="M1408">
        <v>1445336607</v>
      </c>
      <c r="N1408" s="9">
        <f t="shared" si="108"/>
        <v>42297.432951388888</v>
      </c>
      <c r="O1408" t="b">
        <v>0</v>
      </c>
      <c r="P1408">
        <v>3</v>
      </c>
      <c r="Q1408" t="b">
        <v>0</v>
      </c>
      <c r="R1408" t="s">
        <v>8285</v>
      </c>
      <c r="S1408" s="12" t="s">
        <v>8323</v>
      </c>
      <c r="T1408" t="s">
        <v>8342</v>
      </c>
      <c r="U1408">
        <f t="shared" si="109"/>
        <v>2015</v>
      </c>
    </row>
    <row r="1409" spans="1:21" ht="15" hidden="1" customHeight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>
        <f t="shared" si="105"/>
        <v>1</v>
      </c>
      <c r="H1409">
        <f t="shared" si="106"/>
        <v>7.5</v>
      </c>
      <c r="I1409" t="s">
        <v>8223</v>
      </c>
      <c r="J1409" t="s">
        <v>8245</v>
      </c>
      <c r="K1409">
        <v>1407847978</v>
      </c>
      <c r="L1409" s="9">
        <f t="shared" si="107"/>
        <v>41863.536782407406</v>
      </c>
      <c r="M1409">
        <v>1405687978</v>
      </c>
      <c r="N1409" s="9">
        <f t="shared" si="108"/>
        <v>41838.536782407406</v>
      </c>
      <c r="O1409" t="b">
        <v>0</v>
      </c>
      <c r="P1409">
        <v>2</v>
      </c>
      <c r="Q1409" t="b">
        <v>0</v>
      </c>
      <c r="R1409" t="s">
        <v>8285</v>
      </c>
      <c r="S1409" s="12" t="s">
        <v>8323</v>
      </c>
      <c r="T1409" t="s">
        <v>8342</v>
      </c>
      <c r="U1409">
        <f t="shared" si="109"/>
        <v>2014</v>
      </c>
    </row>
    <row r="1410" spans="1:21" ht="15" hidden="1" customHeight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>
        <f t="shared" si="105"/>
        <v>7</v>
      </c>
      <c r="H1410">
        <f t="shared" si="106"/>
        <v>12</v>
      </c>
      <c r="I1410" t="s">
        <v>8224</v>
      </c>
      <c r="J1410" t="s">
        <v>8246</v>
      </c>
      <c r="K1410">
        <v>1447451756</v>
      </c>
      <c r="L1410" s="9">
        <f t="shared" si="107"/>
        <v>42321.913842592592</v>
      </c>
      <c r="M1410">
        <v>1444856156</v>
      </c>
      <c r="N1410" s="9">
        <f t="shared" si="108"/>
        <v>42291.872175925928</v>
      </c>
      <c r="O1410" t="b">
        <v>0</v>
      </c>
      <c r="P1410">
        <v>6</v>
      </c>
      <c r="Q1410" t="b">
        <v>0</v>
      </c>
      <c r="R1410" t="s">
        <v>8285</v>
      </c>
      <c r="S1410" s="12" t="s">
        <v>8323</v>
      </c>
      <c r="T1410" t="s">
        <v>8342</v>
      </c>
      <c r="U1410">
        <f t="shared" si="109"/>
        <v>2015</v>
      </c>
    </row>
    <row r="1411" spans="1:21" ht="15" hidden="1" customHeight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>
        <f t="shared" ref="G1411:G1474" si="110">ROUND(E1411/D1411*100,0)</f>
        <v>0</v>
      </c>
      <c r="H1411" t="e">
        <f t="shared" ref="H1411:H1474" si="111">ROUND(E1411/P1411,2)</f>
        <v>#DIV/0!</v>
      </c>
      <c r="I1411" t="s">
        <v>8223</v>
      </c>
      <c r="J1411" t="s">
        <v>8245</v>
      </c>
      <c r="K1411">
        <v>1420085535</v>
      </c>
      <c r="L1411" s="9">
        <f t="shared" ref="L1411:L1474" si="112">K1411/60/60/24+DATE(1970,1,1)</f>
        <v>42005.175173611111</v>
      </c>
      <c r="M1411">
        <v>1414897935</v>
      </c>
      <c r="N1411" s="9">
        <f t="shared" ref="N1411:N1474" si="113">M1411/24/60/60+DATE(1970,1,1)</f>
        <v>41945.133506944447</v>
      </c>
      <c r="O1411" t="b">
        <v>0</v>
      </c>
      <c r="P1411">
        <v>0</v>
      </c>
      <c r="Q1411" t="b">
        <v>0</v>
      </c>
      <c r="R1411" t="s">
        <v>8285</v>
      </c>
      <c r="S1411" s="12" t="s">
        <v>8323</v>
      </c>
      <c r="T1411" t="s">
        <v>8342</v>
      </c>
      <c r="U1411">
        <f t="shared" ref="U1411:U1474" si="114">YEAR(N1411)</f>
        <v>2014</v>
      </c>
    </row>
    <row r="1412" spans="1:21" ht="15" hidden="1" customHeight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>
        <f t="shared" si="110"/>
        <v>0</v>
      </c>
      <c r="H1412">
        <f t="shared" si="111"/>
        <v>1</v>
      </c>
      <c r="I1412" t="s">
        <v>8236</v>
      </c>
      <c r="J1412" t="s">
        <v>8248</v>
      </c>
      <c r="K1412">
        <v>1464939520</v>
      </c>
      <c r="L1412" s="9">
        <f t="shared" si="112"/>
        <v>42524.318518518514</v>
      </c>
      <c r="M1412">
        <v>1461051520</v>
      </c>
      <c r="N1412" s="9">
        <f t="shared" si="113"/>
        <v>42479.318518518514</v>
      </c>
      <c r="O1412" t="b">
        <v>0</v>
      </c>
      <c r="P1412">
        <v>1</v>
      </c>
      <c r="Q1412" t="b">
        <v>0</v>
      </c>
      <c r="R1412" t="s">
        <v>8285</v>
      </c>
      <c r="S1412" s="12" t="s">
        <v>8323</v>
      </c>
      <c r="T1412" t="s">
        <v>8342</v>
      </c>
      <c r="U1412">
        <f t="shared" si="114"/>
        <v>2016</v>
      </c>
    </row>
    <row r="1413" spans="1:21" ht="15" hidden="1" customHeight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>
        <f t="shared" si="110"/>
        <v>0</v>
      </c>
      <c r="H1413">
        <f t="shared" si="111"/>
        <v>2.33</v>
      </c>
      <c r="I1413" t="s">
        <v>8224</v>
      </c>
      <c r="J1413" t="s">
        <v>8246</v>
      </c>
      <c r="K1413">
        <v>1423185900</v>
      </c>
      <c r="L1413" s="9">
        <f t="shared" si="112"/>
        <v>42041.059027777781</v>
      </c>
      <c r="M1413">
        <v>1420766700</v>
      </c>
      <c r="N1413" s="9">
        <f t="shared" si="113"/>
        <v>42013.059027777781</v>
      </c>
      <c r="O1413" t="b">
        <v>0</v>
      </c>
      <c r="P1413">
        <v>3</v>
      </c>
      <c r="Q1413" t="b">
        <v>0</v>
      </c>
      <c r="R1413" t="s">
        <v>8285</v>
      </c>
      <c r="S1413" s="12" t="s">
        <v>8323</v>
      </c>
      <c r="T1413" t="s">
        <v>8342</v>
      </c>
      <c r="U1413">
        <f t="shared" si="114"/>
        <v>2015</v>
      </c>
    </row>
    <row r="1414" spans="1:21" ht="15" hidden="1" customHeight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>
        <f t="shared" si="110"/>
        <v>5</v>
      </c>
      <c r="H1414">
        <f t="shared" si="111"/>
        <v>24.62</v>
      </c>
      <c r="I1414" t="s">
        <v>8223</v>
      </c>
      <c r="J1414" t="s">
        <v>8245</v>
      </c>
      <c r="K1414">
        <v>1417656699</v>
      </c>
      <c r="L1414" s="9">
        <f t="shared" si="112"/>
        <v>41977.063645833332</v>
      </c>
      <c r="M1414">
        <v>1415064699</v>
      </c>
      <c r="N1414" s="9">
        <f t="shared" si="113"/>
        <v>41947.063645833332</v>
      </c>
      <c r="O1414" t="b">
        <v>0</v>
      </c>
      <c r="P1414">
        <v>13</v>
      </c>
      <c r="Q1414" t="b">
        <v>0</v>
      </c>
      <c r="R1414" t="s">
        <v>8285</v>
      </c>
      <c r="S1414" s="12" t="s">
        <v>8323</v>
      </c>
      <c r="T1414" t="s">
        <v>8342</v>
      </c>
      <c r="U1414">
        <f t="shared" si="114"/>
        <v>2014</v>
      </c>
    </row>
    <row r="1415" spans="1:21" ht="15" hidden="1" customHeight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>
        <f t="shared" si="110"/>
        <v>5</v>
      </c>
      <c r="H1415">
        <f t="shared" si="111"/>
        <v>100</v>
      </c>
      <c r="I1415" t="s">
        <v>8236</v>
      </c>
      <c r="J1415" t="s">
        <v>8248</v>
      </c>
      <c r="K1415">
        <v>1455964170</v>
      </c>
      <c r="L1415" s="9">
        <f t="shared" si="112"/>
        <v>42420.437152777777</v>
      </c>
      <c r="M1415">
        <v>1450780170</v>
      </c>
      <c r="N1415" s="9">
        <f t="shared" si="113"/>
        <v>42360.437152777777</v>
      </c>
      <c r="O1415" t="b">
        <v>0</v>
      </c>
      <c r="P1415">
        <v>1</v>
      </c>
      <c r="Q1415" t="b">
        <v>0</v>
      </c>
      <c r="R1415" t="s">
        <v>8285</v>
      </c>
      <c r="S1415" s="12" t="s">
        <v>8323</v>
      </c>
      <c r="T1415" t="s">
        <v>8342</v>
      </c>
      <c r="U1415">
        <f t="shared" si="114"/>
        <v>2015</v>
      </c>
    </row>
    <row r="1416" spans="1:21" ht="15" hidden="1" customHeight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>
        <f t="shared" si="110"/>
        <v>0</v>
      </c>
      <c r="H1416">
        <f t="shared" si="111"/>
        <v>1</v>
      </c>
      <c r="I1416" t="s">
        <v>8223</v>
      </c>
      <c r="J1416" t="s">
        <v>8245</v>
      </c>
      <c r="K1416">
        <v>1483423467</v>
      </c>
      <c r="L1416" s="9">
        <f t="shared" si="112"/>
        <v>42738.25309027778</v>
      </c>
      <c r="M1416">
        <v>1480831467</v>
      </c>
      <c r="N1416" s="9">
        <f t="shared" si="113"/>
        <v>42708.25309027778</v>
      </c>
      <c r="O1416" t="b">
        <v>0</v>
      </c>
      <c r="P1416">
        <v>1</v>
      </c>
      <c r="Q1416" t="b">
        <v>0</v>
      </c>
      <c r="R1416" t="s">
        <v>8285</v>
      </c>
      <c r="S1416" s="12" t="s">
        <v>8323</v>
      </c>
      <c r="T1416" t="s">
        <v>8342</v>
      </c>
      <c r="U1416">
        <f t="shared" si="114"/>
        <v>2016</v>
      </c>
    </row>
    <row r="1417" spans="1:21" ht="15" hidden="1" customHeight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>
        <f t="shared" si="110"/>
        <v>18</v>
      </c>
      <c r="H1417">
        <f t="shared" si="111"/>
        <v>88.89</v>
      </c>
      <c r="I1417" t="s">
        <v>8223</v>
      </c>
      <c r="J1417" t="s">
        <v>8245</v>
      </c>
      <c r="K1417">
        <v>1439741591</v>
      </c>
      <c r="L1417" s="9">
        <f t="shared" si="112"/>
        <v>42232.675821759258</v>
      </c>
      <c r="M1417">
        <v>1436285591</v>
      </c>
      <c r="N1417" s="9">
        <f t="shared" si="113"/>
        <v>42192.675821759258</v>
      </c>
      <c r="O1417" t="b">
        <v>0</v>
      </c>
      <c r="P1417">
        <v>9</v>
      </c>
      <c r="Q1417" t="b">
        <v>0</v>
      </c>
      <c r="R1417" t="s">
        <v>8285</v>
      </c>
      <c r="S1417" s="12" t="s">
        <v>8323</v>
      </c>
      <c r="T1417" t="s">
        <v>8342</v>
      </c>
      <c r="U1417">
        <f t="shared" si="114"/>
        <v>2015</v>
      </c>
    </row>
    <row r="1418" spans="1:21" ht="15" hidden="1" customHeight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>
        <f t="shared" si="110"/>
        <v>0</v>
      </c>
      <c r="H1418" t="e">
        <f t="shared" si="111"/>
        <v>#DIV/0!</v>
      </c>
      <c r="I1418" t="s">
        <v>8223</v>
      </c>
      <c r="J1418" t="s">
        <v>8245</v>
      </c>
      <c r="K1418">
        <v>1448147619</v>
      </c>
      <c r="L1418" s="9">
        <f t="shared" si="112"/>
        <v>42329.967812499999</v>
      </c>
      <c r="M1418">
        <v>1445552019</v>
      </c>
      <c r="N1418" s="9">
        <f t="shared" si="113"/>
        <v>42299.926145833335</v>
      </c>
      <c r="O1418" t="b">
        <v>0</v>
      </c>
      <c r="P1418">
        <v>0</v>
      </c>
      <c r="Q1418" t="b">
        <v>0</v>
      </c>
      <c r="R1418" t="s">
        <v>8285</v>
      </c>
      <c r="S1418" s="12" t="s">
        <v>8323</v>
      </c>
      <c r="T1418" t="s">
        <v>8342</v>
      </c>
      <c r="U1418">
        <f t="shared" si="114"/>
        <v>2015</v>
      </c>
    </row>
    <row r="1419" spans="1:21" ht="15" hidden="1" customHeight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>
        <f t="shared" si="110"/>
        <v>1</v>
      </c>
      <c r="H1419">
        <f t="shared" si="111"/>
        <v>27.5</v>
      </c>
      <c r="I1419" t="s">
        <v>8223</v>
      </c>
      <c r="J1419" t="s">
        <v>8245</v>
      </c>
      <c r="K1419">
        <v>1442315460</v>
      </c>
      <c r="L1419" s="9">
        <f t="shared" si="112"/>
        <v>42262.465972222228</v>
      </c>
      <c r="M1419">
        <v>1439696174</v>
      </c>
      <c r="N1419" s="9">
        <f t="shared" si="113"/>
        <v>42232.15016203704</v>
      </c>
      <c r="O1419" t="b">
        <v>0</v>
      </c>
      <c r="P1419">
        <v>2</v>
      </c>
      <c r="Q1419" t="b">
        <v>0</v>
      </c>
      <c r="R1419" t="s">
        <v>8285</v>
      </c>
      <c r="S1419" s="12" t="s">
        <v>8323</v>
      </c>
      <c r="T1419" t="s">
        <v>8342</v>
      </c>
      <c r="U1419">
        <f t="shared" si="114"/>
        <v>2015</v>
      </c>
    </row>
    <row r="1420" spans="1:21" ht="15" hidden="1" customHeight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>
        <f t="shared" si="110"/>
        <v>0</v>
      </c>
      <c r="H1420">
        <f t="shared" si="111"/>
        <v>6</v>
      </c>
      <c r="I1420" t="s">
        <v>8226</v>
      </c>
      <c r="J1420" t="s">
        <v>8248</v>
      </c>
      <c r="K1420">
        <v>1456397834</v>
      </c>
      <c r="L1420" s="9">
        <f t="shared" si="112"/>
        <v>42425.456412037034</v>
      </c>
      <c r="M1420">
        <v>1453805834</v>
      </c>
      <c r="N1420" s="9">
        <f t="shared" si="113"/>
        <v>42395.456412037034</v>
      </c>
      <c r="O1420" t="b">
        <v>0</v>
      </c>
      <c r="P1420">
        <v>1</v>
      </c>
      <c r="Q1420" t="b">
        <v>0</v>
      </c>
      <c r="R1420" t="s">
        <v>8285</v>
      </c>
      <c r="S1420" s="12" t="s">
        <v>8323</v>
      </c>
      <c r="T1420" t="s">
        <v>8342</v>
      </c>
      <c r="U1420">
        <f t="shared" si="114"/>
        <v>2016</v>
      </c>
    </row>
    <row r="1421" spans="1:21" ht="15" hidden="1" customHeight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>
        <f t="shared" si="110"/>
        <v>7</v>
      </c>
      <c r="H1421">
        <f t="shared" si="111"/>
        <v>44.5</v>
      </c>
      <c r="I1421" t="s">
        <v>8223</v>
      </c>
      <c r="J1421" t="s">
        <v>8245</v>
      </c>
      <c r="K1421">
        <v>1476010619</v>
      </c>
      <c r="L1421" s="9">
        <f t="shared" si="112"/>
        <v>42652.456238425926</v>
      </c>
      <c r="M1421">
        <v>1473418619</v>
      </c>
      <c r="N1421" s="9">
        <f t="shared" si="113"/>
        <v>42622.456238425926</v>
      </c>
      <c r="O1421" t="b">
        <v>0</v>
      </c>
      <c r="P1421">
        <v>10</v>
      </c>
      <c r="Q1421" t="b">
        <v>0</v>
      </c>
      <c r="R1421" t="s">
        <v>8285</v>
      </c>
      <c r="S1421" s="12" t="s">
        <v>8323</v>
      </c>
      <c r="T1421" t="s">
        <v>8342</v>
      </c>
      <c r="U1421">
        <f t="shared" si="114"/>
        <v>2016</v>
      </c>
    </row>
    <row r="1422" spans="1:21" ht="15" hidden="1" customHeight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>
        <f t="shared" si="110"/>
        <v>3</v>
      </c>
      <c r="H1422">
        <f t="shared" si="111"/>
        <v>1</v>
      </c>
      <c r="I1422" t="s">
        <v>8223</v>
      </c>
      <c r="J1422" t="s">
        <v>8245</v>
      </c>
      <c r="K1422">
        <v>1467129686</v>
      </c>
      <c r="L1422" s="9">
        <f t="shared" si="112"/>
        <v>42549.667662037042</v>
      </c>
      <c r="M1422">
        <v>1464969686</v>
      </c>
      <c r="N1422" s="9">
        <f t="shared" si="113"/>
        <v>42524.667662037042</v>
      </c>
      <c r="O1422" t="b">
        <v>0</v>
      </c>
      <c r="P1422">
        <v>3</v>
      </c>
      <c r="Q1422" t="b">
        <v>0</v>
      </c>
      <c r="R1422" t="s">
        <v>8285</v>
      </c>
      <c r="S1422" s="12" t="s">
        <v>8323</v>
      </c>
      <c r="T1422" t="s">
        <v>8342</v>
      </c>
      <c r="U1422">
        <f t="shared" si="114"/>
        <v>2016</v>
      </c>
    </row>
    <row r="1423" spans="1:21" ht="15" hidden="1" customHeight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>
        <f t="shared" si="110"/>
        <v>0</v>
      </c>
      <c r="H1423">
        <f t="shared" si="111"/>
        <v>100</v>
      </c>
      <c r="I1423" t="s">
        <v>8234</v>
      </c>
      <c r="J1423" t="s">
        <v>8254</v>
      </c>
      <c r="K1423">
        <v>1423432709</v>
      </c>
      <c r="L1423" s="9">
        <f t="shared" si="112"/>
        <v>42043.915613425925</v>
      </c>
      <c r="M1423">
        <v>1420840709</v>
      </c>
      <c r="N1423" s="9">
        <f t="shared" si="113"/>
        <v>42013.915613425925</v>
      </c>
      <c r="O1423" t="b">
        <v>0</v>
      </c>
      <c r="P1423">
        <v>2</v>
      </c>
      <c r="Q1423" t="b">
        <v>0</v>
      </c>
      <c r="R1423" t="s">
        <v>8285</v>
      </c>
      <c r="S1423" s="12" t="s">
        <v>8323</v>
      </c>
      <c r="T1423" t="s">
        <v>8342</v>
      </c>
      <c r="U1423">
        <f t="shared" si="114"/>
        <v>2015</v>
      </c>
    </row>
    <row r="1424" spans="1:21" ht="15" hidden="1" customHeight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>
        <f t="shared" si="110"/>
        <v>0</v>
      </c>
      <c r="H1424">
        <f t="shared" si="111"/>
        <v>13</v>
      </c>
      <c r="I1424" t="s">
        <v>8227</v>
      </c>
      <c r="J1424" t="s">
        <v>8249</v>
      </c>
      <c r="K1424">
        <v>1474436704</v>
      </c>
      <c r="L1424" s="9">
        <f t="shared" si="112"/>
        <v>42634.239629629628</v>
      </c>
      <c r="M1424">
        <v>1471844704</v>
      </c>
      <c r="N1424" s="9">
        <f t="shared" si="113"/>
        <v>42604.239629629628</v>
      </c>
      <c r="O1424" t="b">
        <v>0</v>
      </c>
      <c r="P1424">
        <v>2</v>
      </c>
      <c r="Q1424" t="b">
        <v>0</v>
      </c>
      <c r="R1424" t="s">
        <v>8285</v>
      </c>
      <c r="S1424" s="12" t="s">
        <v>8323</v>
      </c>
      <c r="T1424" t="s">
        <v>8342</v>
      </c>
      <c r="U1424">
        <f t="shared" si="114"/>
        <v>2016</v>
      </c>
    </row>
    <row r="1425" spans="1:21" ht="15" hidden="1" customHeight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>
        <f t="shared" si="110"/>
        <v>0</v>
      </c>
      <c r="H1425">
        <f t="shared" si="111"/>
        <v>100</v>
      </c>
      <c r="I1425" t="s">
        <v>8225</v>
      </c>
      <c r="J1425" t="s">
        <v>8247</v>
      </c>
      <c r="K1425">
        <v>1451637531</v>
      </c>
      <c r="L1425" s="9">
        <f t="shared" si="112"/>
        <v>42370.360312500001</v>
      </c>
      <c r="M1425">
        <v>1449045531</v>
      </c>
      <c r="N1425" s="9">
        <f t="shared" si="113"/>
        <v>42340.360312500001</v>
      </c>
      <c r="O1425" t="b">
        <v>0</v>
      </c>
      <c r="P1425">
        <v>1</v>
      </c>
      <c r="Q1425" t="b">
        <v>0</v>
      </c>
      <c r="R1425" t="s">
        <v>8285</v>
      </c>
      <c r="S1425" s="12" t="s">
        <v>8323</v>
      </c>
      <c r="T1425" t="s">
        <v>8342</v>
      </c>
      <c r="U1425">
        <f t="shared" si="114"/>
        <v>2015</v>
      </c>
    </row>
    <row r="1426" spans="1:21" ht="15" hidden="1" customHeight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>
        <f t="shared" si="110"/>
        <v>20</v>
      </c>
      <c r="H1426">
        <f t="shared" si="111"/>
        <v>109.07</v>
      </c>
      <c r="I1426" t="s">
        <v>8223</v>
      </c>
      <c r="J1426" t="s">
        <v>8245</v>
      </c>
      <c r="K1426">
        <v>1479233602</v>
      </c>
      <c r="L1426" s="9">
        <f t="shared" si="112"/>
        <v>42689.759282407409</v>
      </c>
      <c r="M1426">
        <v>1478106802</v>
      </c>
      <c r="N1426" s="9">
        <f t="shared" si="113"/>
        <v>42676.717615740738</v>
      </c>
      <c r="O1426" t="b">
        <v>0</v>
      </c>
      <c r="P1426">
        <v>14</v>
      </c>
      <c r="Q1426" t="b">
        <v>0</v>
      </c>
      <c r="R1426" t="s">
        <v>8285</v>
      </c>
      <c r="S1426" s="12" t="s">
        <v>8323</v>
      </c>
      <c r="T1426" t="s">
        <v>8342</v>
      </c>
      <c r="U1426">
        <f t="shared" si="114"/>
        <v>2016</v>
      </c>
    </row>
    <row r="1427" spans="1:21" ht="15" hidden="1" customHeight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>
        <f t="shared" si="110"/>
        <v>0</v>
      </c>
      <c r="H1427" t="e">
        <f t="shared" si="111"/>
        <v>#DIV/0!</v>
      </c>
      <c r="I1427" t="s">
        <v>8223</v>
      </c>
      <c r="J1427" t="s">
        <v>8245</v>
      </c>
      <c r="K1427">
        <v>1430276959</v>
      </c>
      <c r="L1427" s="9">
        <f t="shared" si="112"/>
        <v>42123.131469907406</v>
      </c>
      <c r="M1427">
        <v>1427684959</v>
      </c>
      <c r="N1427" s="9">
        <f t="shared" si="113"/>
        <v>42093.131469907406</v>
      </c>
      <c r="O1427" t="b">
        <v>0</v>
      </c>
      <c r="P1427">
        <v>0</v>
      </c>
      <c r="Q1427" t="b">
        <v>0</v>
      </c>
      <c r="R1427" t="s">
        <v>8285</v>
      </c>
      <c r="S1427" s="12" t="s">
        <v>8323</v>
      </c>
      <c r="T1427" t="s">
        <v>8342</v>
      </c>
      <c r="U1427">
        <f t="shared" si="114"/>
        <v>2015</v>
      </c>
    </row>
    <row r="1428" spans="1:21" ht="15" hidden="1" customHeight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>
        <f t="shared" si="110"/>
        <v>0</v>
      </c>
      <c r="H1428" t="e">
        <f t="shared" si="111"/>
        <v>#DIV/0!</v>
      </c>
      <c r="I1428" t="s">
        <v>8235</v>
      </c>
      <c r="J1428" t="s">
        <v>8248</v>
      </c>
      <c r="K1428">
        <v>1440408120</v>
      </c>
      <c r="L1428" s="9">
        <f t="shared" si="112"/>
        <v>42240.390277777777</v>
      </c>
      <c r="M1428">
        <v>1435224120</v>
      </c>
      <c r="N1428" s="9">
        <f t="shared" si="113"/>
        <v>42180.390277777777</v>
      </c>
      <c r="O1428" t="b">
        <v>0</v>
      </c>
      <c r="P1428">
        <v>0</v>
      </c>
      <c r="Q1428" t="b">
        <v>0</v>
      </c>
      <c r="R1428" t="s">
        <v>8285</v>
      </c>
      <c r="S1428" s="12" t="s">
        <v>8323</v>
      </c>
      <c r="T1428" t="s">
        <v>8342</v>
      </c>
      <c r="U1428">
        <f t="shared" si="114"/>
        <v>2015</v>
      </c>
    </row>
    <row r="1429" spans="1:21" ht="15" hidden="1" customHeight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>
        <f t="shared" si="110"/>
        <v>8</v>
      </c>
      <c r="H1429">
        <f t="shared" si="111"/>
        <v>104.75</v>
      </c>
      <c r="I1429" t="s">
        <v>8235</v>
      </c>
      <c r="J1429" t="s">
        <v>8248</v>
      </c>
      <c r="K1429">
        <v>1474230385</v>
      </c>
      <c r="L1429" s="9">
        <f t="shared" si="112"/>
        <v>42631.851678240739</v>
      </c>
      <c r="M1429">
        <v>1471638385</v>
      </c>
      <c r="N1429" s="9">
        <f t="shared" si="113"/>
        <v>42601.851678240739</v>
      </c>
      <c r="O1429" t="b">
        <v>0</v>
      </c>
      <c r="P1429">
        <v>4</v>
      </c>
      <c r="Q1429" t="b">
        <v>0</v>
      </c>
      <c r="R1429" t="s">
        <v>8285</v>
      </c>
      <c r="S1429" s="12" t="s">
        <v>8323</v>
      </c>
      <c r="T1429" t="s">
        <v>8342</v>
      </c>
      <c r="U1429">
        <f t="shared" si="114"/>
        <v>2016</v>
      </c>
    </row>
    <row r="1430" spans="1:21" ht="15" hidden="1" customHeight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>
        <f t="shared" si="110"/>
        <v>5</v>
      </c>
      <c r="H1430">
        <f t="shared" si="111"/>
        <v>15</v>
      </c>
      <c r="I1430" t="s">
        <v>8226</v>
      </c>
      <c r="J1430" t="s">
        <v>8248</v>
      </c>
      <c r="K1430">
        <v>1459584417</v>
      </c>
      <c r="L1430" s="9">
        <f t="shared" si="112"/>
        <v>42462.338159722218</v>
      </c>
      <c r="M1430">
        <v>1456996017</v>
      </c>
      <c r="N1430" s="9">
        <f t="shared" si="113"/>
        <v>42432.379826388889</v>
      </c>
      <c r="O1430" t="b">
        <v>0</v>
      </c>
      <c r="P1430">
        <v>3</v>
      </c>
      <c r="Q1430" t="b">
        <v>0</v>
      </c>
      <c r="R1430" t="s">
        <v>8285</v>
      </c>
      <c r="S1430" s="12" t="s">
        <v>8323</v>
      </c>
      <c r="T1430" t="s">
        <v>8342</v>
      </c>
      <c r="U1430">
        <f t="shared" si="114"/>
        <v>2016</v>
      </c>
    </row>
    <row r="1431" spans="1:21" ht="15" hidden="1" customHeight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>
        <f t="shared" si="110"/>
        <v>0</v>
      </c>
      <c r="H1431" t="e">
        <f t="shared" si="111"/>
        <v>#DIV/0!</v>
      </c>
      <c r="I1431" t="s">
        <v>8223</v>
      </c>
      <c r="J1431" t="s">
        <v>8245</v>
      </c>
      <c r="K1431">
        <v>1428629242</v>
      </c>
      <c r="L1431" s="9">
        <f t="shared" si="112"/>
        <v>42104.060671296291</v>
      </c>
      <c r="M1431">
        <v>1426037242</v>
      </c>
      <c r="N1431" s="9">
        <f t="shared" si="113"/>
        <v>42074.060671296291</v>
      </c>
      <c r="O1431" t="b">
        <v>0</v>
      </c>
      <c r="P1431">
        <v>0</v>
      </c>
      <c r="Q1431" t="b">
        <v>0</v>
      </c>
      <c r="R1431" t="s">
        <v>8285</v>
      </c>
      <c r="S1431" s="12" t="s">
        <v>8323</v>
      </c>
      <c r="T1431" t="s">
        <v>8342</v>
      </c>
      <c r="U1431">
        <f t="shared" si="114"/>
        <v>2015</v>
      </c>
    </row>
    <row r="1432" spans="1:21" ht="15" hidden="1" customHeight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>
        <f t="shared" si="110"/>
        <v>8</v>
      </c>
      <c r="H1432">
        <f t="shared" si="111"/>
        <v>80.599999999999994</v>
      </c>
      <c r="I1432" t="s">
        <v>8223</v>
      </c>
      <c r="J1432" t="s">
        <v>8245</v>
      </c>
      <c r="K1432">
        <v>1419017488</v>
      </c>
      <c r="L1432" s="9">
        <f t="shared" si="112"/>
        <v>41992.813518518517</v>
      </c>
      <c r="M1432">
        <v>1416339088</v>
      </c>
      <c r="N1432" s="9">
        <f t="shared" si="113"/>
        <v>41961.813518518517</v>
      </c>
      <c r="O1432" t="b">
        <v>0</v>
      </c>
      <c r="P1432">
        <v>5</v>
      </c>
      <c r="Q1432" t="b">
        <v>0</v>
      </c>
      <c r="R1432" t="s">
        <v>8285</v>
      </c>
      <c r="S1432" s="12" t="s">
        <v>8323</v>
      </c>
      <c r="T1432" t="s">
        <v>8342</v>
      </c>
      <c r="U1432">
        <f t="shared" si="114"/>
        <v>2014</v>
      </c>
    </row>
    <row r="1433" spans="1:21" ht="15" hidden="1" customHeight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>
        <f t="shared" si="110"/>
        <v>32</v>
      </c>
      <c r="H1433">
        <f t="shared" si="111"/>
        <v>115.55</v>
      </c>
      <c r="I1433" t="s">
        <v>8223</v>
      </c>
      <c r="J1433" t="s">
        <v>8245</v>
      </c>
      <c r="K1433">
        <v>1448517816</v>
      </c>
      <c r="L1433" s="9">
        <f t="shared" si="112"/>
        <v>42334.252500000002</v>
      </c>
      <c r="M1433">
        <v>1445922216</v>
      </c>
      <c r="N1433" s="9">
        <f t="shared" si="113"/>
        <v>42304.210833333331</v>
      </c>
      <c r="O1433" t="b">
        <v>0</v>
      </c>
      <c r="P1433">
        <v>47</v>
      </c>
      <c r="Q1433" t="b">
        <v>0</v>
      </c>
      <c r="R1433" t="s">
        <v>8285</v>
      </c>
      <c r="S1433" s="12" t="s">
        <v>8323</v>
      </c>
      <c r="T1433" t="s">
        <v>8342</v>
      </c>
      <c r="U1433">
        <f t="shared" si="114"/>
        <v>2015</v>
      </c>
    </row>
    <row r="1434" spans="1:21" ht="15" hidden="1" customHeight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>
        <f t="shared" si="110"/>
        <v>0</v>
      </c>
      <c r="H1434" t="e">
        <f t="shared" si="111"/>
        <v>#DIV/0!</v>
      </c>
      <c r="I1434" t="s">
        <v>8223</v>
      </c>
      <c r="J1434" t="s">
        <v>8245</v>
      </c>
      <c r="K1434">
        <v>1437417828</v>
      </c>
      <c r="L1434" s="9">
        <f t="shared" si="112"/>
        <v>42205.780416666668</v>
      </c>
      <c r="M1434">
        <v>1434825828</v>
      </c>
      <c r="N1434" s="9">
        <f t="shared" si="113"/>
        <v>42175.780416666661</v>
      </c>
      <c r="O1434" t="b">
        <v>0</v>
      </c>
      <c r="P1434">
        <v>0</v>
      </c>
      <c r="Q1434" t="b">
        <v>0</v>
      </c>
      <c r="R1434" t="s">
        <v>8285</v>
      </c>
      <c r="S1434" s="12" t="s">
        <v>8323</v>
      </c>
      <c r="T1434" t="s">
        <v>8342</v>
      </c>
      <c r="U1434">
        <f t="shared" si="114"/>
        <v>2015</v>
      </c>
    </row>
    <row r="1435" spans="1:21" ht="15" hidden="1" customHeight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>
        <f t="shared" si="110"/>
        <v>7</v>
      </c>
      <c r="H1435">
        <f t="shared" si="111"/>
        <v>80.5</v>
      </c>
      <c r="I1435" t="s">
        <v>8236</v>
      </c>
      <c r="J1435" t="s">
        <v>8248</v>
      </c>
      <c r="K1435">
        <v>1481367600</v>
      </c>
      <c r="L1435" s="9">
        <f t="shared" si="112"/>
        <v>42714.458333333328</v>
      </c>
      <c r="M1435">
        <v>1477839675</v>
      </c>
      <c r="N1435" s="9">
        <f t="shared" si="113"/>
        <v>42673.625868055555</v>
      </c>
      <c r="O1435" t="b">
        <v>0</v>
      </c>
      <c r="P1435">
        <v>10</v>
      </c>
      <c r="Q1435" t="b">
        <v>0</v>
      </c>
      <c r="R1435" t="s">
        <v>8285</v>
      </c>
      <c r="S1435" s="12" t="s">
        <v>8323</v>
      </c>
      <c r="T1435" t="s">
        <v>8342</v>
      </c>
      <c r="U1435">
        <f t="shared" si="114"/>
        <v>2016</v>
      </c>
    </row>
    <row r="1436" spans="1:21" ht="15" hidden="1" customHeight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>
        <f t="shared" si="110"/>
        <v>10</v>
      </c>
      <c r="H1436">
        <f t="shared" si="111"/>
        <v>744.55</v>
      </c>
      <c r="I1436" t="s">
        <v>8231</v>
      </c>
      <c r="J1436" t="s">
        <v>8252</v>
      </c>
      <c r="K1436">
        <v>1433775600</v>
      </c>
      <c r="L1436" s="9">
        <f t="shared" si="112"/>
        <v>42163.625</v>
      </c>
      <c r="M1436">
        <v>1431973478</v>
      </c>
      <c r="N1436" s="9">
        <f t="shared" si="113"/>
        <v>42142.767106481479</v>
      </c>
      <c r="O1436" t="b">
        <v>0</v>
      </c>
      <c r="P1436">
        <v>11</v>
      </c>
      <c r="Q1436" t="b">
        <v>0</v>
      </c>
      <c r="R1436" t="s">
        <v>8285</v>
      </c>
      <c r="S1436" s="12" t="s">
        <v>8323</v>
      </c>
      <c r="T1436" t="s">
        <v>8342</v>
      </c>
      <c r="U1436">
        <f t="shared" si="114"/>
        <v>2015</v>
      </c>
    </row>
    <row r="1437" spans="1:21" ht="15" hidden="1" customHeight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>
        <f t="shared" si="110"/>
        <v>0</v>
      </c>
      <c r="H1437">
        <f t="shared" si="111"/>
        <v>7.5</v>
      </c>
      <c r="I1437" t="s">
        <v>8236</v>
      </c>
      <c r="J1437" t="s">
        <v>8248</v>
      </c>
      <c r="K1437">
        <v>1444589020</v>
      </c>
      <c r="L1437" s="9">
        <f t="shared" si="112"/>
        <v>42288.780324074076</v>
      </c>
      <c r="M1437">
        <v>1441997020</v>
      </c>
      <c r="N1437" s="9">
        <f t="shared" si="113"/>
        <v>42258.780324074076</v>
      </c>
      <c r="O1437" t="b">
        <v>0</v>
      </c>
      <c r="P1437">
        <v>2</v>
      </c>
      <c r="Q1437" t="b">
        <v>0</v>
      </c>
      <c r="R1437" t="s">
        <v>8285</v>
      </c>
      <c r="S1437" s="12" t="s">
        <v>8323</v>
      </c>
      <c r="T1437" t="s">
        <v>8342</v>
      </c>
      <c r="U1437">
        <f t="shared" si="114"/>
        <v>2015</v>
      </c>
    </row>
    <row r="1438" spans="1:21" ht="15" hidden="1" customHeight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>
        <f t="shared" si="110"/>
        <v>1</v>
      </c>
      <c r="H1438">
        <f t="shared" si="111"/>
        <v>38.5</v>
      </c>
      <c r="I1438" t="s">
        <v>8235</v>
      </c>
      <c r="J1438" t="s">
        <v>8248</v>
      </c>
      <c r="K1438">
        <v>1456043057</v>
      </c>
      <c r="L1438" s="9">
        <f t="shared" si="112"/>
        <v>42421.35019675926</v>
      </c>
      <c r="M1438">
        <v>1453451057</v>
      </c>
      <c r="N1438" s="9">
        <f t="shared" si="113"/>
        <v>42391.35019675926</v>
      </c>
      <c r="O1438" t="b">
        <v>0</v>
      </c>
      <c r="P1438">
        <v>2</v>
      </c>
      <c r="Q1438" t="b">
        <v>0</v>
      </c>
      <c r="R1438" t="s">
        <v>8285</v>
      </c>
      <c r="S1438" s="12" t="s">
        <v>8323</v>
      </c>
      <c r="T1438" t="s">
        <v>8342</v>
      </c>
      <c r="U1438">
        <f t="shared" si="114"/>
        <v>2016</v>
      </c>
    </row>
    <row r="1439" spans="1:21" ht="15" hidden="1" customHeight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>
        <f t="shared" si="110"/>
        <v>27</v>
      </c>
      <c r="H1439">
        <f t="shared" si="111"/>
        <v>36.68</v>
      </c>
      <c r="I1439" t="s">
        <v>8223</v>
      </c>
      <c r="J1439" t="s">
        <v>8245</v>
      </c>
      <c r="K1439">
        <v>1405227540</v>
      </c>
      <c r="L1439" s="9">
        <f t="shared" si="112"/>
        <v>41833.207638888889</v>
      </c>
      <c r="M1439">
        <v>1402058739</v>
      </c>
      <c r="N1439" s="9">
        <f t="shared" si="113"/>
        <v>41796.531701388885</v>
      </c>
      <c r="O1439" t="b">
        <v>0</v>
      </c>
      <c r="P1439">
        <v>22</v>
      </c>
      <c r="Q1439" t="b">
        <v>0</v>
      </c>
      <c r="R1439" t="s">
        <v>8285</v>
      </c>
      <c r="S1439" s="12" t="s">
        <v>8323</v>
      </c>
      <c r="T1439" t="s">
        <v>8342</v>
      </c>
      <c r="U1439">
        <f t="shared" si="114"/>
        <v>2014</v>
      </c>
    </row>
    <row r="1440" spans="1:21" ht="15" hidden="1" customHeight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>
        <f t="shared" si="110"/>
        <v>3</v>
      </c>
      <c r="H1440">
        <f t="shared" si="111"/>
        <v>75</v>
      </c>
      <c r="I1440" t="s">
        <v>8231</v>
      </c>
      <c r="J1440" t="s">
        <v>8252</v>
      </c>
      <c r="K1440">
        <v>1461765300</v>
      </c>
      <c r="L1440" s="9">
        <f t="shared" si="112"/>
        <v>42487.579861111109</v>
      </c>
      <c r="M1440">
        <v>1459198499</v>
      </c>
      <c r="N1440" s="9">
        <f t="shared" si="113"/>
        <v>42457.871516203704</v>
      </c>
      <c r="O1440" t="b">
        <v>0</v>
      </c>
      <c r="P1440">
        <v>8</v>
      </c>
      <c r="Q1440" t="b">
        <v>0</v>
      </c>
      <c r="R1440" t="s">
        <v>8285</v>
      </c>
      <c r="S1440" s="12" t="s">
        <v>8323</v>
      </c>
      <c r="T1440" t="s">
        <v>8342</v>
      </c>
      <c r="U1440">
        <f t="shared" si="114"/>
        <v>2016</v>
      </c>
    </row>
    <row r="1441" spans="1:21" ht="15" hidden="1" customHeight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>
        <f t="shared" si="110"/>
        <v>7</v>
      </c>
      <c r="H1441">
        <f t="shared" si="111"/>
        <v>30</v>
      </c>
      <c r="I1441" t="s">
        <v>8228</v>
      </c>
      <c r="J1441" t="s">
        <v>8250</v>
      </c>
      <c r="K1441">
        <v>1425758101</v>
      </c>
      <c r="L1441" s="9">
        <f t="shared" si="112"/>
        <v>42070.829872685179</v>
      </c>
      <c r="M1441">
        <v>1423166101</v>
      </c>
      <c r="N1441" s="9">
        <f t="shared" si="113"/>
        <v>42040.829872685179</v>
      </c>
      <c r="O1441" t="b">
        <v>0</v>
      </c>
      <c r="P1441">
        <v>6</v>
      </c>
      <c r="Q1441" t="b">
        <v>0</v>
      </c>
      <c r="R1441" t="s">
        <v>8285</v>
      </c>
      <c r="S1441" s="12" t="s">
        <v>8323</v>
      </c>
      <c r="T1441" t="s">
        <v>8342</v>
      </c>
      <c r="U1441">
        <f t="shared" si="114"/>
        <v>2015</v>
      </c>
    </row>
    <row r="1442" spans="1:21" ht="15" hidden="1" customHeight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>
        <f t="shared" si="110"/>
        <v>0</v>
      </c>
      <c r="H1442">
        <f t="shared" si="111"/>
        <v>1</v>
      </c>
      <c r="I1442" t="s">
        <v>8236</v>
      </c>
      <c r="J1442" t="s">
        <v>8248</v>
      </c>
      <c r="K1442">
        <v>1464285463</v>
      </c>
      <c r="L1442" s="9">
        <f t="shared" si="112"/>
        <v>42516.748414351852</v>
      </c>
      <c r="M1442">
        <v>1461693463</v>
      </c>
      <c r="N1442" s="9">
        <f t="shared" si="113"/>
        <v>42486.748414351852</v>
      </c>
      <c r="O1442" t="b">
        <v>0</v>
      </c>
      <c r="P1442">
        <v>1</v>
      </c>
      <c r="Q1442" t="b">
        <v>0</v>
      </c>
      <c r="R1442" t="s">
        <v>8285</v>
      </c>
      <c r="S1442" s="12" t="s">
        <v>8323</v>
      </c>
      <c r="T1442" t="s">
        <v>8342</v>
      </c>
      <c r="U1442">
        <f t="shared" si="114"/>
        <v>2016</v>
      </c>
    </row>
    <row r="1443" spans="1:21" ht="15" hidden="1" customHeight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>
        <f t="shared" si="110"/>
        <v>1</v>
      </c>
      <c r="H1443">
        <f t="shared" si="111"/>
        <v>673.33</v>
      </c>
      <c r="I1443" t="s">
        <v>8224</v>
      </c>
      <c r="J1443" t="s">
        <v>8246</v>
      </c>
      <c r="K1443">
        <v>1441995769</v>
      </c>
      <c r="L1443" s="9">
        <f t="shared" si="112"/>
        <v>42258.765844907408</v>
      </c>
      <c r="M1443">
        <v>1436811769</v>
      </c>
      <c r="N1443" s="9">
        <f t="shared" si="113"/>
        <v>42198.765844907408</v>
      </c>
      <c r="O1443" t="b">
        <v>0</v>
      </c>
      <c r="P1443">
        <v>3</v>
      </c>
      <c r="Q1443" t="b">
        <v>0</v>
      </c>
      <c r="R1443" t="s">
        <v>8285</v>
      </c>
      <c r="S1443" s="12" t="s">
        <v>8323</v>
      </c>
      <c r="T1443" t="s">
        <v>8342</v>
      </c>
      <c r="U1443">
        <f t="shared" si="114"/>
        <v>2015</v>
      </c>
    </row>
    <row r="1444" spans="1:21" ht="15" hidden="1" customHeight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>
        <f t="shared" si="110"/>
        <v>0</v>
      </c>
      <c r="H1444" t="e">
        <f t="shared" si="111"/>
        <v>#DIV/0!</v>
      </c>
      <c r="I1444" t="s">
        <v>8223</v>
      </c>
      <c r="J1444" t="s">
        <v>8245</v>
      </c>
      <c r="K1444">
        <v>1464190158</v>
      </c>
      <c r="L1444" s="9">
        <f t="shared" si="112"/>
        <v>42515.64534722222</v>
      </c>
      <c r="M1444">
        <v>1461598158</v>
      </c>
      <c r="N1444" s="9">
        <f t="shared" si="113"/>
        <v>42485.64534722222</v>
      </c>
      <c r="O1444" t="b">
        <v>0</v>
      </c>
      <c r="P1444">
        <v>0</v>
      </c>
      <c r="Q1444" t="b">
        <v>0</v>
      </c>
      <c r="R1444" t="s">
        <v>8285</v>
      </c>
      <c r="S1444" s="12" t="s">
        <v>8323</v>
      </c>
      <c r="T1444" t="s">
        <v>8342</v>
      </c>
      <c r="U1444">
        <f t="shared" si="114"/>
        <v>2016</v>
      </c>
    </row>
    <row r="1445" spans="1:21" ht="15" hidden="1" customHeight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>
        <f t="shared" si="110"/>
        <v>0</v>
      </c>
      <c r="H1445" t="e">
        <f t="shared" si="111"/>
        <v>#DIV/0!</v>
      </c>
      <c r="I1445" t="s">
        <v>8229</v>
      </c>
      <c r="J1445" t="s">
        <v>8248</v>
      </c>
      <c r="K1445">
        <v>1483395209</v>
      </c>
      <c r="L1445" s="9">
        <f t="shared" si="112"/>
        <v>42737.926030092596</v>
      </c>
      <c r="M1445">
        <v>1480803209</v>
      </c>
      <c r="N1445" s="9">
        <f t="shared" si="113"/>
        <v>42707.926030092596</v>
      </c>
      <c r="O1445" t="b">
        <v>0</v>
      </c>
      <c r="P1445">
        <v>0</v>
      </c>
      <c r="Q1445" t="b">
        <v>0</v>
      </c>
      <c r="R1445" t="s">
        <v>8285</v>
      </c>
      <c r="S1445" s="12" t="s">
        <v>8323</v>
      </c>
      <c r="T1445" t="s">
        <v>8342</v>
      </c>
      <c r="U1445">
        <f t="shared" si="114"/>
        <v>2016</v>
      </c>
    </row>
    <row r="1446" spans="1:21" ht="15" hidden="1" customHeight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>
        <f t="shared" si="110"/>
        <v>0</v>
      </c>
      <c r="H1446" t="e">
        <f t="shared" si="111"/>
        <v>#DIV/0!</v>
      </c>
      <c r="I1446" t="s">
        <v>8235</v>
      </c>
      <c r="J1446" t="s">
        <v>8248</v>
      </c>
      <c r="K1446">
        <v>1442091462</v>
      </c>
      <c r="L1446" s="9">
        <f t="shared" si="112"/>
        <v>42259.873402777783</v>
      </c>
      <c r="M1446">
        <v>1436907462</v>
      </c>
      <c r="N1446" s="9">
        <f t="shared" si="113"/>
        <v>42199.873402777783</v>
      </c>
      <c r="O1446" t="b">
        <v>0</v>
      </c>
      <c r="P1446">
        <v>0</v>
      </c>
      <c r="Q1446" t="b">
        <v>0</v>
      </c>
      <c r="R1446" t="s">
        <v>8285</v>
      </c>
      <c r="S1446" s="12" t="s">
        <v>8323</v>
      </c>
      <c r="T1446" t="s">
        <v>8342</v>
      </c>
      <c r="U1446">
        <f t="shared" si="114"/>
        <v>2015</v>
      </c>
    </row>
    <row r="1447" spans="1:21" ht="15" hidden="1" customHeight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>
        <f t="shared" si="110"/>
        <v>0</v>
      </c>
      <c r="H1447" t="e">
        <f t="shared" si="111"/>
        <v>#DIV/0!</v>
      </c>
      <c r="I1447" t="s">
        <v>8235</v>
      </c>
      <c r="J1447" t="s">
        <v>8248</v>
      </c>
      <c r="K1447">
        <v>1434286855</v>
      </c>
      <c r="L1447" s="9">
        <f t="shared" si="112"/>
        <v>42169.542303240742</v>
      </c>
      <c r="M1447">
        <v>1431694855</v>
      </c>
      <c r="N1447" s="9">
        <f t="shared" si="113"/>
        <v>42139.542303240742</v>
      </c>
      <c r="O1447" t="b">
        <v>0</v>
      </c>
      <c r="P1447">
        <v>0</v>
      </c>
      <c r="Q1447" t="b">
        <v>0</v>
      </c>
      <c r="R1447" t="s">
        <v>8285</v>
      </c>
      <c r="S1447" s="12" t="s">
        <v>8323</v>
      </c>
      <c r="T1447" t="s">
        <v>8342</v>
      </c>
      <c r="U1447">
        <f t="shared" si="114"/>
        <v>2015</v>
      </c>
    </row>
    <row r="1448" spans="1:21" ht="15" hidden="1" customHeight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>
        <f t="shared" si="110"/>
        <v>0</v>
      </c>
      <c r="H1448" t="e">
        <f t="shared" si="111"/>
        <v>#DIV/0!</v>
      </c>
      <c r="I1448" t="s">
        <v>8236</v>
      </c>
      <c r="J1448" t="s">
        <v>8248</v>
      </c>
      <c r="K1448">
        <v>1461235478</v>
      </c>
      <c r="L1448" s="9">
        <f t="shared" si="112"/>
        <v>42481.447662037041</v>
      </c>
      <c r="M1448">
        <v>1459507478</v>
      </c>
      <c r="N1448" s="9">
        <f t="shared" si="113"/>
        <v>42461.447662037041</v>
      </c>
      <c r="O1448" t="b">
        <v>0</v>
      </c>
      <c r="P1448">
        <v>0</v>
      </c>
      <c r="Q1448" t="b">
        <v>0</v>
      </c>
      <c r="R1448" t="s">
        <v>8285</v>
      </c>
      <c r="S1448" s="12" t="s">
        <v>8323</v>
      </c>
      <c r="T1448" t="s">
        <v>8342</v>
      </c>
      <c r="U1448">
        <f t="shared" si="114"/>
        <v>2016</v>
      </c>
    </row>
    <row r="1449" spans="1:21" ht="15" hidden="1" customHeight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>
        <f t="shared" si="110"/>
        <v>0</v>
      </c>
      <c r="H1449">
        <f t="shared" si="111"/>
        <v>25</v>
      </c>
      <c r="I1449" t="s">
        <v>8223</v>
      </c>
      <c r="J1449" t="s">
        <v>8245</v>
      </c>
      <c r="K1449">
        <v>1467999134</v>
      </c>
      <c r="L1449" s="9">
        <f t="shared" si="112"/>
        <v>42559.730717592596</v>
      </c>
      <c r="M1449">
        <v>1465407134</v>
      </c>
      <c r="N1449" s="9">
        <f t="shared" si="113"/>
        <v>42529.730717592596</v>
      </c>
      <c r="O1449" t="b">
        <v>0</v>
      </c>
      <c r="P1449">
        <v>3</v>
      </c>
      <c r="Q1449" t="b">
        <v>0</v>
      </c>
      <c r="R1449" t="s">
        <v>8285</v>
      </c>
      <c r="S1449" s="12" t="s">
        <v>8323</v>
      </c>
      <c r="T1449" t="s">
        <v>8342</v>
      </c>
      <c r="U1449">
        <f t="shared" si="114"/>
        <v>2016</v>
      </c>
    </row>
    <row r="1450" spans="1:21" ht="15" hidden="1" customHeight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>
        <f t="shared" si="110"/>
        <v>0</v>
      </c>
      <c r="H1450" t="e">
        <f t="shared" si="111"/>
        <v>#DIV/0!</v>
      </c>
      <c r="I1450" t="s">
        <v>8225</v>
      </c>
      <c r="J1450" t="s">
        <v>8247</v>
      </c>
      <c r="K1450">
        <v>1432272300</v>
      </c>
      <c r="L1450" s="9">
        <f t="shared" si="112"/>
        <v>42146.225694444445</v>
      </c>
      <c r="M1450">
        <v>1429655318</v>
      </c>
      <c r="N1450" s="9">
        <f t="shared" si="113"/>
        <v>42115.936550925922</v>
      </c>
      <c r="O1450" t="b">
        <v>0</v>
      </c>
      <c r="P1450">
        <v>0</v>
      </c>
      <c r="Q1450" t="b">
        <v>0</v>
      </c>
      <c r="R1450" t="s">
        <v>8285</v>
      </c>
      <c r="S1450" s="12" t="s">
        <v>8323</v>
      </c>
      <c r="T1450" t="s">
        <v>8342</v>
      </c>
      <c r="U1450">
        <f t="shared" si="114"/>
        <v>2015</v>
      </c>
    </row>
    <row r="1451" spans="1:21" ht="15" hidden="1" customHeight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>
        <f t="shared" si="110"/>
        <v>0</v>
      </c>
      <c r="H1451" t="e">
        <f t="shared" si="111"/>
        <v>#DIV/0!</v>
      </c>
      <c r="I1451" t="s">
        <v>8223</v>
      </c>
      <c r="J1451" t="s">
        <v>8245</v>
      </c>
      <c r="K1451">
        <v>1431286105</v>
      </c>
      <c r="L1451" s="9">
        <f t="shared" si="112"/>
        <v>42134.811400462961</v>
      </c>
      <c r="M1451">
        <v>1427138905</v>
      </c>
      <c r="N1451" s="9">
        <f t="shared" si="113"/>
        <v>42086.811400462961</v>
      </c>
      <c r="O1451" t="b">
        <v>0</v>
      </c>
      <c r="P1451">
        <v>0</v>
      </c>
      <c r="Q1451" t="b">
        <v>0</v>
      </c>
      <c r="R1451" t="s">
        <v>8285</v>
      </c>
      <c r="S1451" s="12" t="s">
        <v>8323</v>
      </c>
      <c r="T1451" t="s">
        <v>8342</v>
      </c>
      <c r="U1451">
        <f t="shared" si="114"/>
        <v>2015</v>
      </c>
    </row>
    <row r="1452" spans="1:21" ht="15" hidden="1" customHeight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>
        <f t="shared" si="110"/>
        <v>0</v>
      </c>
      <c r="H1452">
        <f t="shared" si="111"/>
        <v>1</v>
      </c>
      <c r="I1452" t="s">
        <v>8223</v>
      </c>
      <c r="J1452" t="s">
        <v>8245</v>
      </c>
      <c r="K1452">
        <v>1455941197</v>
      </c>
      <c r="L1452" s="9">
        <f t="shared" si="112"/>
        <v>42420.171261574069</v>
      </c>
      <c r="M1452">
        <v>1453349197</v>
      </c>
      <c r="N1452" s="9">
        <f t="shared" si="113"/>
        <v>42390.171261574069</v>
      </c>
      <c r="O1452" t="b">
        <v>0</v>
      </c>
      <c r="P1452">
        <v>1</v>
      </c>
      <c r="Q1452" t="b">
        <v>0</v>
      </c>
      <c r="R1452" t="s">
        <v>8285</v>
      </c>
      <c r="S1452" s="12" t="s">
        <v>8323</v>
      </c>
      <c r="T1452" t="s">
        <v>8342</v>
      </c>
      <c r="U1452">
        <f t="shared" si="114"/>
        <v>2016</v>
      </c>
    </row>
    <row r="1453" spans="1:21" ht="15" hidden="1" customHeight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>
        <f t="shared" si="110"/>
        <v>0</v>
      </c>
      <c r="H1453">
        <f t="shared" si="111"/>
        <v>1</v>
      </c>
      <c r="I1453" t="s">
        <v>8223</v>
      </c>
      <c r="J1453" t="s">
        <v>8245</v>
      </c>
      <c r="K1453">
        <v>1416355259</v>
      </c>
      <c r="L1453" s="9">
        <f t="shared" si="112"/>
        <v>41962.00068287037</v>
      </c>
      <c r="M1453">
        <v>1413759659</v>
      </c>
      <c r="N1453" s="9">
        <f t="shared" si="113"/>
        <v>41931.959016203706</v>
      </c>
      <c r="O1453" t="b">
        <v>0</v>
      </c>
      <c r="P1453">
        <v>2</v>
      </c>
      <c r="Q1453" t="b">
        <v>0</v>
      </c>
      <c r="R1453" t="s">
        <v>8285</v>
      </c>
      <c r="S1453" s="12" t="s">
        <v>8323</v>
      </c>
      <c r="T1453" t="s">
        <v>8342</v>
      </c>
      <c r="U1453">
        <f t="shared" si="114"/>
        <v>2014</v>
      </c>
    </row>
    <row r="1454" spans="1:21" ht="15" hidden="1" customHeight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>
        <f t="shared" si="110"/>
        <v>0</v>
      </c>
      <c r="H1454" t="e">
        <f t="shared" si="111"/>
        <v>#DIV/0!</v>
      </c>
      <c r="I1454" t="s">
        <v>8223</v>
      </c>
      <c r="J1454" t="s">
        <v>8245</v>
      </c>
      <c r="K1454">
        <v>1406566363</v>
      </c>
      <c r="L1454" s="9">
        <f t="shared" si="112"/>
        <v>41848.703275462962</v>
      </c>
      <c r="M1454">
        <v>1403974363</v>
      </c>
      <c r="N1454" s="9">
        <f t="shared" si="113"/>
        <v>41818.703275462962</v>
      </c>
      <c r="O1454" t="b">
        <v>0</v>
      </c>
      <c r="P1454">
        <v>0</v>
      </c>
      <c r="Q1454" t="b">
        <v>0</v>
      </c>
      <c r="R1454" t="s">
        <v>8285</v>
      </c>
      <c r="S1454" s="12" t="s">
        <v>8323</v>
      </c>
      <c r="T1454" t="s">
        <v>8342</v>
      </c>
      <c r="U1454">
        <f t="shared" si="114"/>
        <v>2014</v>
      </c>
    </row>
    <row r="1455" spans="1:21" ht="15" hidden="1" customHeight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>
        <f t="shared" si="110"/>
        <v>0</v>
      </c>
      <c r="H1455" t="e">
        <f t="shared" si="111"/>
        <v>#DIV/0!</v>
      </c>
      <c r="I1455" t="s">
        <v>8229</v>
      </c>
      <c r="J1455" t="s">
        <v>8248</v>
      </c>
      <c r="K1455">
        <v>1492270947</v>
      </c>
      <c r="L1455" s="9">
        <f t="shared" si="112"/>
        <v>42840.654479166667</v>
      </c>
      <c r="M1455">
        <v>1488386547</v>
      </c>
      <c r="N1455" s="9">
        <f t="shared" si="113"/>
        <v>42795.696145833339</v>
      </c>
      <c r="O1455" t="b">
        <v>0</v>
      </c>
      <c r="P1455">
        <v>0</v>
      </c>
      <c r="Q1455" t="b">
        <v>0</v>
      </c>
      <c r="R1455" t="s">
        <v>8285</v>
      </c>
      <c r="S1455" s="12" t="s">
        <v>8323</v>
      </c>
      <c r="T1455" t="s">
        <v>8342</v>
      </c>
      <c r="U1455">
        <f t="shared" si="114"/>
        <v>2017</v>
      </c>
    </row>
    <row r="1456" spans="1:21" ht="15" hidden="1" customHeight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>
        <f t="shared" si="110"/>
        <v>1</v>
      </c>
      <c r="H1456">
        <f t="shared" si="111"/>
        <v>15</v>
      </c>
      <c r="I1456" t="s">
        <v>8226</v>
      </c>
      <c r="J1456" t="s">
        <v>8248</v>
      </c>
      <c r="K1456">
        <v>1461535140</v>
      </c>
      <c r="L1456" s="9">
        <f t="shared" si="112"/>
        <v>42484.915972222225</v>
      </c>
      <c r="M1456">
        <v>1459716480</v>
      </c>
      <c r="N1456" s="9">
        <f t="shared" si="113"/>
        <v>42463.866666666669</v>
      </c>
      <c r="O1456" t="b">
        <v>0</v>
      </c>
      <c r="P1456">
        <v>1</v>
      </c>
      <c r="Q1456" t="b">
        <v>0</v>
      </c>
      <c r="R1456" t="s">
        <v>8285</v>
      </c>
      <c r="S1456" s="12" t="s">
        <v>8323</v>
      </c>
      <c r="T1456" t="s">
        <v>8342</v>
      </c>
      <c r="U1456">
        <f t="shared" si="114"/>
        <v>2016</v>
      </c>
    </row>
    <row r="1457" spans="1:21" ht="15" hidden="1" customHeight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>
        <f t="shared" si="110"/>
        <v>11</v>
      </c>
      <c r="H1457">
        <f t="shared" si="111"/>
        <v>225</v>
      </c>
      <c r="I1457" t="s">
        <v>8223</v>
      </c>
      <c r="J1457" t="s">
        <v>8245</v>
      </c>
      <c r="K1457">
        <v>1409924340</v>
      </c>
      <c r="L1457" s="9">
        <f t="shared" si="112"/>
        <v>41887.568749999999</v>
      </c>
      <c r="M1457">
        <v>1405181320</v>
      </c>
      <c r="N1457" s="9">
        <f t="shared" si="113"/>
        <v>41832.672685185185</v>
      </c>
      <c r="O1457" t="b">
        <v>0</v>
      </c>
      <c r="P1457">
        <v>7</v>
      </c>
      <c r="Q1457" t="b">
        <v>0</v>
      </c>
      <c r="R1457" t="s">
        <v>8285</v>
      </c>
      <c r="S1457" s="12" t="s">
        <v>8323</v>
      </c>
      <c r="T1457" t="s">
        <v>8342</v>
      </c>
      <c r="U1457">
        <f t="shared" si="114"/>
        <v>2014</v>
      </c>
    </row>
    <row r="1458" spans="1:21" ht="15" hidden="1" customHeight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>
        <f t="shared" si="110"/>
        <v>3</v>
      </c>
      <c r="H1458">
        <f t="shared" si="111"/>
        <v>48.33</v>
      </c>
      <c r="I1458" t="s">
        <v>8236</v>
      </c>
      <c r="J1458" t="s">
        <v>8248</v>
      </c>
      <c r="K1458">
        <v>1483459365</v>
      </c>
      <c r="L1458" s="9">
        <f t="shared" si="112"/>
        <v>42738.668576388889</v>
      </c>
      <c r="M1458">
        <v>1480867365</v>
      </c>
      <c r="N1458" s="9">
        <f t="shared" si="113"/>
        <v>42708.668576388889</v>
      </c>
      <c r="O1458" t="b">
        <v>0</v>
      </c>
      <c r="P1458">
        <v>3</v>
      </c>
      <c r="Q1458" t="b">
        <v>0</v>
      </c>
      <c r="R1458" t="s">
        <v>8285</v>
      </c>
      <c r="S1458" s="12" t="s">
        <v>8323</v>
      </c>
      <c r="T1458" t="s">
        <v>8342</v>
      </c>
      <c r="U1458">
        <f t="shared" si="114"/>
        <v>2016</v>
      </c>
    </row>
    <row r="1459" spans="1:21" ht="15" hidden="1" customHeight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>
        <f t="shared" si="110"/>
        <v>0</v>
      </c>
      <c r="H1459" t="e">
        <f t="shared" si="111"/>
        <v>#DIV/0!</v>
      </c>
      <c r="I1459" t="s">
        <v>8223</v>
      </c>
      <c r="J1459" t="s">
        <v>8245</v>
      </c>
      <c r="K1459">
        <v>1447281044</v>
      </c>
      <c r="L1459" s="9">
        <f t="shared" si="112"/>
        <v>42319.938009259262</v>
      </c>
      <c r="M1459">
        <v>1444685444</v>
      </c>
      <c r="N1459" s="9">
        <f t="shared" si="113"/>
        <v>42289.89634259259</v>
      </c>
      <c r="O1459" t="b">
        <v>0</v>
      </c>
      <c r="P1459">
        <v>0</v>
      </c>
      <c r="Q1459" t="b">
        <v>0</v>
      </c>
      <c r="R1459" t="s">
        <v>8285</v>
      </c>
      <c r="S1459" s="12" t="s">
        <v>8323</v>
      </c>
      <c r="T1459" t="s">
        <v>8342</v>
      </c>
      <c r="U1459">
        <f t="shared" si="114"/>
        <v>2015</v>
      </c>
    </row>
    <row r="1460" spans="1:21" ht="15" hidden="1" customHeight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>
        <f t="shared" si="110"/>
        <v>0</v>
      </c>
      <c r="H1460" t="e">
        <f t="shared" si="111"/>
        <v>#DIV/0!</v>
      </c>
      <c r="I1460" t="s">
        <v>8223</v>
      </c>
      <c r="J1460" t="s">
        <v>8245</v>
      </c>
      <c r="K1460">
        <v>1407729600</v>
      </c>
      <c r="L1460" s="9">
        <f t="shared" si="112"/>
        <v>41862.166666666664</v>
      </c>
      <c r="M1460">
        <v>1405097760</v>
      </c>
      <c r="N1460" s="9">
        <f t="shared" si="113"/>
        <v>41831.705555555556</v>
      </c>
      <c r="O1460" t="b">
        <v>0</v>
      </c>
      <c r="P1460">
        <v>0</v>
      </c>
      <c r="Q1460" t="b">
        <v>0</v>
      </c>
      <c r="R1460" t="s">
        <v>8285</v>
      </c>
      <c r="S1460" s="12" t="s">
        <v>8323</v>
      </c>
      <c r="T1460" t="s">
        <v>8342</v>
      </c>
      <c r="U1460">
        <f t="shared" si="114"/>
        <v>2014</v>
      </c>
    </row>
    <row r="1461" spans="1:21" ht="15" hidden="1" customHeight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>
        <f t="shared" si="110"/>
        <v>0</v>
      </c>
      <c r="H1461" t="e">
        <f t="shared" si="111"/>
        <v>#DIV/0!</v>
      </c>
      <c r="I1461" t="s">
        <v>8231</v>
      </c>
      <c r="J1461" t="s">
        <v>8252</v>
      </c>
      <c r="K1461">
        <v>1449077100</v>
      </c>
      <c r="L1461" s="9">
        <f t="shared" si="112"/>
        <v>42340.725694444445</v>
      </c>
      <c r="M1461">
        <v>1446612896</v>
      </c>
      <c r="N1461" s="9">
        <f t="shared" si="113"/>
        <v>42312.204814814817</v>
      </c>
      <c r="O1461" t="b">
        <v>0</v>
      </c>
      <c r="P1461">
        <v>0</v>
      </c>
      <c r="Q1461" t="b">
        <v>0</v>
      </c>
      <c r="R1461" t="s">
        <v>8285</v>
      </c>
      <c r="S1461" s="12" t="s">
        <v>8323</v>
      </c>
      <c r="T1461" t="s">
        <v>8342</v>
      </c>
      <c r="U1461">
        <f t="shared" si="114"/>
        <v>2015</v>
      </c>
    </row>
    <row r="1462" spans="1:21" ht="15" hidden="1" customHeight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>
        <f t="shared" si="110"/>
        <v>0</v>
      </c>
      <c r="H1462" t="e">
        <f t="shared" si="111"/>
        <v>#DIV/0!</v>
      </c>
      <c r="I1462" t="s">
        <v>8223</v>
      </c>
      <c r="J1462" t="s">
        <v>8245</v>
      </c>
      <c r="K1462">
        <v>1417391100</v>
      </c>
      <c r="L1462" s="9">
        <f t="shared" si="112"/>
        <v>41973.989583333328</v>
      </c>
      <c r="M1462">
        <v>1412371898</v>
      </c>
      <c r="N1462" s="9">
        <f t="shared" si="113"/>
        <v>41915.896967592591</v>
      </c>
      <c r="O1462" t="b">
        <v>0</v>
      </c>
      <c r="P1462">
        <v>0</v>
      </c>
      <c r="Q1462" t="b">
        <v>0</v>
      </c>
      <c r="R1462" t="s">
        <v>8285</v>
      </c>
      <c r="S1462" s="12" t="s">
        <v>8323</v>
      </c>
      <c r="T1462" t="s">
        <v>8342</v>
      </c>
      <c r="U1462">
        <f t="shared" si="114"/>
        <v>2014</v>
      </c>
    </row>
    <row r="1463" spans="1:21" ht="15" hidden="1" customHeight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>
        <f t="shared" si="110"/>
        <v>101</v>
      </c>
      <c r="H1463">
        <f t="shared" si="111"/>
        <v>44.67</v>
      </c>
      <c r="I1463" t="s">
        <v>8223</v>
      </c>
      <c r="J1463" t="s">
        <v>8245</v>
      </c>
      <c r="K1463">
        <v>1413849600</v>
      </c>
      <c r="L1463" s="9">
        <f t="shared" si="112"/>
        <v>41933</v>
      </c>
      <c r="M1463">
        <v>1410967754</v>
      </c>
      <c r="N1463" s="9">
        <f t="shared" si="113"/>
        <v>41899.645300925928</v>
      </c>
      <c r="O1463" t="b">
        <v>1</v>
      </c>
      <c r="P1463">
        <v>340</v>
      </c>
      <c r="Q1463" t="b">
        <v>1</v>
      </c>
      <c r="R1463" t="s">
        <v>8286</v>
      </c>
      <c r="S1463" s="12" t="s">
        <v>8323</v>
      </c>
      <c r="T1463" t="s">
        <v>8343</v>
      </c>
      <c r="U1463">
        <f t="shared" si="114"/>
        <v>2014</v>
      </c>
    </row>
    <row r="1464" spans="1:21" ht="15" hidden="1" customHeight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>
        <f t="shared" si="110"/>
        <v>109</v>
      </c>
      <c r="H1464">
        <f t="shared" si="111"/>
        <v>28.94</v>
      </c>
      <c r="I1464" t="s">
        <v>8223</v>
      </c>
      <c r="J1464" t="s">
        <v>8245</v>
      </c>
      <c r="K1464">
        <v>1365609271</v>
      </c>
      <c r="L1464" s="9">
        <f t="shared" si="112"/>
        <v>41374.662858796299</v>
      </c>
      <c r="M1464">
        <v>1363017271</v>
      </c>
      <c r="N1464" s="9">
        <f t="shared" si="113"/>
        <v>41344.662858796299</v>
      </c>
      <c r="O1464" t="b">
        <v>1</v>
      </c>
      <c r="P1464">
        <v>150</v>
      </c>
      <c r="Q1464" t="b">
        <v>1</v>
      </c>
      <c r="R1464" t="s">
        <v>8286</v>
      </c>
      <c r="S1464" s="12" t="s">
        <v>8323</v>
      </c>
      <c r="T1464" t="s">
        <v>8343</v>
      </c>
      <c r="U1464">
        <f t="shared" si="114"/>
        <v>2013</v>
      </c>
    </row>
    <row r="1465" spans="1:21" ht="15" hidden="1" customHeight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>
        <f t="shared" si="110"/>
        <v>148</v>
      </c>
      <c r="H1465">
        <f t="shared" si="111"/>
        <v>35.44</v>
      </c>
      <c r="I1465" t="s">
        <v>8223</v>
      </c>
      <c r="J1465" t="s">
        <v>8245</v>
      </c>
      <c r="K1465">
        <v>1365367938</v>
      </c>
      <c r="L1465" s="9">
        <f t="shared" si="112"/>
        <v>41371.869652777779</v>
      </c>
      <c r="M1465">
        <v>1361483538</v>
      </c>
      <c r="N1465" s="9">
        <f t="shared" si="113"/>
        <v>41326.911319444444</v>
      </c>
      <c r="O1465" t="b">
        <v>1</v>
      </c>
      <c r="P1465">
        <v>25</v>
      </c>
      <c r="Q1465" t="b">
        <v>1</v>
      </c>
      <c r="R1465" t="s">
        <v>8286</v>
      </c>
      <c r="S1465" s="12" t="s">
        <v>8323</v>
      </c>
      <c r="T1465" t="s">
        <v>8343</v>
      </c>
      <c r="U1465">
        <f t="shared" si="114"/>
        <v>2013</v>
      </c>
    </row>
    <row r="1466" spans="1:21" ht="15" hidden="1" customHeight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>
        <f t="shared" si="110"/>
        <v>163</v>
      </c>
      <c r="H1466">
        <f t="shared" si="111"/>
        <v>34.869999999999997</v>
      </c>
      <c r="I1466" t="s">
        <v>8223</v>
      </c>
      <c r="J1466" t="s">
        <v>8245</v>
      </c>
      <c r="K1466">
        <v>1361029958</v>
      </c>
      <c r="L1466" s="9">
        <f t="shared" si="112"/>
        <v>41321.661550925928</v>
      </c>
      <c r="M1466">
        <v>1358437958</v>
      </c>
      <c r="N1466" s="9">
        <f t="shared" si="113"/>
        <v>41291.661550925928</v>
      </c>
      <c r="O1466" t="b">
        <v>1</v>
      </c>
      <c r="P1466">
        <v>234</v>
      </c>
      <c r="Q1466" t="b">
        <v>1</v>
      </c>
      <c r="R1466" t="s">
        <v>8286</v>
      </c>
      <c r="S1466" s="12" t="s">
        <v>8323</v>
      </c>
      <c r="T1466" t="s">
        <v>8343</v>
      </c>
      <c r="U1466">
        <f t="shared" si="114"/>
        <v>2013</v>
      </c>
    </row>
    <row r="1467" spans="1:21" ht="15" hidden="1" customHeight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>
        <f t="shared" si="110"/>
        <v>456</v>
      </c>
      <c r="H1467">
        <f t="shared" si="111"/>
        <v>52.62</v>
      </c>
      <c r="I1467" t="s">
        <v>8223</v>
      </c>
      <c r="J1467" t="s">
        <v>8245</v>
      </c>
      <c r="K1467">
        <v>1332385200</v>
      </c>
      <c r="L1467" s="9">
        <f t="shared" si="112"/>
        <v>40990.125</v>
      </c>
      <c r="M1467">
        <v>1329759452</v>
      </c>
      <c r="N1467" s="9">
        <f t="shared" si="113"/>
        <v>40959.734398148146</v>
      </c>
      <c r="O1467" t="b">
        <v>1</v>
      </c>
      <c r="P1467">
        <v>2602</v>
      </c>
      <c r="Q1467" t="b">
        <v>1</v>
      </c>
      <c r="R1467" t="s">
        <v>8286</v>
      </c>
      <c r="S1467" s="12" t="s">
        <v>8323</v>
      </c>
      <c r="T1467" t="s">
        <v>8343</v>
      </c>
      <c r="U1467">
        <f t="shared" si="114"/>
        <v>2012</v>
      </c>
    </row>
    <row r="1468" spans="1:21" ht="15" hidden="1" customHeight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>
        <f t="shared" si="110"/>
        <v>108</v>
      </c>
      <c r="H1468">
        <f t="shared" si="111"/>
        <v>69.599999999999994</v>
      </c>
      <c r="I1468" t="s">
        <v>8223</v>
      </c>
      <c r="J1468" t="s">
        <v>8245</v>
      </c>
      <c r="K1468">
        <v>1452574800</v>
      </c>
      <c r="L1468" s="9">
        <f t="shared" si="112"/>
        <v>42381.208333333328</v>
      </c>
      <c r="M1468">
        <v>1449029266</v>
      </c>
      <c r="N1468" s="9">
        <f t="shared" si="113"/>
        <v>42340.172060185185</v>
      </c>
      <c r="O1468" t="b">
        <v>1</v>
      </c>
      <c r="P1468">
        <v>248</v>
      </c>
      <c r="Q1468" t="b">
        <v>1</v>
      </c>
      <c r="R1468" t="s">
        <v>8286</v>
      </c>
      <c r="S1468" s="12" t="s">
        <v>8323</v>
      </c>
      <c r="T1468" t="s">
        <v>8343</v>
      </c>
      <c r="U1468">
        <f t="shared" si="114"/>
        <v>2015</v>
      </c>
    </row>
    <row r="1469" spans="1:21" ht="15" hidden="1" customHeight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>
        <f t="shared" si="110"/>
        <v>115</v>
      </c>
      <c r="H1469">
        <f t="shared" si="111"/>
        <v>76.72</v>
      </c>
      <c r="I1469" t="s">
        <v>8223</v>
      </c>
      <c r="J1469" t="s">
        <v>8245</v>
      </c>
      <c r="K1469">
        <v>1332699285</v>
      </c>
      <c r="L1469" s="9">
        <f t="shared" si="112"/>
        <v>40993.760243055556</v>
      </c>
      <c r="M1469">
        <v>1327518885</v>
      </c>
      <c r="N1469" s="9">
        <f t="shared" si="113"/>
        <v>40933.80190972222</v>
      </c>
      <c r="O1469" t="b">
        <v>1</v>
      </c>
      <c r="P1469">
        <v>600</v>
      </c>
      <c r="Q1469" t="b">
        <v>1</v>
      </c>
      <c r="R1469" t="s">
        <v>8286</v>
      </c>
      <c r="S1469" s="12" t="s">
        <v>8323</v>
      </c>
      <c r="T1469" t="s">
        <v>8343</v>
      </c>
      <c r="U1469">
        <f t="shared" si="114"/>
        <v>2012</v>
      </c>
    </row>
    <row r="1470" spans="1:21" ht="15" hidden="1" customHeight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>
        <f t="shared" si="110"/>
        <v>102</v>
      </c>
      <c r="H1470">
        <f t="shared" si="111"/>
        <v>33.19</v>
      </c>
      <c r="I1470" t="s">
        <v>8223</v>
      </c>
      <c r="J1470" t="s">
        <v>8245</v>
      </c>
      <c r="K1470">
        <v>1307838049</v>
      </c>
      <c r="L1470" s="9">
        <f t="shared" si="112"/>
        <v>40706.014456018522</v>
      </c>
      <c r="M1470">
        <v>1302654049</v>
      </c>
      <c r="N1470" s="9">
        <f t="shared" si="113"/>
        <v>40646.014456018514</v>
      </c>
      <c r="O1470" t="b">
        <v>1</v>
      </c>
      <c r="P1470">
        <v>293</v>
      </c>
      <c r="Q1470" t="b">
        <v>1</v>
      </c>
      <c r="R1470" t="s">
        <v>8286</v>
      </c>
      <c r="S1470" s="12" t="s">
        <v>8323</v>
      </c>
      <c r="T1470" t="s">
        <v>8343</v>
      </c>
      <c r="U1470">
        <f t="shared" si="114"/>
        <v>2011</v>
      </c>
    </row>
    <row r="1471" spans="1:21" ht="15" hidden="1" customHeight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>
        <f t="shared" si="110"/>
        <v>108</v>
      </c>
      <c r="H1471">
        <f t="shared" si="111"/>
        <v>149.46</v>
      </c>
      <c r="I1471" t="s">
        <v>8223</v>
      </c>
      <c r="J1471" t="s">
        <v>8245</v>
      </c>
      <c r="K1471">
        <v>1360938109</v>
      </c>
      <c r="L1471" s="9">
        <f t="shared" si="112"/>
        <v>41320.598483796297</v>
      </c>
      <c r="M1471">
        <v>1358346109</v>
      </c>
      <c r="N1471" s="9">
        <f t="shared" si="113"/>
        <v>41290.598483796297</v>
      </c>
      <c r="O1471" t="b">
        <v>1</v>
      </c>
      <c r="P1471">
        <v>321</v>
      </c>
      <c r="Q1471" t="b">
        <v>1</v>
      </c>
      <c r="R1471" t="s">
        <v>8286</v>
      </c>
      <c r="S1471" s="12" t="s">
        <v>8323</v>
      </c>
      <c r="T1471" t="s">
        <v>8343</v>
      </c>
      <c r="U1471">
        <f t="shared" si="114"/>
        <v>2013</v>
      </c>
    </row>
    <row r="1472" spans="1:21" ht="15" hidden="1" customHeight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>
        <f t="shared" si="110"/>
        <v>125</v>
      </c>
      <c r="H1472">
        <f t="shared" si="111"/>
        <v>23.17</v>
      </c>
      <c r="I1472" t="s">
        <v>8223</v>
      </c>
      <c r="J1472" t="s">
        <v>8245</v>
      </c>
      <c r="K1472">
        <v>1356724263</v>
      </c>
      <c r="L1472" s="9">
        <f t="shared" si="112"/>
        <v>41271.827118055553</v>
      </c>
      <c r="M1472">
        <v>1354909863</v>
      </c>
      <c r="N1472" s="9">
        <f t="shared" si="113"/>
        <v>41250.827118055553</v>
      </c>
      <c r="O1472" t="b">
        <v>1</v>
      </c>
      <c r="P1472">
        <v>81</v>
      </c>
      <c r="Q1472" t="b">
        <v>1</v>
      </c>
      <c r="R1472" t="s">
        <v>8286</v>
      </c>
      <c r="S1472" s="12" t="s">
        <v>8323</v>
      </c>
      <c r="T1472" t="s">
        <v>8343</v>
      </c>
      <c r="U1472">
        <f t="shared" si="114"/>
        <v>2012</v>
      </c>
    </row>
    <row r="1473" spans="1:21" ht="15" hidden="1" customHeight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>
        <f t="shared" si="110"/>
        <v>104</v>
      </c>
      <c r="H1473">
        <f t="shared" si="111"/>
        <v>96.88</v>
      </c>
      <c r="I1473" t="s">
        <v>8223</v>
      </c>
      <c r="J1473" t="s">
        <v>8245</v>
      </c>
      <c r="K1473">
        <v>1428620334</v>
      </c>
      <c r="L1473" s="9">
        <f t="shared" si="112"/>
        <v>42103.957569444443</v>
      </c>
      <c r="M1473">
        <v>1426028334</v>
      </c>
      <c r="N1473" s="9">
        <f t="shared" si="113"/>
        <v>42073.95756944445</v>
      </c>
      <c r="O1473" t="b">
        <v>1</v>
      </c>
      <c r="P1473">
        <v>343</v>
      </c>
      <c r="Q1473" t="b">
        <v>1</v>
      </c>
      <c r="R1473" t="s">
        <v>8286</v>
      </c>
      <c r="S1473" s="12" t="s">
        <v>8323</v>
      </c>
      <c r="T1473" t="s">
        <v>8343</v>
      </c>
      <c r="U1473">
        <f t="shared" si="114"/>
        <v>2015</v>
      </c>
    </row>
    <row r="1474" spans="1:21" ht="15" hidden="1" customHeight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>
        <f t="shared" si="110"/>
        <v>139</v>
      </c>
      <c r="H1474">
        <f t="shared" si="111"/>
        <v>103.2</v>
      </c>
      <c r="I1474" t="s">
        <v>8223</v>
      </c>
      <c r="J1474" t="s">
        <v>8245</v>
      </c>
      <c r="K1474">
        <v>1381928503</v>
      </c>
      <c r="L1474" s="9">
        <f t="shared" si="112"/>
        <v>41563.542858796296</v>
      </c>
      <c r="M1474">
        <v>1379336503</v>
      </c>
      <c r="N1474" s="9">
        <f t="shared" si="113"/>
        <v>41533.542858796296</v>
      </c>
      <c r="O1474" t="b">
        <v>1</v>
      </c>
      <c r="P1474">
        <v>336</v>
      </c>
      <c r="Q1474" t="b">
        <v>1</v>
      </c>
      <c r="R1474" t="s">
        <v>8286</v>
      </c>
      <c r="S1474" s="12" t="s">
        <v>8323</v>
      </c>
      <c r="T1474" t="s">
        <v>8343</v>
      </c>
      <c r="U1474">
        <f t="shared" si="114"/>
        <v>2013</v>
      </c>
    </row>
    <row r="1475" spans="1:21" ht="15" hidden="1" customHeight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>
        <f t="shared" ref="G1475:G1538" si="115">ROUND(E1475/D1475*100,0)</f>
        <v>121</v>
      </c>
      <c r="H1475">
        <f t="shared" ref="H1475:H1538" si="116">ROUND(E1475/P1475,2)</f>
        <v>38.46</v>
      </c>
      <c r="I1475" t="s">
        <v>8223</v>
      </c>
      <c r="J1475" t="s">
        <v>8245</v>
      </c>
      <c r="K1475">
        <v>1330644639</v>
      </c>
      <c r="L1475" s="9">
        <f t="shared" ref="L1475:L1538" si="117">K1475/60/60/24+DATE(1970,1,1)</f>
        <v>40969.979618055557</v>
      </c>
      <c r="M1475">
        <v>1328052639</v>
      </c>
      <c r="N1475" s="9">
        <f t="shared" ref="N1475:N1538" si="118">M1475/24/60/60+DATE(1970,1,1)</f>
        <v>40939.979618055557</v>
      </c>
      <c r="O1475" t="b">
        <v>1</v>
      </c>
      <c r="P1475">
        <v>47</v>
      </c>
      <c r="Q1475" t="b">
        <v>1</v>
      </c>
      <c r="R1475" t="s">
        <v>8286</v>
      </c>
      <c r="S1475" s="12" t="s">
        <v>8323</v>
      </c>
      <c r="T1475" t="s">
        <v>8343</v>
      </c>
      <c r="U1475">
        <f t="shared" ref="U1475:U1538" si="119">YEAR(N1475)</f>
        <v>2012</v>
      </c>
    </row>
    <row r="1476" spans="1:21" ht="15" hidden="1" customHeight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>
        <f t="shared" si="115"/>
        <v>112</v>
      </c>
      <c r="H1476">
        <f t="shared" si="116"/>
        <v>44.32</v>
      </c>
      <c r="I1476" t="s">
        <v>8223</v>
      </c>
      <c r="J1476" t="s">
        <v>8245</v>
      </c>
      <c r="K1476">
        <v>1379093292</v>
      </c>
      <c r="L1476" s="9">
        <f t="shared" si="117"/>
        <v>41530.727916666663</v>
      </c>
      <c r="M1476">
        <v>1376501292</v>
      </c>
      <c r="N1476" s="9">
        <f t="shared" si="118"/>
        <v>41500.72791666667</v>
      </c>
      <c r="O1476" t="b">
        <v>1</v>
      </c>
      <c r="P1476">
        <v>76</v>
      </c>
      <c r="Q1476" t="b">
        <v>1</v>
      </c>
      <c r="R1476" t="s">
        <v>8286</v>
      </c>
      <c r="S1476" s="12" t="s">
        <v>8323</v>
      </c>
      <c r="T1476" t="s">
        <v>8343</v>
      </c>
      <c r="U1476">
        <f t="shared" si="119"/>
        <v>2013</v>
      </c>
    </row>
    <row r="1477" spans="1:21" ht="15" hidden="1" customHeight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>
        <f t="shared" si="115"/>
        <v>189</v>
      </c>
      <c r="H1477">
        <f t="shared" si="116"/>
        <v>64.17</v>
      </c>
      <c r="I1477" t="s">
        <v>8223</v>
      </c>
      <c r="J1477" t="s">
        <v>8245</v>
      </c>
      <c r="K1477">
        <v>1419051540</v>
      </c>
      <c r="L1477" s="9">
        <f t="shared" si="117"/>
        <v>41993.207638888889</v>
      </c>
      <c r="M1477">
        <v>1416244863</v>
      </c>
      <c r="N1477" s="9">
        <f t="shared" si="118"/>
        <v>41960.722951388889</v>
      </c>
      <c r="O1477" t="b">
        <v>1</v>
      </c>
      <c r="P1477">
        <v>441</v>
      </c>
      <c r="Q1477" t="b">
        <v>1</v>
      </c>
      <c r="R1477" t="s">
        <v>8286</v>
      </c>
      <c r="S1477" s="12" t="s">
        <v>8323</v>
      </c>
      <c r="T1477" t="s">
        <v>8343</v>
      </c>
      <c r="U1477">
        <f t="shared" si="119"/>
        <v>2014</v>
      </c>
    </row>
    <row r="1478" spans="1:21" ht="15" hidden="1" customHeight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>
        <f t="shared" si="115"/>
        <v>662</v>
      </c>
      <c r="H1478">
        <f t="shared" si="116"/>
        <v>43.33</v>
      </c>
      <c r="I1478" t="s">
        <v>8223</v>
      </c>
      <c r="J1478" t="s">
        <v>8245</v>
      </c>
      <c r="K1478">
        <v>1315616422</v>
      </c>
      <c r="L1478" s="9">
        <f t="shared" si="117"/>
        <v>40796.041921296295</v>
      </c>
      <c r="M1478">
        <v>1313024422</v>
      </c>
      <c r="N1478" s="9">
        <f t="shared" si="118"/>
        <v>40766.041921296295</v>
      </c>
      <c r="O1478" t="b">
        <v>1</v>
      </c>
      <c r="P1478">
        <v>916</v>
      </c>
      <c r="Q1478" t="b">
        <v>1</v>
      </c>
      <c r="R1478" t="s">
        <v>8286</v>
      </c>
      <c r="S1478" s="12" t="s">
        <v>8323</v>
      </c>
      <c r="T1478" t="s">
        <v>8343</v>
      </c>
      <c r="U1478">
        <f t="shared" si="119"/>
        <v>2011</v>
      </c>
    </row>
    <row r="1479" spans="1:21" ht="15" hidden="1" customHeight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>
        <f t="shared" si="115"/>
        <v>111</v>
      </c>
      <c r="H1479">
        <f t="shared" si="116"/>
        <v>90.5</v>
      </c>
      <c r="I1479" t="s">
        <v>8223</v>
      </c>
      <c r="J1479" t="s">
        <v>8245</v>
      </c>
      <c r="K1479">
        <v>1324609200</v>
      </c>
      <c r="L1479" s="9">
        <f t="shared" si="117"/>
        <v>40900.125</v>
      </c>
      <c r="M1479">
        <v>1319467604</v>
      </c>
      <c r="N1479" s="9">
        <f t="shared" si="118"/>
        <v>40840.615787037037</v>
      </c>
      <c r="O1479" t="b">
        <v>1</v>
      </c>
      <c r="P1479">
        <v>369</v>
      </c>
      <c r="Q1479" t="b">
        <v>1</v>
      </c>
      <c r="R1479" t="s">
        <v>8286</v>
      </c>
      <c r="S1479" s="12" t="s">
        <v>8323</v>
      </c>
      <c r="T1479" t="s">
        <v>8343</v>
      </c>
      <c r="U1479">
        <f t="shared" si="119"/>
        <v>2011</v>
      </c>
    </row>
    <row r="1480" spans="1:21" ht="15" hidden="1" customHeight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>
        <f t="shared" si="115"/>
        <v>1182</v>
      </c>
      <c r="H1480">
        <f t="shared" si="116"/>
        <v>29.19</v>
      </c>
      <c r="I1480" t="s">
        <v>8223</v>
      </c>
      <c r="J1480" t="s">
        <v>8245</v>
      </c>
      <c r="K1480">
        <v>1368564913</v>
      </c>
      <c r="L1480" s="9">
        <f t="shared" si="117"/>
        <v>41408.871678240743</v>
      </c>
      <c r="M1480">
        <v>1367355313</v>
      </c>
      <c r="N1480" s="9">
        <f t="shared" si="118"/>
        <v>41394.871678240743</v>
      </c>
      <c r="O1480" t="b">
        <v>1</v>
      </c>
      <c r="P1480">
        <v>20242</v>
      </c>
      <c r="Q1480" t="b">
        <v>1</v>
      </c>
      <c r="R1480" t="s">
        <v>8286</v>
      </c>
      <c r="S1480" s="12" t="s">
        <v>8323</v>
      </c>
      <c r="T1480" t="s">
        <v>8343</v>
      </c>
      <c r="U1480">
        <f t="shared" si="119"/>
        <v>2013</v>
      </c>
    </row>
    <row r="1481" spans="1:21" ht="15" hidden="1" customHeight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>
        <f t="shared" si="115"/>
        <v>137</v>
      </c>
      <c r="H1481">
        <f t="shared" si="116"/>
        <v>30.96</v>
      </c>
      <c r="I1481" t="s">
        <v>8223</v>
      </c>
      <c r="J1481" t="s">
        <v>8245</v>
      </c>
      <c r="K1481">
        <v>1399694340</v>
      </c>
      <c r="L1481" s="9">
        <f t="shared" si="117"/>
        <v>41769.165972222225</v>
      </c>
      <c r="M1481">
        <v>1398448389</v>
      </c>
      <c r="N1481" s="9">
        <f t="shared" si="118"/>
        <v>41754.745243055557</v>
      </c>
      <c r="O1481" t="b">
        <v>1</v>
      </c>
      <c r="P1481">
        <v>71</v>
      </c>
      <c r="Q1481" t="b">
        <v>1</v>
      </c>
      <c r="R1481" t="s">
        <v>8286</v>
      </c>
      <c r="S1481" s="12" t="s">
        <v>8323</v>
      </c>
      <c r="T1481" t="s">
        <v>8343</v>
      </c>
      <c r="U1481">
        <f t="shared" si="119"/>
        <v>2014</v>
      </c>
    </row>
    <row r="1482" spans="1:21" ht="15" hidden="1" customHeight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>
        <f t="shared" si="115"/>
        <v>117</v>
      </c>
      <c r="H1482">
        <f t="shared" si="116"/>
        <v>92.16</v>
      </c>
      <c r="I1482" t="s">
        <v>8223</v>
      </c>
      <c r="J1482" t="s">
        <v>8245</v>
      </c>
      <c r="K1482">
        <v>1374858000</v>
      </c>
      <c r="L1482" s="9">
        <f t="shared" si="117"/>
        <v>41481.708333333336</v>
      </c>
      <c r="M1482">
        <v>1373408699</v>
      </c>
      <c r="N1482" s="9">
        <f t="shared" si="118"/>
        <v>41464.934016203704</v>
      </c>
      <c r="O1482" t="b">
        <v>1</v>
      </c>
      <c r="P1482">
        <v>635</v>
      </c>
      <c r="Q1482" t="b">
        <v>1</v>
      </c>
      <c r="R1482" t="s">
        <v>8286</v>
      </c>
      <c r="S1482" s="12" t="s">
        <v>8323</v>
      </c>
      <c r="T1482" t="s">
        <v>8343</v>
      </c>
      <c r="U1482">
        <f t="shared" si="119"/>
        <v>2013</v>
      </c>
    </row>
    <row r="1483" spans="1:21" ht="15" hidden="1" customHeight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>
        <f t="shared" si="115"/>
        <v>2</v>
      </c>
      <c r="H1483">
        <f t="shared" si="116"/>
        <v>17.5</v>
      </c>
      <c r="I1483" t="s">
        <v>8228</v>
      </c>
      <c r="J1483" t="s">
        <v>8250</v>
      </c>
      <c r="K1483">
        <v>1383430145</v>
      </c>
      <c r="L1483" s="9">
        <f t="shared" si="117"/>
        <v>41580.922974537039</v>
      </c>
      <c r="M1483">
        <v>1380838145</v>
      </c>
      <c r="N1483" s="9">
        <f t="shared" si="118"/>
        <v>41550.922974537039</v>
      </c>
      <c r="O1483" t="b">
        <v>0</v>
      </c>
      <c r="P1483">
        <v>6</v>
      </c>
      <c r="Q1483" t="b">
        <v>0</v>
      </c>
      <c r="R1483" t="s">
        <v>8273</v>
      </c>
      <c r="S1483" s="12" t="s">
        <v>8323</v>
      </c>
      <c r="T1483" t="s">
        <v>8325</v>
      </c>
      <c r="U1483">
        <f t="shared" si="119"/>
        <v>2013</v>
      </c>
    </row>
    <row r="1484" spans="1:21" ht="15" hidden="1" customHeight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>
        <f t="shared" si="115"/>
        <v>0</v>
      </c>
      <c r="H1484">
        <f t="shared" si="116"/>
        <v>5</v>
      </c>
      <c r="I1484" t="s">
        <v>8223</v>
      </c>
      <c r="J1484" t="s">
        <v>8245</v>
      </c>
      <c r="K1484">
        <v>1347004260</v>
      </c>
      <c r="L1484" s="9">
        <f t="shared" si="117"/>
        <v>41159.32708333333</v>
      </c>
      <c r="M1484">
        <v>1345062936</v>
      </c>
      <c r="N1484" s="9">
        <f t="shared" si="118"/>
        <v>41136.858055555553</v>
      </c>
      <c r="O1484" t="b">
        <v>0</v>
      </c>
      <c r="P1484">
        <v>1</v>
      </c>
      <c r="Q1484" t="b">
        <v>0</v>
      </c>
      <c r="R1484" t="s">
        <v>8273</v>
      </c>
      <c r="S1484" s="12" t="s">
        <v>8323</v>
      </c>
      <c r="T1484" t="s">
        <v>8325</v>
      </c>
      <c r="U1484">
        <f t="shared" si="119"/>
        <v>2012</v>
      </c>
    </row>
    <row r="1485" spans="1:21" ht="15" hidden="1" customHeight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>
        <f t="shared" si="115"/>
        <v>1</v>
      </c>
      <c r="H1485">
        <f t="shared" si="116"/>
        <v>25</v>
      </c>
      <c r="I1485" t="s">
        <v>8223</v>
      </c>
      <c r="J1485" t="s">
        <v>8245</v>
      </c>
      <c r="K1485">
        <v>1469162275</v>
      </c>
      <c r="L1485" s="9">
        <f t="shared" si="117"/>
        <v>42573.192997685182</v>
      </c>
      <c r="M1485">
        <v>1467002275</v>
      </c>
      <c r="N1485" s="9">
        <f t="shared" si="118"/>
        <v>42548.192997685182</v>
      </c>
      <c r="O1485" t="b">
        <v>0</v>
      </c>
      <c r="P1485">
        <v>2</v>
      </c>
      <c r="Q1485" t="b">
        <v>0</v>
      </c>
      <c r="R1485" t="s">
        <v>8273</v>
      </c>
      <c r="S1485" s="12" t="s">
        <v>8323</v>
      </c>
      <c r="T1485" t="s">
        <v>8325</v>
      </c>
      <c r="U1485">
        <f t="shared" si="119"/>
        <v>2016</v>
      </c>
    </row>
    <row r="1486" spans="1:21" ht="15" hidden="1" customHeight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>
        <f t="shared" si="115"/>
        <v>0</v>
      </c>
      <c r="H1486" t="e">
        <f t="shared" si="116"/>
        <v>#DIV/0!</v>
      </c>
      <c r="I1486" t="s">
        <v>8223</v>
      </c>
      <c r="J1486" t="s">
        <v>8245</v>
      </c>
      <c r="K1486">
        <v>1342882260</v>
      </c>
      <c r="L1486" s="9">
        <f t="shared" si="117"/>
        <v>41111.618750000001</v>
      </c>
      <c r="M1486">
        <v>1337834963</v>
      </c>
      <c r="N1486" s="9">
        <f t="shared" si="118"/>
        <v>41053.200960648152</v>
      </c>
      <c r="O1486" t="b">
        <v>0</v>
      </c>
      <c r="P1486">
        <v>0</v>
      </c>
      <c r="Q1486" t="b">
        <v>0</v>
      </c>
      <c r="R1486" t="s">
        <v>8273</v>
      </c>
      <c r="S1486" s="12" t="s">
        <v>8323</v>
      </c>
      <c r="T1486" t="s">
        <v>8325</v>
      </c>
      <c r="U1486">
        <f t="shared" si="119"/>
        <v>2012</v>
      </c>
    </row>
    <row r="1487" spans="1:21" ht="15" hidden="1" customHeight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>
        <f t="shared" si="115"/>
        <v>2</v>
      </c>
      <c r="H1487">
        <f t="shared" si="116"/>
        <v>50</v>
      </c>
      <c r="I1487" t="s">
        <v>8223</v>
      </c>
      <c r="J1487" t="s">
        <v>8245</v>
      </c>
      <c r="K1487">
        <v>1434827173</v>
      </c>
      <c r="L1487" s="9">
        <f t="shared" si="117"/>
        <v>42175.795983796299</v>
      </c>
      <c r="M1487">
        <v>1430939173</v>
      </c>
      <c r="N1487" s="9">
        <f t="shared" si="118"/>
        <v>42130.795983796299</v>
      </c>
      <c r="O1487" t="b">
        <v>0</v>
      </c>
      <c r="P1487">
        <v>3</v>
      </c>
      <c r="Q1487" t="b">
        <v>0</v>
      </c>
      <c r="R1487" t="s">
        <v>8273</v>
      </c>
      <c r="S1487" s="12" t="s">
        <v>8323</v>
      </c>
      <c r="T1487" t="s">
        <v>8325</v>
      </c>
      <c r="U1487">
        <f t="shared" si="119"/>
        <v>2015</v>
      </c>
    </row>
    <row r="1488" spans="1:21" ht="15" hidden="1" customHeight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>
        <f t="shared" si="115"/>
        <v>0</v>
      </c>
      <c r="H1488">
        <f t="shared" si="116"/>
        <v>16</v>
      </c>
      <c r="I1488" t="s">
        <v>8223</v>
      </c>
      <c r="J1488" t="s">
        <v>8245</v>
      </c>
      <c r="K1488">
        <v>1425009761</v>
      </c>
      <c r="L1488" s="9">
        <f t="shared" si="117"/>
        <v>42062.168530092589</v>
      </c>
      <c r="M1488">
        <v>1422417761</v>
      </c>
      <c r="N1488" s="9">
        <f t="shared" si="118"/>
        <v>42032.168530092589</v>
      </c>
      <c r="O1488" t="b">
        <v>0</v>
      </c>
      <c r="P1488">
        <v>3</v>
      </c>
      <c r="Q1488" t="b">
        <v>0</v>
      </c>
      <c r="R1488" t="s">
        <v>8273</v>
      </c>
      <c r="S1488" s="12" t="s">
        <v>8323</v>
      </c>
      <c r="T1488" t="s">
        <v>8325</v>
      </c>
      <c r="U1488">
        <f t="shared" si="119"/>
        <v>2015</v>
      </c>
    </row>
    <row r="1489" spans="1:21" ht="15" hidden="1" customHeight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>
        <f t="shared" si="115"/>
        <v>0</v>
      </c>
      <c r="H1489" t="e">
        <f t="shared" si="116"/>
        <v>#DIV/0!</v>
      </c>
      <c r="I1489" t="s">
        <v>8223</v>
      </c>
      <c r="J1489" t="s">
        <v>8245</v>
      </c>
      <c r="K1489">
        <v>1470175271</v>
      </c>
      <c r="L1489" s="9">
        <f t="shared" si="117"/>
        <v>42584.917488425926</v>
      </c>
      <c r="M1489">
        <v>1467583271</v>
      </c>
      <c r="N1489" s="9">
        <f t="shared" si="118"/>
        <v>42554.917488425926</v>
      </c>
      <c r="O1489" t="b">
        <v>0</v>
      </c>
      <c r="P1489">
        <v>0</v>
      </c>
      <c r="Q1489" t="b">
        <v>0</v>
      </c>
      <c r="R1489" t="s">
        <v>8273</v>
      </c>
      <c r="S1489" s="12" t="s">
        <v>8323</v>
      </c>
      <c r="T1489" t="s">
        <v>8325</v>
      </c>
      <c r="U1489">
        <f t="shared" si="119"/>
        <v>2016</v>
      </c>
    </row>
    <row r="1490" spans="1:21" ht="15" hidden="1" customHeight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>
        <f t="shared" si="115"/>
        <v>2</v>
      </c>
      <c r="H1490">
        <f t="shared" si="116"/>
        <v>60</v>
      </c>
      <c r="I1490" t="s">
        <v>8225</v>
      </c>
      <c r="J1490" t="s">
        <v>8247</v>
      </c>
      <c r="K1490">
        <v>1388928660</v>
      </c>
      <c r="L1490" s="9">
        <f t="shared" si="117"/>
        <v>41644.563194444447</v>
      </c>
      <c r="M1490">
        <v>1386336660</v>
      </c>
      <c r="N1490" s="9">
        <f t="shared" si="118"/>
        <v>41614.563194444447</v>
      </c>
      <c r="O1490" t="b">
        <v>0</v>
      </c>
      <c r="P1490">
        <v>6</v>
      </c>
      <c r="Q1490" t="b">
        <v>0</v>
      </c>
      <c r="R1490" t="s">
        <v>8273</v>
      </c>
      <c r="S1490" s="12" t="s">
        <v>8323</v>
      </c>
      <c r="T1490" t="s">
        <v>8325</v>
      </c>
      <c r="U1490">
        <f t="shared" si="119"/>
        <v>2013</v>
      </c>
    </row>
    <row r="1491" spans="1:21" ht="15" hidden="1" customHeight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>
        <f t="shared" si="115"/>
        <v>0</v>
      </c>
      <c r="H1491" t="e">
        <f t="shared" si="116"/>
        <v>#DIV/0!</v>
      </c>
      <c r="I1491" t="s">
        <v>8223</v>
      </c>
      <c r="J1491" t="s">
        <v>8245</v>
      </c>
      <c r="K1491">
        <v>1352994052</v>
      </c>
      <c r="L1491" s="9">
        <f t="shared" si="117"/>
        <v>41228.653379629628</v>
      </c>
      <c r="M1491">
        <v>1350398452</v>
      </c>
      <c r="N1491" s="9">
        <f t="shared" si="118"/>
        <v>41198.611712962964</v>
      </c>
      <c r="O1491" t="b">
        <v>0</v>
      </c>
      <c r="P1491">
        <v>0</v>
      </c>
      <c r="Q1491" t="b">
        <v>0</v>
      </c>
      <c r="R1491" t="s">
        <v>8273</v>
      </c>
      <c r="S1491" s="12" t="s">
        <v>8323</v>
      </c>
      <c r="T1491" t="s">
        <v>8325</v>
      </c>
      <c r="U1491">
        <f t="shared" si="119"/>
        <v>2012</v>
      </c>
    </row>
    <row r="1492" spans="1:21" ht="15" hidden="1" customHeight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>
        <f t="shared" si="115"/>
        <v>31</v>
      </c>
      <c r="H1492">
        <f t="shared" si="116"/>
        <v>47.11</v>
      </c>
      <c r="I1492" t="s">
        <v>8223</v>
      </c>
      <c r="J1492" t="s">
        <v>8245</v>
      </c>
      <c r="K1492">
        <v>1380720474</v>
      </c>
      <c r="L1492" s="9">
        <f t="shared" si="117"/>
        <v>41549.561041666668</v>
      </c>
      <c r="M1492">
        <v>1378214874</v>
      </c>
      <c r="N1492" s="9">
        <f t="shared" si="118"/>
        <v>41520.561041666668</v>
      </c>
      <c r="O1492" t="b">
        <v>0</v>
      </c>
      <c r="P1492">
        <v>19</v>
      </c>
      <c r="Q1492" t="b">
        <v>0</v>
      </c>
      <c r="R1492" t="s">
        <v>8273</v>
      </c>
      <c r="S1492" s="12" t="s">
        <v>8323</v>
      </c>
      <c r="T1492" t="s">
        <v>8325</v>
      </c>
      <c r="U1492">
        <f t="shared" si="119"/>
        <v>2013</v>
      </c>
    </row>
    <row r="1493" spans="1:21" ht="15" hidden="1" customHeight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>
        <f t="shared" si="115"/>
        <v>8</v>
      </c>
      <c r="H1493">
        <f t="shared" si="116"/>
        <v>100</v>
      </c>
      <c r="I1493" t="s">
        <v>8223</v>
      </c>
      <c r="J1493" t="s">
        <v>8245</v>
      </c>
      <c r="K1493">
        <v>1424014680</v>
      </c>
      <c r="L1493" s="9">
        <f t="shared" si="117"/>
        <v>42050.651388888888</v>
      </c>
      <c r="M1493">
        <v>1418922443</v>
      </c>
      <c r="N1493" s="9">
        <f t="shared" si="118"/>
        <v>41991.713460648149</v>
      </c>
      <c r="O1493" t="b">
        <v>0</v>
      </c>
      <c r="P1493">
        <v>1</v>
      </c>
      <c r="Q1493" t="b">
        <v>0</v>
      </c>
      <c r="R1493" t="s">
        <v>8273</v>
      </c>
      <c r="S1493" s="12" t="s">
        <v>8323</v>
      </c>
      <c r="T1493" t="s">
        <v>8325</v>
      </c>
      <c r="U1493">
        <f t="shared" si="119"/>
        <v>2014</v>
      </c>
    </row>
    <row r="1494" spans="1:21" ht="15" hidden="1" customHeight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>
        <f t="shared" si="115"/>
        <v>1</v>
      </c>
      <c r="H1494">
        <f t="shared" si="116"/>
        <v>15</v>
      </c>
      <c r="I1494" t="s">
        <v>8223</v>
      </c>
      <c r="J1494" t="s">
        <v>8245</v>
      </c>
      <c r="K1494">
        <v>1308431646</v>
      </c>
      <c r="L1494" s="9">
        <f t="shared" si="117"/>
        <v>40712.884791666671</v>
      </c>
      <c r="M1494">
        <v>1305839646</v>
      </c>
      <c r="N1494" s="9">
        <f t="shared" si="118"/>
        <v>40682.884791666671</v>
      </c>
      <c r="O1494" t="b">
        <v>0</v>
      </c>
      <c r="P1494">
        <v>2</v>
      </c>
      <c r="Q1494" t="b">
        <v>0</v>
      </c>
      <c r="R1494" t="s">
        <v>8273</v>
      </c>
      <c r="S1494" s="12" t="s">
        <v>8323</v>
      </c>
      <c r="T1494" t="s">
        <v>8325</v>
      </c>
      <c r="U1494">
        <f t="shared" si="119"/>
        <v>2011</v>
      </c>
    </row>
    <row r="1495" spans="1:21" ht="15" hidden="1" customHeight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>
        <f t="shared" si="115"/>
        <v>0</v>
      </c>
      <c r="H1495" t="e">
        <f t="shared" si="116"/>
        <v>#DIV/0!</v>
      </c>
      <c r="I1495" t="s">
        <v>8223</v>
      </c>
      <c r="J1495" t="s">
        <v>8245</v>
      </c>
      <c r="K1495">
        <v>1371415675</v>
      </c>
      <c r="L1495" s="9">
        <f t="shared" si="117"/>
        <v>41441.866608796299</v>
      </c>
      <c r="M1495">
        <v>1368823675</v>
      </c>
      <c r="N1495" s="9">
        <f t="shared" si="118"/>
        <v>41411.866608796292</v>
      </c>
      <c r="O1495" t="b">
        <v>0</v>
      </c>
      <c r="P1495">
        <v>0</v>
      </c>
      <c r="Q1495" t="b">
        <v>0</v>
      </c>
      <c r="R1495" t="s">
        <v>8273</v>
      </c>
      <c r="S1495" s="12" t="s">
        <v>8323</v>
      </c>
      <c r="T1495" t="s">
        <v>8325</v>
      </c>
      <c r="U1495">
        <f t="shared" si="119"/>
        <v>2013</v>
      </c>
    </row>
    <row r="1496" spans="1:21" ht="15" hidden="1" customHeight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>
        <f t="shared" si="115"/>
        <v>9</v>
      </c>
      <c r="H1496">
        <f t="shared" si="116"/>
        <v>40.450000000000003</v>
      </c>
      <c r="I1496" t="s">
        <v>8223</v>
      </c>
      <c r="J1496" t="s">
        <v>8245</v>
      </c>
      <c r="K1496">
        <v>1428075480</v>
      </c>
      <c r="L1496" s="9">
        <f t="shared" si="117"/>
        <v>42097.651388888888</v>
      </c>
      <c r="M1496">
        <v>1425489613</v>
      </c>
      <c r="N1496" s="9">
        <f t="shared" si="118"/>
        <v>42067.722372685181</v>
      </c>
      <c r="O1496" t="b">
        <v>0</v>
      </c>
      <c r="P1496">
        <v>11</v>
      </c>
      <c r="Q1496" t="b">
        <v>0</v>
      </c>
      <c r="R1496" t="s">
        <v>8273</v>
      </c>
      <c r="S1496" s="12" t="s">
        <v>8323</v>
      </c>
      <c r="T1496" t="s">
        <v>8325</v>
      </c>
      <c r="U1496">
        <f t="shared" si="119"/>
        <v>2015</v>
      </c>
    </row>
    <row r="1497" spans="1:21" ht="15" hidden="1" customHeight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>
        <f t="shared" si="115"/>
        <v>0</v>
      </c>
      <c r="H1497" t="e">
        <f t="shared" si="116"/>
        <v>#DIV/0!</v>
      </c>
      <c r="I1497" t="s">
        <v>8223</v>
      </c>
      <c r="J1497" t="s">
        <v>8245</v>
      </c>
      <c r="K1497">
        <v>1314471431</v>
      </c>
      <c r="L1497" s="9">
        <f t="shared" si="117"/>
        <v>40782.789710648147</v>
      </c>
      <c r="M1497">
        <v>1311879431</v>
      </c>
      <c r="N1497" s="9">
        <f t="shared" si="118"/>
        <v>40752.789710648147</v>
      </c>
      <c r="O1497" t="b">
        <v>0</v>
      </c>
      <c r="P1497">
        <v>0</v>
      </c>
      <c r="Q1497" t="b">
        <v>0</v>
      </c>
      <c r="R1497" t="s">
        <v>8273</v>
      </c>
      <c r="S1497" s="12" t="s">
        <v>8323</v>
      </c>
      <c r="T1497" t="s">
        <v>8325</v>
      </c>
      <c r="U1497">
        <f t="shared" si="119"/>
        <v>2011</v>
      </c>
    </row>
    <row r="1498" spans="1:21" ht="15" hidden="1" customHeight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>
        <f t="shared" si="115"/>
        <v>0</v>
      </c>
      <c r="H1498" t="e">
        <f t="shared" si="116"/>
        <v>#DIV/0!</v>
      </c>
      <c r="I1498" t="s">
        <v>8223</v>
      </c>
      <c r="J1498" t="s">
        <v>8245</v>
      </c>
      <c r="K1498">
        <v>1410866659</v>
      </c>
      <c r="L1498" s="9">
        <f t="shared" si="117"/>
        <v>41898.475219907406</v>
      </c>
      <c r="M1498">
        <v>1405682659</v>
      </c>
      <c r="N1498" s="9">
        <f t="shared" si="118"/>
        <v>41838.475219907406</v>
      </c>
      <c r="O1498" t="b">
        <v>0</v>
      </c>
      <c r="P1498">
        <v>0</v>
      </c>
      <c r="Q1498" t="b">
        <v>0</v>
      </c>
      <c r="R1498" t="s">
        <v>8273</v>
      </c>
      <c r="S1498" s="12" t="s">
        <v>8323</v>
      </c>
      <c r="T1498" t="s">
        <v>8325</v>
      </c>
      <c r="U1498">
        <f t="shared" si="119"/>
        <v>2014</v>
      </c>
    </row>
    <row r="1499" spans="1:21" ht="15" hidden="1" customHeight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>
        <f t="shared" si="115"/>
        <v>0</v>
      </c>
      <c r="H1499">
        <f t="shared" si="116"/>
        <v>1</v>
      </c>
      <c r="I1499" t="s">
        <v>8223</v>
      </c>
      <c r="J1499" t="s">
        <v>8245</v>
      </c>
      <c r="K1499">
        <v>1375299780</v>
      </c>
      <c r="L1499" s="9">
        <f t="shared" si="117"/>
        <v>41486.821527777778</v>
      </c>
      <c r="M1499">
        <v>1371655522</v>
      </c>
      <c r="N1499" s="9">
        <f t="shared" si="118"/>
        <v>41444.64261574074</v>
      </c>
      <c r="O1499" t="b">
        <v>0</v>
      </c>
      <c r="P1499">
        <v>1</v>
      </c>
      <c r="Q1499" t="b">
        <v>0</v>
      </c>
      <c r="R1499" t="s">
        <v>8273</v>
      </c>
      <c r="S1499" s="12" t="s">
        <v>8323</v>
      </c>
      <c r="T1499" t="s">
        <v>8325</v>
      </c>
      <c r="U1499">
        <f t="shared" si="119"/>
        <v>2013</v>
      </c>
    </row>
    <row r="1500" spans="1:21" ht="15" hidden="1" customHeight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>
        <f t="shared" si="115"/>
        <v>2</v>
      </c>
      <c r="H1500">
        <f t="shared" si="116"/>
        <v>19</v>
      </c>
      <c r="I1500" t="s">
        <v>8223</v>
      </c>
      <c r="J1500" t="s">
        <v>8245</v>
      </c>
      <c r="K1500">
        <v>1409787378</v>
      </c>
      <c r="L1500" s="9">
        <f t="shared" si="117"/>
        <v>41885.983541666668</v>
      </c>
      <c r="M1500">
        <v>1405899378</v>
      </c>
      <c r="N1500" s="9">
        <f t="shared" si="118"/>
        <v>41840.983541666668</v>
      </c>
      <c r="O1500" t="b">
        <v>0</v>
      </c>
      <c r="P1500">
        <v>3</v>
      </c>
      <c r="Q1500" t="b">
        <v>0</v>
      </c>
      <c r="R1500" t="s">
        <v>8273</v>
      </c>
      <c r="S1500" s="12" t="s">
        <v>8323</v>
      </c>
      <c r="T1500" t="s">
        <v>8325</v>
      </c>
      <c r="U1500">
        <f t="shared" si="119"/>
        <v>2014</v>
      </c>
    </row>
    <row r="1501" spans="1:21" ht="15" hidden="1" customHeight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>
        <f t="shared" si="115"/>
        <v>0</v>
      </c>
      <c r="H1501">
        <f t="shared" si="116"/>
        <v>5</v>
      </c>
      <c r="I1501" t="s">
        <v>8223</v>
      </c>
      <c r="J1501" t="s">
        <v>8245</v>
      </c>
      <c r="K1501">
        <v>1470355833</v>
      </c>
      <c r="L1501" s="9">
        <f t="shared" si="117"/>
        <v>42587.007326388892</v>
      </c>
      <c r="M1501">
        <v>1465171833</v>
      </c>
      <c r="N1501" s="9">
        <f t="shared" si="118"/>
        <v>42527.007326388892</v>
      </c>
      <c r="O1501" t="b">
        <v>0</v>
      </c>
      <c r="P1501">
        <v>1</v>
      </c>
      <c r="Q1501" t="b">
        <v>0</v>
      </c>
      <c r="R1501" t="s">
        <v>8273</v>
      </c>
      <c r="S1501" s="12" t="s">
        <v>8323</v>
      </c>
      <c r="T1501" t="s">
        <v>8325</v>
      </c>
      <c r="U1501">
        <f t="shared" si="119"/>
        <v>2016</v>
      </c>
    </row>
    <row r="1502" spans="1:21" ht="15" hidden="1" customHeight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>
        <f t="shared" si="115"/>
        <v>25</v>
      </c>
      <c r="H1502">
        <f t="shared" si="116"/>
        <v>46.73</v>
      </c>
      <c r="I1502" t="s">
        <v>8223</v>
      </c>
      <c r="J1502" t="s">
        <v>8245</v>
      </c>
      <c r="K1502">
        <v>1367444557</v>
      </c>
      <c r="L1502" s="9">
        <f t="shared" si="117"/>
        <v>41395.904594907406</v>
      </c>
      <c r="M1502">
        <v>1364852557</v>
      </c>
      <c r="N1502" s="9">
        <f t="shared" si="118"/>
        <v>41365.904594907406</v>
      </c>
      <c r="O1502" t="b">
        <v>0</v>
      </c>
      <c r="P1502">
        <v>15</v>
      </c>
      <c r="Q1502" t="b">
        <v>0</v>
      </c>
      <c r="R1502" t="s">
        <v>8273</v>
      </c>
      <c r="S1502" s="12" t="s">
        <v>8323</v>
      </c>
      <c r="T1502" t="s">
        <v>8325</v>
      </c>
      <c r="U1502">
        <f t="shared" si="119"/>
        <v>2013</v>
      </c>
    </row>
    <row r="1503" spans="1:21" ht="15" hidden="1" customHeight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>
        <f t="shared" si="115"/>
        <v>166</v>
      </c>
      <c r="H1503">
        <f t="shared" si="116"/>
        <v>97.73</v>
      </c>
      <c r="I1503" t="s">
        <v>8228</v>
      </c>
      <c r="J1503" t="s">
        <v>8250</v>
      </c>
      <c r="K1503">
        <v>1436364023</v>
      </c>
      <c r="L1503" s="9">
        <f t="shared" si="117"/>
        <v>42193.583599537036</v>
      </c>
      <c r="M1503">
        <v>1433772023</v>
      </c>
      <c r="N1503" s="9">
        <f t="shared" si="118"/>
        <v>42163.583599537043</v>
      </c>
      <c r="O1503" t="b">
        <v>1</v>
      </c>
      <c r="P1503">
        <v>885</v>
      </c>
      <c r="Q1503" t="b">
        <v>1</v>
      </c>
      <c r="R1503" t="s">
        <v>8283</v>
      </c>
      <c r="S1503" s="12" t="s">
        <v>8339</v>
      </c>
      <c r="T1503" t="s">
        <v>8340</v>
      </c>
      <c r="U1503">
        <f t="shared" si="119"/>
        <v>2015</v>
      </c>
    </row>
    <row r="1504" spans="1:21" ht="15" hidden="1" customHeight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>
        <f t="shared" si="115"/>
        <v>101</v>
      </c>
      <c r="H1504">
        <f t="shared" si="116"/>
        <v>67.84</v>
      </c>
      <c r="I1504" t="s">
        <v>8224</v>
      </c>
      <c r="J1504" t="s">
        <v>8246</v>
      </c>
      <c r="K1504">
        <v>1458943200</v>
      </c>
      <c r="L1504" s="9">
        <f t="shared" si="117"/>
        <v>42454.916666666672</v>
      </c>
      <c r="M1504">
        <v>1456491680</v>
      </c>
      <c r="N1504" s="9">
        <f t="shared" si="118"/>
        <v>42426.542592592596</v>
      </c>
      <c r="O1504" t="b">
        <v>1</v>
      </c>
      <c r="P1504">
        <v>329</v>
      </c>
      <c r="Q1504" t="b">
        <v>1</v>
      </c>
      <c r="R1504" t="s">
        <v>8283</v>
      </c>
      <c r="S1504" s="12" t="s">
        <v>8339</v>
      </c>
      <c r="T1504" t="s">
        <v>8340</v>
      </c>
      <c r="U1504">
        <f t="shared" si="119"/>
        <v>2016</v>
      </c>
    </row>
    <row r="1505" spans="1:21" ht="15" hidden="1" customHeight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>
        <f t="shared" si="115"/>
        <v>108</v>
      </c>
      <c r="H1505">
        <f t="shared" si="116"/>
        <v>56.98</v>
      </c>
      <c r="I1505" t="s">
        <v>8241</v>
      </c>
      <c r="J1505" t="s">
        <v>8248</v>
      </c>
      <c r="K1505">
        <v>1477210801</v>
      </c>
      <c r="L1505" s="9">
        <f t="shared" si="117"/>
        <v>42666.347233796296</v>
      </c>
      <c r="M1505">
        <v>1472026801</v>
      </c>
      <c r="N1505" s="9">
        <f t="shared" si="118"/>
        <v>42606.347233796296</v>
      </c>
      <c r="O1505" t="b">
        <v>1</v>
      </c>
      <c r="P1505">
        <v>71</v>
      </c>
      <c r="Q1505" t="b">
        <v>1</v>
      </c>
      <c r="R1505" t="s">
        <v>8283</v>
      </c>
      <c r="S1505" s="12" t="s">
        <v>8339</v>
      </c>
      <c r="T1505" t="s">
        <v>8340</v>
      </c>
      <c r="U1505">
        <f t="shared" si="119"/>
        <v>2016</v>
      </c>
    </row>
    <row r="1506" spans="1:21" ht="15" hidden="1" customHeight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>
        <f t="shared" si="115"/>
        <v>278</v>
      </c>
      <c r="H1506">
        <f t="shared" si="116"/>
        <v>67.16</v>
      </c>
      <c r="I1506" t="s">
        <v>8224</v>
      </c>
      <c r="J1506" t="s">
        <v>8246</v>
      </c>
      <c r="K1506">
        <v>1402389180</v>
      </c>
      <c r="L1506" s="9">
        <f t="shared" si="117"/>
        <v>41800.356249999997</v>
      </c>
      <c r="M1506">
        <v>1399996024</v>
      </c>
      <c r="N1506" s="9">
        <f t="shared" si="118"/>
        <v>41772.657685185186</v>
      </c>
      <c r="O1506" t="b">
        <v>1</v>
      </c>
      <c r="P1506">
        <v>269</v>
      </c>
      <c r="Q1506" t="b">
        <v>1</v>
      </c>
      <c r="R1506" t="s">
        <v>8283</v>
      </c>
      <c r="S1506" s="12" t="s">
        <v>8339</v>
      </c>
      <c r="T1506" t="s">
        <v>8340</v>
      </c>
      <c r="U1506">
        <f t="shared" si="119"/>
        <v>2014</v>
      </c>
    </row>
    <row r="1507" spans="1:21" ht="15" hidden="1" customHeight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>
        <f t="shared" si="115"/>
        <v>104</v>
      </c>
      <c r="H1507">
        <f t="shared" si="116"/>
        <v>48.04</v>
      </c>
      <c r="I1507" t="s">
        <v>8235</v>
      </c>
      <c r="J1507" t="s">
        <v>8248</v>
      </c>
      <c r="K1507">
        <v>1458676860</v>
      </c>
      <c r="L1507" s="9">
        <f t="shared" si="117"/>
        <v>42451.834027777775</v>
      </c>
      <c r="M1507">
        <v>1455446303</v>
      </c>
      <c r="N1507" s="9">
        <f t="shared" si="118"/>
        <v>42414.44332175926</v>
      </c>
      <c r="O1507" t="b">
        <v>1</v>
      </c>
      <c r="P1507">
        <v>345</v>
      </c>
      <c r="Q1507" t="b">
        <v>1</v>
      </c>
      <c r="R1507" t="s">
        <v>8283</v>
      </c>
      <c r="S1507" s="12" t="s">
        <v>8339</v>
      </c>
      <c r="T1507" t="s">
        <v>8340</v>
      </c>
      <c r="U1507">
        <f t="shared" si="119"/>
        <v>2016</v>
      </c>
    </row>
    <row r="1508" spans="1:21" ht="15" hidden="1" customHeight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>
        <f t="shared" si="115"/>
        <v>111</v>
      </c>
      <c r="H1508">
        <f t="shared" si="116"/>
        <v>38.86</v>
      </c>
      <c r="I1508" t="s">
        <v>8224</v>
      </c>
      <c r="J1508" t="s">
        <v>8246</v>
      </c>
      <c r="K1508">
        <v>1406227904</v>
      </c>
      <c r="L1508" s="9">
        <f t="shared" si="117"/>
        <v>41844.785925925928</v>
      </c>
      <c r="M1508">
        <v>1403635904</v>
      </c>
      <c r="N1508" s="9">
        <f t="shared" si="118"/>
        <v>41814.785925925928</v>
      </c>
      <c r="O1508" t="b">
        <v>1</v>
      </c>
      <c r="P1508">
        <v>43</v>
      </c>
      <c r="Q1508" t="b">
        <v>1</v>
      </c>
      <c r="R1508" t="s">
        <v>8283</v>
      </c>
      <c r="S1508" s="12" t="s">
        <v>8339</v>
      </c>
      <c r="T1508" t="s">
        <v>8340</v>
      </c>
      <c r="U1508">
        <f t="shared" si="119"/>
        <v>2014</v>
      </c>
    </row>
    <row r="1509" spans="1:21" ht="15" hidden="1" customHeight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>
        <f t="shared" si="115"/>
        <v>215</v>
      </c>
      <c r="H1509">
        <f t="shared" si="116"/>
        <v>78.180000000000007</v>
      </c>
      <c r="I1509" t="s">
        <v>8223</v>
      </c>
      <c r="J1509" t="s">
        <v>8245</v>
      </c>
      <c r="K1509">
        <v>1273911000</v>
      </c>
      <c r="L1509" s="9">
        <f t="shared" si="117"/>
        <v>40313.340277777781</v>
      </c>
      <c r="M1509">
        <v>1268822909</v>
      </c>
      <c r="N1509" s="9">
        <f t="shared" si="118"/>
        <v>40254.450335648151</v>
      </c>
      <c r="O1509" t="b">
        <v>1</v>
      </c>
      <c r="P1509">
        <v>33</v>
      </c>
      <c r="Q1509" t="b">
        <v>1</v>
      </c>
      <c r="R1509" t="s">
        <v>8283</v>
      </c>
      <c r="S1509" s="12" t="s">
        <v>8339</v>
      </c>
      <c r="T1509" t="s">
        <v>8340</v>
      </c>
      <c r="U1509">
        <f t="shared" si="119"/>
        <v>2010</v>
      </c>
    </row>
    <row r="1510" spans="1:21" ht="15" hidden="1" customHeight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>
        <f t="shared" si="115"/>
        <v>111</v>
      </c>
      <c r="H1510">
        <f t="shared" si="116"/>
        <v>97.11</v>
      </c>
      <c r="I1510" t="s">
        <v>8223</v>
      </c>
      <c r="J1510" t="s">
        <v>8245</v>
      </c>
      <c r="K1510">
        <v>1403880281</v>
      </c>
      <c r="L1510" s="9">
        <f t="shared" si="117"/>
        <v>41817.614363425928</v>
      </c>
      <c r="M1510">
        <v>1401201881</v>
      </c>
      <c r="N1510" s="9">
        <f t="shared" si="118"/>
        <v>41786.614363425928</v>
      </c>
      <c r="O1510" t="b">
        <v>1</v>
      </c>
      <c r="P1510">
        <v>211</v>
      </c>
      <c r="Q1510" t="b">
        <v>1</v>
      </c>
      <c r="R1510" t="s">
        <v>8283</v>
      </c>
      <c r="S1510" s="12" t="s">
        <v>8339</v>
      </c>
      <c r="T1510" t="s">
        <v>8340</v>
      </c>
      <c r="U1510">
        <f t="shared" si="119"/>
        <v>2014</v>
      </c>
    </row>
    <row r="1511" spans="1:21" ht="15" hidden="1" customHeight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>
        <f t="shared" si="115"/>
        <v>124</v>
      </c>
      <c r="H1511">
        <f t="shared" si="116"/>
        <v>110.39</v>
      </c>
      <c r="I1511" t="s">
        <v>8235</v>
      </c>
      <c r="J1511" t="s">
        <v>8248</v>
      </c>
      <c r="K1511">
        <v>1487113140</v>
      </c>
      <c r="L1511" s="9">
        <f t="shared" si="117"/>
        <v>42780.957638888889</v>
      </c>
      <c r="M1511">
        <v>1484570885</v>
      </c>
      <c r="N1511" s="9">
        <f t="shared" si="118"/>
        <v>42751.533391203702</v>
      </c>
      <c r="O1511" t="b">
        <v>1</v>
      </c>
      <c r="P1511">
        <v>196</v>
      </c>
      <c r="Q1511" t="b">
        <v>1</v>
      </c>
      <c r="R1511" t="s">
        <v>8283</v>
      </c>
      <c r="S1511" s="12" t="s">
        <v>8339</v>
      </c>
      <c r="T1511" t="s">
        <v>8340</v>
      </c>
      <c r="U1511">
        <f t="shared" si="119"/>
        <v>2017</v>
      </c>
    </row>
    <row r="1512" spans="1:21" ht="15" hidden="1" customHeight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>
        <f t="shared" si="115"/>
        <v>101</v>
      </c>
      <c r="H1512">
        <f t="shared" si="116"/>
        <v>39.92</v>
      </c>
      <c r="I1512" t="s">
        <v>8224</v>
      </c>
      <c r="J1512" t="s">
        <v>8246</v>
      </c>
      <c r="K1512">
        <v>1405761278</v>
      </c>
      <c r="L1512" s="9">
        <f t="shared" si="117"/>
        <v>41839.385162037033</v>
      </c>
      <c r="M1512">
        <v>1403169278</v>
      </c>
      <c r="N1512" s="9">
        <f t="shared" si="118"/>
        <v>41809.385162037041</v>
      </c>
      <c r="O1512" t="b">
        <v>1</v>
      </c>
      <c r="P1512">
        <v>405</v>
      </c>
      <c r="Q1512" t="b">
        <v>1</v>
      </c>
      <c r="R1512" t="s">
        <v>8283</v>
      </c>
      <c r="S1512" s="12" t="s">
        <v>8339</v>
      </c>
      <c r="T1512" t="s">
        <v>8340</v>
      </c>
      <c r="U1512">
        <f t="shared" si="119"/>
        <v>2014</v>
      </c>
    </row>
    <row r="1513" spans="1:21" ht="15" hidden="1" customHeight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>
        <f t="shared" si="115"/>
        <v>112</v>
      </c>
      <c r="H1513">
        <f t="shared" si="116"/>
        <v>75.98</v>
      </c>
      <c r="I1513" t="s">
        <v>8223</v>
      </c>
      <c r="J1513" t="s">
        <v>8245</v>
      </c>
      <c r="K1513">
        <v>1447858804</v>
      </c>
      <c r="L1513" s="9">
        <f t="shared" si="117"/>
        <v>42326.625046296293</v>
      </c>
      <c r="M1513">
        <v>1445263204</v>
      </c>
      <c r="N1513" s="9">
        <f t="shared" si="118"/>
        <v>42296.583379629628</v>
      </c>
      <c r="O1513" t="b">
        <v>1</v>
      </c>
      <c r="P1513">
        <v>206</v>
      </c>
      <c r="Q1513" t="b">
        <v>1</v>
      </c>
      <c r="R1513" t="s">
        <v>8283</v>
      </c>
      <c r="S1513" s="12" t="s">
        <v>8339</v>
      </c>
      <c r="T1513" t="s">
        <v>8340</v>
      </c>
      <c r="U1513">
        <f t="shared" si="119"/>
        <v>2015</v>
      </c>
    </row>
    <row r="1514" spans="1:21" ht="15" hidden="1" customHeight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>
        <f t="shared" si="115"/>
        <v>559</v>
      </c>
      <c r="H1514">
        <f t="shared" si="116"/>
        <v>58.38</v>
      </c>
      <c r="I1514" t="s">
        <v>8223</v>
      </c>
      <c r="J1514" t="s">
        <v>8245</v>
      </c>
      <c r="K1514">
        <v>1486311939</v>
      </c>
      <c r="L1514" s="9">
        <f t="shared" si="117"/>
        <v>42771.684479166666</v>
      </c>
      <c r="M1514">
        <v>1483719939</v>
      </c>
      <c r="N1514" s="9">
        <f t="shared" si="118"/>
        <v>42741.684479166666</v>
      </c>
      <c r="O1514" t="b">
        <v>1</v>
      </c>
      <c r="P1514">
        <v>335</v>
      </c>
      <c r="Q1514" t="b">
        <v>1</v>
      </c>
      <c r="R1514" t="s">
        <v>8283</v>
      </c>
      <c r="S1514" s="12" t="s">
        <v>8339</v>
      </c>
      <c r="T1514" t="s">
        <v>8340</v>
      </c>
      <c r="U1514">
        <f t="shared" si="119"/>
        <v>2017</v>
      </c>
    </row>
    <row r="1515" spans="1:21" ht="15" hidden="1" customHeight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>
        <f t="shared" si="115"/>
        <v>150</v>
      </c>
      <c r="H1515">
        <f t="shared" si="116"/>
        <v>55.82</v>
      </c>
      <c r="I1515" t="s">
        <v>8224</v>
      </c>
      <c r="J1515" t="s">
        <v>8246</v>
      </c>
      <c r="K1515">
        <v>1405523866</v>
      </c>
      <c r="L1515" s="9">
        <f t="shared" si="117"/>
        <v>41836.637337962966</v>
      </c>
      <c r="M1515">
        <v>1402931866</v>
      </c>
      <c r="N1515" s="9">
        <f t="shared" si="118"/>
        <v>41806.637337962966</v>
      </c>
      <c r="O1515" t="b">
        <v>1</v>
      </c>
      <c r="P1515">
        <v>215</v>
      </c>
      <c r="Q1515" t="b">
        <v>1</v>
      </c>
      <c r="R1515" t="s">
        <v>8283</v>
      </c>
      <c r="S1515" s="12" t="s">
        <v>8339</v>
      </c>
      <c r="T1515" t="s">
        <v>8340</v>
      </c>
      <c r="U1515">
        <f t="shared" si="119"/>
        <v>2014</v>
      </c>
    </row>
    <row r="1516" spans="1:21" ht="15" hidden="1" customHeight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>
        <f t="shared" si="115"/>
        <v>106</v>
      </c>
      <c r="H1516">
        <f t="shared" si="116"/>
        <v>151.24</v>
      </c>
      <c r="I1516" t="s">
        <v>8223</v>
      </c>
      <c r="J1516" t="s">
        <v>8245</v>
      </c>
      <c r="K1516">
        <v>1443363640</v>
      </c>
      <c r="L1516" s="9">
        <f t="shared" si="117"/>
        <v>42274.597685185188</v>
      </c>
      <c r="M1516">
        <v>1439907640</v>
      </c>
      <c r="N1516" s="9">
        <f t="shared" si="118"/>
        <v>42234.597685185188</v>
      </c>
      <c r="O1516" t="b">
        <v>1</v>
      </c>
      <c r="P1516">
        <v>176</v>
      </c>
      <c r="Q1516" t="b">
        <v>1</v>
      </c>
      <c r="R1516" t="s">
        <v>8283</v>
      </c>
      <c r="S1516" s="12" t="s">
        <v>8339</v>
      </c>
      <c r="T1516" t="s">
        <v>8340</v>
      </c>
      <c r="U1516">
        <f t="shared" si="119"/>
        <v>2015</v>
      </c>
    </row>
    <row r="1517" spans="1:21" ht="15" hidden="1" customHeight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>
        <f t="shared" si="115"/>
        <v>157</v>
      </c>
      <c r="H1517">
        <f t="shared" si="116"/>
        <v>849.67</v>
      </c>
      <c r="I1517" t="s">
        <v>8233</v>
      </c>
      <c r="J1517" t="s">
        <v>8253</v>
      </c>
      <c r="K1517">
        <v>1458104697</v>
      </c>
      <c r="L1517" s="9">
        <f t="shared" si="117"/>
        <v>42445.211770833332</v>
      </c>
      <c r="M1517">
        <v>1455516297</v>
      </c>
      <c r="N1517" s="9">
        <f t="shared" si="118"/>
        <v>42415.253437499996</v>
      </c>
      <c r="O1517" t="b">
        <v>1</v>
      </c>
      <c r="P1517">
        <v>555</v>
      </c>
      <c r="Q1517" t="b">
        <v>1</v>
      </c>
      <c r="R1517" t="s">
        <v>8283</v>
      </c>
      <c r="S1517" s="12" t="s">
        <v>8339</v>
      </c>
      <c r="T1517" t="s">
        <v>8340</v>
      </c>
      <c r="U1517">
        <f t="shared" si="119"/>
        <v>2016</v>
      </c>
    </row>
    <row r="1518" spans="1:21" ht="15" hidden="1" customHeight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>
        <f t="shared" si="115"/>
        <v>109</v>
      </c>
      <c r="H1518">
        <f t="shared" si="116"/>
        <v>159.24</v>
      </c>
      <c r="I1518" t="s">
        <v>8223</v>
      </c>
      <c r="J1518" t="s">
        <v>8245</v>
      </c>
      <c r="K1518">
        <v>1475762400</v>
      </c>
      <c r="L1518" s="9">
        <f t="shared" si="117"/>
        <v>42649.583333333328</v>
      </c>
      <c r="M1518">
        <v>1473160292</v>
      </c>
      <c r="N1518" s="9">
        <f t="shared" si="118"/>
        <v>42619.466342592597</v>
      </c>
      <c r="O1518" t="b">
        <v>1</v>
      </c>
      <c r="P1518">
        <v>116</v>
      </c>
      <c r="Q1518" t="b">
        <v>1</v>
      </c>
      <c r="R1518" t="s">
        <v>8283</v>
      </c>
      <c r="S1518" s="12" t="s">
        <v>8339</v>
      </c>
      <c r="T1518" t="s">
        <v>8340</v>
      </c>
      <c r="U1518">
        <f t="shared" si="119"/>
        <v>2016</v>
      </c>
    </row>
    <row r="1519" spans="1:21" ht="15" hidden="1" customHeight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>
        <f t="shared" si="115"/>
        <v>162</v>
      </c>
      <c r="H1519">
        <f t="shared" si="116"/>
        <v>39.51</v>
      </c>
      <c r="I1519" t="s">
        <v>8223</v>
      </c>
      <c r="J1519" t="s">
        <v>8245</v>
      </c>
      <c r="K1519">
        <v>1417845600</v>
      </c>
      <c r="L1519" s="9">
        <f t="shared" si="117"/>
        <v>41979.25</v>
      </c>
      <c r="M1519">
        <v>1415194553</v>
      </c>
      <c r="N1519" s="9">
        <f t="shared" si="118"/>
        <v>41948.56658564815</v>
      </c>
      <c r="O1519" t="b">
        <v>1</v>
      </c>
      <c r="P1519">
        <v>615</v>
      </c>
      <c r="Q1519" t="b">
        <v>1</v>
      </c>
      <c r="R1519" t="s">
        <v>8283</v>
      </c>
      <c r="S1519" s="12" t="s">
        <v>8339</v>
      </c>
      <c r="T1519" t="s">
        <v>8340</v>
      </c>
      <c r="U1519">
        <f t="shared" si="119"/>
        <v>2014</v>
      </c>
    </row>
    <row r="1520" spans="1:21" ht="15" hidden="1" customHeight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>
        <f t="shared" si="115"/>
        <v>205</v>
      </c>
      <c r="H1520">
        <f t="shared" si="116"/>
        <v>130.53</v>
      </c>
      <c r="I1520" t="s">
        <v>8223</v>
      </c>
      <c r="J1520" t="s">
        <v>8245</v>
      </c>
      <c r="K1520">
        <v>1401565252</v>
      </c>
      <c r="L1520" s="9">
        <f t="shared" si="117"/>
        <v>41790.8200462963</v>
      </c>
      <c r="M1520">
        <v>1398973252</v>
      </c>
      <c r="N1520" s="9">
        <f t="shared" si="118"/>
        <v>41760.820046296292</v>
      </c>
      <c r="O1520" t="b">
        <v>1</v>
      </c>
      <c r="P1520">
        <v>236</v>
      </c>
      <c r="Q1520" t="b">
        <v>1</v>
      </c>
      <c r="R1520" t="s">
        <v>8283</v>
      </c>
      <c r="S1520" s="12" t="s">
        <v>8339</v>
      </c>
      <c r="T1520" t="s">
        <v>8340</v>
      </c>
      <c r="U1520">
        <f t="shared" si="119"/>
        <v>2014</v>
      </c>
    </row>
    <row r="1521" spans="1:21" ht="15" hidden="1" customHeight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>
        <f t="shared" si="115"/>
        <v>103</v>
      </c>
      <c r="H1521">
        <f t="shared" si="116"/>
        <v>64.16</v>
      </c>
      <c r="I1521" t="s">
        <v>8223</v>
      </c>
      <c r="J1521" t="s">
        <v>8245</v>
      </c>
      <c r="K1521">
        <v>1403301540</v>
      </c>
      <c r="L1521" s="9">
        <f t="shared" si="117"/>
        <v>41810.915972222225</v>
      </c>
      <c r="M1521">
        <v>1400867283</v>
      </c>
      <c r="N1521" s="9">
        <f t="shared" si="118"/>
        <v>41782.741701388892</v>
      </c>
      <c r="O1521" t="b">
        <v>1</v>
      </c>
      <c r="P1521">
        <v>145</v>
      </c>
      <c r="Q1521" t="b">
        <v>1</v>
      </c>
      <c r="R1521" t="s">
        <v>8283</v>
      </c>
      <c r="S1521" s="12" t="s">
        <v>8339</v>
      </c>
      <c r="T1521" t="s">
        <v>8340</v>
      </c>
      <c r="U1521">
        <f t="shared" si="119"/>
        <v>2014</v>
      </c>
    </row>
    <row r="1522" spans="1:21" ht="15" hidden="1" customHeight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>
        <f t="shared" si="115"/>
        <v>103</v>
      </c>
      <c r="H1522">
        <f t="shared" si="116"/>
        <v>111.53</v>
      </c>
      <c r="I1522" t="s">
        <v>8223</v>
      </c>
      <c r="J1522" t="s">
        <v>8245</v>
      </c>
      <c r="K1522">
        <v>1418961600</v>
      </c>
      <c r="L1522" s="9">
        <f t="shared" si="117"/>
        <v>41992.166666666672</v>
      </c>
      <c r="M1522">
        <v>1415824513</v>
      </c>
      <c r="N1522" s="9">
        <f t="shared" si="118"/>
        <v>41955.857789351852</v>
      </c>
      <c r="O1522" t="b">
        <v>1</v>
      </c>
      <c r="P1522">
        <v>167</v>
      </c>
      <c r="Q1522" t="b">
        <v>1</v>
      </c>
      <c r="R1522" t="s">
        <v>8283</v>
      </c>
      <c r="S1522" s="12" t="s">
        <v>8339</v>
      </c>
      <c r="T1522" t="s">
        <v>8340</v>
      </c>
      <c r="U1522">
        <f t="shared" si="119"/>
        <v>2014</v>
      </c>
    </row>
    <row r="1523" spans="1:21" ht="15" hidden="1" customHeight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>
        <f t="shared" si="115"/>
        <v>107</v>
      </c>
      <c r="H1523">
        <f t="shared" si="116"/>
        <v>170.45</v>
      </c>
      <c r="I1523" t="s">
        <v>8223</v>
      </c>
      <c r="J1523" t="s">
        <v>8245</v>
      </c>
      <c r="K1523">
        <v>1465272091</v>
      </c>
      <c r="L1523" s="9">
        <f t="shared" si="117"/>
        <v>42528.167719907404</v>
      </c>
      <c r="M1523">
        <v>1462248091</v>
      </c>
      <c r="N1523" s="9">
        <f t="shared" si="118"/>
        <v>42493.167719907404</v>
      </c>
      <c r="O1523" t="b">
        <v>1</v>
      </c>
      <c r="P1523">
        <v>235</v>
      </c>
      <c r="Q1523" t="b">
        <v>1</v>
      </c>
      <c r="R1523" t="s">
        <v>8283</v>
      </c>
      <c r="S1523" s="12" t="s">
        <v>8339</v>
      </c>
      <c r="T1523" t="s">
        <v>8340</v>
      </c>
      <c r="U1523">
        <f t="shared" si="119"/>
        <v>2016</v>
      </c>
    </row>
    <row r="1524" spans="1:21" ht="15" hidden="1" customHeight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>
        <f t="shared" si="115"/>
        <v>139</v>
      </c>
      <c r="H1524">
        <f t="shared" si="116"/>
        <v>133.74</v>
      </c>
      <c r="I1524" t="s">
        <v>8223</v>
      </c>
      <c r="J1524" t="s">
        <v>8245</v>
      </c>
      <c r="K1524">
        <v>1413575739</v>
      </c>
      <c r="L1524" s="9">
        <f t="shared" si="117"/>
        <v>41929.830312500002</v>
      </c>
      <c r="M1524">
        <v>1410983739</v>
      </c>
      <c r="N1524" s="9">
        <f t="shared" si="118"/>
        <v>41899.830312500002</v>
      </c>
      <c r="O1524" t="b">
        <v>1</v>
      </c>
      <c r="P1524">
        <v>452</v>
      </c>
      <c r="Q1524" t="b">
        <v>1</v>
      </c>
      <c r="R1524" t="s">
        <v>8283</v>
      </c>
      <c r="S1524" s="12" t="s">
        <v>8339</v>
      </c>
      <c r="T1524" t="s">
        <v>8340</v>
      </c>
      <c r="U1524">
        <f t="shared" si="119"/>
        <v>2014</v>
      </c>
    </row>
    <row r="1525" spans="1:21" ht="15" hidden="1" customHeight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>
        <f t="shared" si="115"/>
        <v>125</v>
      </c>
      <c r="H1525">
        <f t="shared" si="116"/>
        <v>95.83</v>
      </c>
      <c r="I1525" t="s">
        <v>8223</v>
      </c>
      <c r="J1525" t="s">
        <v>8245</v>
      </c>
      <c r="K1525">
        <v>1419292800</v>
      </c>
      <c r="L1525" s="9">
        <f t="shared" si="117"/>
        <v>41996</v>
      </c>
      <c r="M1525">
        <v>1416592916</v>
      </c>
      <c r="N1525" s="9">
        <f t="shared" si="118"/>
        <v>41964.751342592594</v>
      </c>
      <c r="O1525" t="b">
        <v>1</v>
      </c>
      <c r="P1525">
        <v>241</v>
      </c>
      <c r="Q1525" t="b">
        <v>1</v>
      </c>
      <c r="R1525" t="s">
        <v>8283</v>
      </c>
      <c r="S1525" s="12" t="s">
        <v>8339</v>
      </c>
      <c r="T1525" t="s">
        <v>8340</v>
      </c>
      <c r="U1525">
        <f t="shared" si="119"/>
        <v>2014</v>
      </c>
    </row>
    <row r="1526" spans="1:21" ht="15" hidden="1" customHeight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>
        <f t="shared" si="115"/>
        <v>207</v>
      </c>
      <c r="H1526">
        <f t="shared" si="116"/>
        <v>221.79</v>
      </c>
      <c r="I1526" t="s">
        <v>8234</v>
      </c>
      <c r="J1526" t="s">
        <v>8254</v>
      </c>
      <c r="K1526">
        <v>1487592090</v>
      </c>
      <c r="L1526" s="9">
        <f t="shared" si="117"/>
        <v>42786.501041666663</v>
      </c>
      <c r="M1526">
        <v>1485000090</v>
      </c>
      <c r="N1526" s="9">
        <f t="shared" si="118"/>
        <v>42756.501041666663</v>
      </c>
      <c r="O1526" t="b">
        <v>1</v>
      </c>
      <c r="P1526">
        <v>28</v>
      </c>
      <c r="Q1526" t="b">
        <v>1</v>
      </c>
      <c r="R1526" t="s">
        <v>8283</v>
      </c>
      <c r="S1526" s="12" t="s">
        <v>8339</v>
      </c>
      <c r="T1526" t="s">
        <v>8340</v>
      </c>
      <c r="U1526">
        <f t="shared" si="119"/>
        <v>2017</v>
      </c>
    </row>
    <row r="1527" spans="1:21" ht="15" hidden="1" customHeight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>
        <f t="shared" si="115"/>
        <v>174</v>
      </c>
      <c r="H1527">
        <f t="shared" si="116"/>
        <v>32.32</v>
      </c>
      <c r="I1527" t="s">
        <v>8223</v>
      </c>
      <c r="J1527" t="s">
        <v>8245</v>
      </c>
      <c r="K1527">
        <v>1471539138</v>
      </c>
      <c r="L1527" s="9">
        <f t="shared" si="117"/>
        <v>42600.702986111108</v>
      </c>
      <c r="M1527">
        <v>1468947138</v>
      </c>
      <c r="N1527" s="9">
        <f t="shared" si="118"/>
        <v>42570.702986111108</v>
      </c>
      <c r="O1527" t="b">
        <v>1</v>
      </c>
      <c r="P1527">
        <v>140</v>
      </c>
      <c r="Q1527" t="b">
        <v>1</v>
      </c>
      <c r="R1527" t="s">
        <v>8283</v>
      </c>
      <c r="S1527" s="12" t="s">
        <v>8339</v>
      </c>
      <c r="T1527" t="s">
        <v>8340</v>
      </c>
      <c r="U1527">
        <f t="shared" si="119"/>
        <v>2016</v>
      </c>
    </row>
    <row r="1528" spans="1:21" ht="15" hidden="1" customHeight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>
        <f t="shared" si="115"/>
        <v>120</v>
      </c>
      <c r="H1528">
        <f t="shared" si="116"/>
        <v>98.84</v>
      </c>
      <c r="I1528" t="s">
        <v>8223</v>
      </c>
      <c r="J1528" t="s">
        <v>8245</v>
      </c>
      <c r="K1528">
        <v>1453185447</v>
      </c>
      <c r="L1528" s="9">
        <f t="shared" si="117"/>
        <v>42388.276006944448</v>
      </c>
      <c r="M1528">
        <v>1448951847</v>
      </c>
      <c r="N1528" s="9">
        <f t="shared" si="118"/>
        <v>42339.276006944448</v>
      </c>
      <c r="O1528" t="b">
        <v>1</v>
      </c>
      <c r="P1528">
        <v>280</v>
      </c>
      <c r="Q1528" t="b">
        <v>1</v>
      </c>
      <c r="R1528" t="s">
        <v>8283</v>
      </c>
      <c r="S1528" s="12" t="s">
        <v>8339</v>
      </c>
      <c r="T1528" t="s">
        <v>8340</v>
      </c>
      <c r="U1528">
        <f t="shared" si="119"/>
        <v>2015</v>
      </c>
    </row>
    <row r="1529" spans="1:21" ht="15" hidden="1" customHeight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>
        <f t="shared" si="115"/>
        <v>110</v>
      </c>
      <c r="H1529">
        <f t="shared" si="116"/>
        <v>55.22</v>
      </c>
      <c r="I1529" t="s">
        <v>8223</v>
      </c>
      <c r="J1529" t="s">
        <v>8245</v>
      </c>
      <c r="K1529">
        <v>1489497886</v>
      </c>
      <c r="L1529" s="9">
        <f t="shared" si="117"/>
        <v>42808.558865740735</v>
      </c>
      <c r="M1529">
        <v>1487082286</v>
      </c>
      <c r="N1529" s="9">
        <f t="shared" si="118"/>
        <v>42780.600532407407</v>
      </c>
      <c r="O1529" t="b">
        <v>1</v>
      </c>
      <c r="P1529">
        <v>70</v>
      </c>
      <c r="Q1529" t="b">
        <v>1</v>
      </c>
      <c r="R1529" t="s">
        <v>8283</v>
      </c>
      <c r="S1529" s="12" t="s">
        <v>8339</v>
      </c>
      <c r="T1529" t="s">
        <v>8340</v>
      </c>
      <c r="U1529">
        <f t="shared" si="119"/>
        <v>2017</v>
      </c>
    </row>
    <row r="1530" spans="1:21" ht="15" hidden="1" customHeight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>
        <f t="shared" si="115"/>
        <v>282</v>
      </c>
      <c r="H1530">
        <f t="shared" si="116"/>
        <v>52.79</v>
      </c>
      <c r="I1530" t="s">
        <v>8223</v>
      </c>
      <c r="J1530" t="s">
        <v>8245</v>
      </c>
      <c r="K1530">
        <v>1485907200</v>
      </c>
      <c r="L1530" s="9">
        <f t="shared" si="117"/>
        <v>42767</v>
      </c>
      <c r="M1530">
        <v>1483292122</v>
      </c>
      <c r="N1530" s="9">
        <f t="shared" si="118"/>
        <v>42736.732893518521</v>
      </c>
      <c r="O1530" t="b">
        <v>1</v>
      </c>
      <c r="P1530">
        <v>160</v>
      </c>
      <c r="Q1530" t="b">
        <v>1</v>
      </c>
      <c r="R1530" t="s">
        <v>8283</v>
      </c>
      <c r="S1530" s="12" t="s">
        <v>8339</v>
      </c>
      <c r="T1530" t="s">
        <v>8340</v>
      </c>
      <c r="U1530">
        <f t="shared" si="119"/>
        <v>2017</v>
      </c>
    </row>
    <row r="1531" spans="1:21" ht="15" hidden="1" customHeight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>
        <f t="shared" si="115"/>
        <v>101</v>
      </c>
      <c r="H1531">
        <f t="shared" si="116"/>
        <v>135.66999999999999</v>
      </c>
      <c r="I1531" t="s">
        <v>8223</v>
      </c>
      <c r="J1531" t="s">
        <v>8245</v>
      </c>
      <c r="K1531">
        <v>1426773920</v>
      </c>
      <c r="L1531" s="9">
        <f t="shared" si="117"/>
        <v>42082.587037037039</v>
      </c>
      <c r="M1531">
        <v>1424185520</v>
      </c>
      <c r="N1531" s="9">
        <f t="shared" si="118"/>
        <v>42052.628703703704</v>
      </c>
      <c r="O1531" t="b">
        <v>1</v>
      </c>
      <c r="P1531">
        <v>141</v>
      </c>
      <c r="Q1531" t="b">
        <v>1</v>
      </c>
      <c r="R1531" t="s">
        <v>8283</v>
      </c>
      <c r="S1531" s="12" t="s">
        <v>8339</v>
      </c>
      <c r="T1531" t="s">
        <v>8340</v>
      </c>
      <c r="U1531">
        <f t="shared" si="119"/>
        <v>2015</v>
      </c>
    </row>
    <row r="1532" spans="1:21" ht="15" hidden="1" customHeight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>
        <f t="shared" si="115"/>
        <v>135</v>
      </c>
      <c r="H1532">
        <f t="shared" si="116"/>
        <v>53.99</v>
      </c>
      <c r="I1532" t="s">
        <v>8223</v>
      </c>
      <c r="J1532" t="s">
        <v>8245</v>
      </c>
      <c r="K1532">
        <v>1445624695</v>
      </c>
      <c r="L1532" s="9">
        <f t="shared" si="117"/>
        <v>42300.767303240747</v>
      </c>
      <c r="M1532">
        <v>1443464695</v>
      </c>
      <c r="N1532" s="9">
        <f t="shared" si="118"/>
        <v>42275.76730324074</v>
      </c>
      <c r="O1532" t="b">
        <v>1</v>
      </c>
      <c r="P1532">
        <v>874</v>
      </c>
      <c r="Q1532" t="b">
        <v>1</v>
      </c>
      <c r="R1532" t="s">
        <v>8283</v>
      </c>
      <c r="S1532" s="12" t="s">
        <v>8339</v>
      </c>
      <c r="T1532" t="s">
        <v>8340</v>
      </c>
      <c r="U1532">
        <f t="shared" si="119"/>
        <v>2015</v>
      </c>
    </row>
    <row r="1533" spans="1:21" ht="15" hidden="1" customHeight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>
        <f t="shared" si="115"/>
        <v>176</v>
      </c>
      <c r="H1533">
        <f t="shared" si="116"/>
        <v>56.64</v>
      </c>
      <c r="I1533" t="s">
        <v>8223</v>
      </c>
      <c r="J1533" t="s">
        <v>8245</v>
      </c>
      <c r="K1533">
        <v>1417402800</v>
      </c>
      <c r="L1533" s="9">
        <f t="shared" si="117"/>
        <v>41974.125</v>
      </c>
      <c r="M1533">
        <v>1414610126</v>
      </c>
      <c r="N1533" s="9">
        <f t="shared" si="118"/>
        <v>41941.802384259259</v>
      </c>
      <c r="O1533" t="b">
        <v>1</v>
      </c>
      <c r="P1533">
        <v>73</v>
      </c>
      <c r="Q1533" t="b">
        <v>1</v>
      </c>
      <c r="R1533" t="s">
        <v>8283</v>
      </c>
      <c r="S1533" s="12" t="s">
        <v>8339</v>
      </c>
      <c r="T1533" t="s">
        <v>8340</v>
      </c>
      <c r="U1533">
        <f t="shared" si="119"/>
        <v>2014</v>
      </c>
    </row>
    <row r="1534" spans="1:21" ht="15" hidden="1" customHeight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>
        <f t="shared" si="115"/>
        <v>484</v>
      </c>
      <c r="H1534">
        <f t="shared" si="116"/>
        <v>82.32</v>
      </c>
      <c r="I1534" t="s">
        <v>8225</v>
      </c>
      <c r="J1534" t="s">
        <v>8247</v>
      </c>
      <c r="K1534">
        <v>1455548400</v>
      </c>
      <c r="L1534" s="9">
        <f t="shared" si="117"/>
        <v>42415.625</v>
      </c>
      <c r="M1534">
        <v>1453461865</v>
      </c>
      <c r="N1534" s="9">
        <f t="shared" si="118"/>
        <v>42391.475289351853</v>
      </c>
      <c r="O1534" t="b">
        <v>1</v>
      </c>
      <c r="P1534">
        <v>294</v>
      </c>
      <c r="Q1534" t="b">
        <v>1</v>
      </c>
      <c r="R1534" t="s">
        <v>8283</v>
      </c>
      <c r="S1534" s="12" t="s">
        <v>8339</v>
      </c>
      <c r="T1534" t="s">
        <v>8340</v>
      </c>
      <c r="U1534">
        <f t="shared" si="119"/>
        <v>2016</v>
      </c>
    </row>
    <row r="1535" spans="1:21" ht="15" hidden="1" customHeight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>
        <f t="shared" si="115"/>
        <v>145</v>
      </c>
      <c r="H1535">
        <f t="shared" si="116"/>
        <v>88.26</v>
      </c>
      <c r="I1535" t="s">
        <v>8223</v>
      </c>
      <c r="J1535" t="s">
        <v>8245</v>
      </c>
      <c r="K1535">
        <v>1462161540</v>
      </c>
      <c r="L1535" s="9">
        <f t="shared" si="117"/>
        <v>42492.165972222225</v>
      </c>
      <c r="M1535">
        <v>1457913777</v>
      </c>
      <c r="N1535" s="9">
        <f t="shared" si="118"/>
        <v>42443.00204861111</v>
      </c>
      <c r="O1535" t="b">
        <v>1</v>
      </c>
      <c r="P1535">
        <v>740</v>
      </c>
      <c r="Q1535" t="b">
        <v>1</v>
      </c>
      <c r="R1535" t="s">
        <v>8283</v>
      </c>
      <c r="S1535" s="12" t="s">
        <v>8339</v>
      </c>
      <c r="T1535" t="s">
        <v>8340</v>
      </c>
      <c r="U1535">
        <f t="shared" si="119"/>
        <v>2016</v>
      </c>
    </row>
    <row r="1536" spans="1:21" ht="15" hidden="1" customHeight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>
        <f t="shared" si="115"/>
        <v>418</v>
      </c>
      <c r="H1536">
        <f t="shared" si="116"/>
        <v>84.91</v>
      </c>
      <c r="I1536" t="s">
        <v>8223</v>
      </c>
      <c r="J1536" t="s">
        <v>8245</v>
      </c>
      <c r="K1536">
        <v>1441383062</v>
      </c>
      <c r="L1536" s="9">
        <f t="shared" si="117"/>
        <v>42251.67432870371</v>
      </c>
      <c r="M1536">
        <v>1438791062</v>
      </c>
      <c r="N1536" s="9">
        <f t="shared" si="118"/>
        <v>42221.67432870371</v>
      </c>
      <c r="O1536" t="b">
        <v>1</v>
      </c>
      <c r="P1536">
        <v>369</v>
      </c>
      <c r="Q1536" t="b">
        <v>1</v>
      </c>
      <c r="R1536" t="s">
        <v>8283</v>
      </c>
      <c r="S1536" s="12" t="s">
        <v>8339</v>
      </c>
      <c r="T1536" t="s">
        <v>8340</v>
      </c>
      <c r="U1536">
        <f t="shared" si="119"/>
        <v>2015</v>
      </c>
    </row>
    <row r="1537" spans="1:21" ht="15" hidden="1" customHeight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>
        <f t="shared" si="115"/>
        <v>132</v>
      </c>
      <c r="H1537">
        <f t="shared" si="116"/>
        <v>48.15</v>
      </c>
      <c r="I1537" t="s">
        <v>8223</v>
      </c>
      <c r="J1537" t="s">
        <v>8245</v>
      </c>
      <c r="K1537">
        <v>1464040800</v>
      </c>
      <c r="L1537" s="9">
        <f t="shared" si="117"/>
        <v>42513.916666666672</v>
      </c>
      <c r="M1537">
        <v>1461527631</v>
      </c>
      <c r="N1537" s="9">
        <f t="shared" si="118"/>
        <v>42484.829062500001</v>
      </c>
      <c r="O1537" t="b">
        <v>1</v>
      </c>
      <c r="P1537">
        <v>110</v>
      </c>
      <c r="Q1537" t="b">
        <v>1</v>
      </c>
      <c r="R1537" t="s">
        <v>8283</v>
      </c>
      <c r="S1537" s="12" t="s">
        <v>8339</v>
      </c>
      <c r="T1537" t="s">
        <v>8340</v>
      </c>
      <c r="U1537">
        <f t="shared" si="119"/>
        <v>2016</v>
      </c>
    </row>
    <row r="1538" spans="1:21" ht="15" hidden="1" customHeight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>
        <f t="shared" si="115"/>
        <v>250</v>
      </c>
      <c r="H1538">
        <f t="shared" si="116"/>
        <v>66.02</v>
      </c>
      <c r="I1538" t="s">
        <v>8223</v>
      </c>
      <c r="J1538" t="s">
        <v>8245</v>
      </c>
      <c r="K1538">
        <v>1440702910</v>
      </c>
      <c r="L1538" s="9">
        <f t="shared" si="117"/>
        <v>42243.802199074074</v>
      </c>
      <c r="M1538">
        <v>1438110910</v>
      </c>
      <c r="N1538" s="9">
        <f t="shared" si="118"/>
        <v>42213.802199074074</v>
      </c>
      <c r="O1538" t="b">
        <v>1</v>
      </c>
      <c r="P1538">
        <v>455</v>
      </c>
      <c r="Q1538" t="b">
        <v>1</v>
      </c>
      <c r="R1538" t="s">
        <v>8283</v>
      </c>
      <c r="S1538" s="12" t="s">
        <v>8339</v>
      </c>
      <c r="T1538" t="s">
        <v>8340</v>
      </c>
      <c r="U1538">
        <f t="shared" si="119"/>
        <v>2015</v>
      </c>
    </row>
    <row r="1539" spans="1:21" ht="15" hidden="1" customHeight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>
        <f t="shared" ref="G1539:G1602" si="120">ROUND(E1539/D1539*100,0)</f>
        <v>180</v>
      </c>
      <c r="H1539">
        <f t="shared" ref="H1539:H1602" si="121">ROUND(E1539/P1539,2)</f>
        <v>96.38</v>
      </c>
      <c r="I1539" t="s">
        <v>8235</v>
      </c>
      <c r="J1539" t="s">
        <v>8248</v>
      </c>
      <c r="K1539">
        <v>1470506400</v>
      </c>
      <c r="L1539" s="9">
        <f t="shared" ref="L1539:L1602" si="122">K1539/60/60/24+DATE(1970,1,1)</f>
        <v>42588.75</v>
      </c>
      <c r="M1539">
        <v>1467358427</v>
      </c>
      <c r="N1539" s="9">
        <f t="shared" ref="N1539:N1602" si="123">M1539/24/60/60+DATE(1970,1,1)</f>
        <v>42552.315127314811</v>
      </c>
      <c r="O1539" t="b">
        <v>1</v>
      </c>
      <c r="P1539">
        <v>224</v>
      </c>
      <c r="Q1539" t="b">
        <v>1</v>
      </c>
      <c r="R1539" t="s">
        <v>8283</v>
      </c>
      <c r="S1539" s="12" t="s">
        <v>8339</v>
      </c>
      <c r="T1539" t="s">
        <v>8340</v>
      </c>
      <c r="U1539">
        <f t="shared" ref="U1539:U1602" si="124">YEAR(N1539)</f>
        <v>2016</v>
      </c>
    </row>
    <row r="1540" spans="1:21" ht="15" hidden="1" customHeight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>
        <f t="shared" si="120"/>
        <v>103</v>
      </c>
      <c r="H1540">
        <f t="shared" si="121"/>
        <v>156.16999999999999</v>
      </c>
      <c r="I1540" t="s">
        <v>8223</v>
      </c>
      <c r="J1540" t="s">
        <v>8245</v>
      </c>
      <c r="K1540">
        <v>1421952370</v>
      </c>
      <c r="L1540" s="9">
        <f t="shared" si="122"/>
        <v>42026.782060185185</v>
      </c>
      <c r="M1540">
        <v>1418064370</v>
      </c>
      <c r="N1540" s="9">
        <f t="shared" si="123"/>
        <v>41981.782060185185</v>
      </c>
      <c r="O1540" t="b">
        <v>1</v>
      </c>
      <c r="P1540">
        <v>46</v>
      </c>
      <c r="Q1540" t="b">
        <v>1</v>
      </c>
      <c r="R1540" t="s">
        <v>8283</v>
      </c>
      <c r="S1540" s="12" t="s">
        <v>8339</v>
      </c>
      <c r="T1540" t="s">
        <v>8340</v>
      </c>
      <c r="U1540">
        <f t="shared" si="124"/>
        <v>2014</v>
      </c>
    </row>
    <row r="1541" spans="1:21" ht="15" hidden="1" customHeight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>
        <f t="shared" si="120"/>
        <v>136</v>
      </c>
      <c r="H1541">
        <f t="shared" si="121"/>
        <v>95.76</v>
      </c>
      <c r="I1541" t="s">
        <v>8223</v>
      </c>
      <c r="J1541" t="s">
        <v>8245</v>
      </c>
      <c r="K1541">
        <v>1483481019</v>
      </c>
      <c r="L1541" s="9">
        <f t="shared" si="122"/>
        <v>42738.919201388882</v>
      </c>
      <c r="M1541">
        <v>1480629819</v>
      </c>
      <c r="N1541" s="9">
        <f t="shared" si="123"/>
        <v>42705.91920138889</v>
      </c>
      <c r="O1541" t="b">
        <v>0</v>
      </c>
      <c r="P1541">
        <v>284</v>
      </c>
      <c r="Q1541" t="b">
        <v>1</v>
      </c>
      <c r="R1541" t="s">
        <v>8283</v>
      </c>
      <c r="S1541" s="12" t="s">
        <v>8339</v>
      </c>
      <c r="T1541" t="s">
        <v>8340</v>
      </c>
      <c r="U1541">
        <f t="shared" si="124"/>
        <v>2016</v>
      </c>
    </row>
    <row r="1542" spans="1:21" ht="15" hidden="1" customHeight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>
        <f t="shared" si="120"/>
        <v>118</v>
      </c>
      <c r="H1542">
        <f t="shared" si="121"/>
        <v>180.41</v>
      </c>
      <c r="I1542" t="s">
        <v>8223</v>
      </c>
      <c r="J1542" t="s">
        <v>8245</v>
      </c>
      <c r="K1542">
        <v>1416964500</v>
      </c>
      <c r="L1542" s="9">
        <f t="shared" si="122"/>
        <v>41969.052083333328</v>
      </c>
      <c r="M1542">
        <v>1414368616</v>
      </c>
      <c r="N1542" s="9">
        <f t="shared" si="123"/>
        <v>41939.00712962963</v>
      </c>
      <c r="O1542" t="b">
        <v>1</v>
      </c>
      <c r="P1542">
        <v>98</v>
      </c>
      <c r="Q1542" t="b">
        <v>1</v>
      </c>
      <c r="R1542" t="s">
        <v>8283</v>
      </c>
      <c r="S1542" s="12" t="s">
        <v>8339</v>
      </c>
      <c r="T1542" t="s">
        <v>8340</v>
      </c>
      <c r="U1542">
        <f t="shared" si="124"/>
        <v>2014</v>
      </c>
    </row>
    <row r="1543" spans="1:21" ht="15" hidden="1" customHeight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>
        <f t="shared" si="120"/>
        <v>0</v>
      </c>
      <c r="H1543">
        <f t="shared" si="121"/>
        <v>3</v>
      </c>
      <c r="I1543" t="s">
        <v>8223</v>
      </c>
      <c r="J1543" t="s">
        <v>8245</v>
      </c>
      <c r="K1543">
        <v>1420045538</v>
      </c>
      <c r="L1543" s="9">
        <f t="shared" si="122"/>
        <v>42004.712245370371</v>
      </c>
      <c r="M1543">
        <v>1417453538</v>
      </c>
      <c r="N1543" s="9">
        <f t="shared" si="123"/>
        <v>41974.712245370371</v>
      </c>
      <c r="O1543" t="b">
        <v>0</v>
      </c>
      <c r="P1543">
        <v>2</v>
      </c>
      <c r="Q1543" t="b">
        <v>0</v>
      </c>
      <c r="R1543" t="s">
        <v>8287</v>
      </c>
      <c r="S1543" s="12" t="s">
        <v>8339</v>
      </c>
      <c r="T1543" t="s">
        <v>8344</v>
      </c>
      <c r="U1543">
        <f t="shared" si="124"/>
        <v>2014</v>
      </c>
    </row>
    <row r="1544" spans="1:21" ht="15" hidden="1" customHeight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>
        <f t="shared" si="120"/>
        <v>4</v>
      </c>
      <c r="H1544">
        <f t="shared" si="121"/>
        <v>20</v>
      </c>
      <c r="I1544" t="s">
        <v>8228</v>
      </c>
      <c r="J1544" t="s">
        <v>8250</v>
      </c>
      <c r="K1544">
        <v>1435708500</v>
      </c>
      <c r="L1544" s="9">
        <f t="shared" si="122"/>
        <v>42185.996527777781</v>
      </c>
      <c r="M1544">
        <v>1434412500</v>
      </c>
      <c r="N1544" s="9">
        <f t="shared" si="123"/>
        <v>42170.996527777781</v>
      </c>
      <c r="O1544" t="b">
        <v>0</v>
      </c>
      <c r="P1544">
        <v>1</v>
      </c>
      <c r="Q1544" t="b">
        <v>0</v>
      </c>
      <c r="R1544" t="s">
        <v>8287</v>
      </c>
      <c r="S1544" s="12" t="s">
        <v>8339</v>
      </c>
      <c r="T1544" t="s">
        <v>8344</v>
      </c>
      <c r="U1544">
        <f t="shared" si="124"/>
        <v>2015</v>
      </c>
    </row>
    <row r="1545" spans="1:21" ht="15" hidden="1" customHeight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>
        <f t="shared" si="120"/>
        <v>0</v>
      </c>
      <c r="H1545">
        <f t="shared" si="121"/>
        <v>10</v>
      </c>
      <c r="I1545" t="s">
        <v>8223</v>
      </c>
      <c r="J1545" t="s">
        <v>8245</v>
      </c>
      <c r="K1545">
        <v>1416662034</v>
      </c>
      <c r="L1545" s="9">
        <f t="shared" si="122"/>
        <v>41965.551319444443</v>
      </c>
      <c r="M1545">
        <v>1414066434</v>
      </c>
      <c r="N1545" s="9">
        <f t="shared" si="123"/>
        <v>41935.509652777779</v>
      </c>
      <c r="O1545" t="b">
        <v>0</v>
      </c>
      <c r="P1545">
        <v>1</v>
      </c>
      <c r="Q1545" t="b">
        <v>0</v>
      </c>
      <c r="R1545" t="s">
        <v>8287</v>
      </c>
      <c r="S1545" s="12" t="s">
        <v>8339</v>
      </c>
      <c r="T1545" t="s">
        <v>8344</v>
      </c>
      <c r="U1545">
        <f t="shared" si="124"/>
        <v>2014</v>
      </c>
    </row>
    <row r="1546" spans="1:21" ht="15" hidden="1" customHeight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>
        <f t="shared" si="120"/>
        <v>0</v>
      </c>
      <c r="H1546" t="e">
        <f t="shared" si="121"/>
        <v>#DIV/0!</v>
      </c>
      <c r="I1546" t="s">
        <v>8223</v>
      </c>
      <c r="J1546" t="s">
        <v>8245</v>
      </c>
      <c r="K1546">
        <v>1427847480</v>
      </c>
      <c r="L1546" s="9">
        <f t="shared" si="122"/>
        <v>42095.012499999997</v>
      </c>
      <c r="M1546">
        <v>1424222024</v>
      </c>
      <c r="N1546" s="9">
        <f t="shared" si="123"/>
        <v>42053.051203703704</v>
      </c>
      <c r="O1546" t="b">
        <v>0</v>
      </c>
      <c r="P1546">
        <v>0</v>
      </c>
      <c r="Q1546" t="b">
        <v>0</v>
      </c>
      <c r="R1546" t="s">
        <v>8287</v>
      </c>
      <c r="S1546" s="12" t="s">
        <v>8339</v>
      </c>
      <c r="T1546" t="s">
        <v>8344</v>
      </c>
      <c r="U1546">
        <f t="shared" si="124"/>
        <v>2015</v>
      </c>
    </row>
    <row r="1547" spans="1:21" ht="15" hidden="1" customHeight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>
        <f t="shared" si="120"/>
        <v>0</v>
      </c>
      <c r="H1547">
        <f t="shared" si="121"/>
        <v>1</v>
      </c>
      <c r="I1547" t="s">
        <v>8223</v>
      </c>
      <c r="J1547" t="s">
        <v>8245</v>
      </c>
      <c r="K1547">
        <v>1425330960</v>
      </c>
      <c r="L1547" s="9">
        <f t="shared" si="122"/>
        <v>42065.886111111111</v>
      </c>
      <c r="M1547">
        <v>1422393234</v>
      </c>
      <c r="N1547" s="9">
        <f t="shared" si="123"/>
        <v>42031.884652777779</v>
      </c>
      <c r="O1547" t="b">
        <v>0</v>
      </c>
      <c r="P1547">
        <v>1</v>
      </c>
      <c r="Q1547" t="b">
        <v>0</v>
      </c>
      <c r="R1547" t="s">
        <v>8287</v>
      </c>
      <c r="S1547" s="12" t="s">
        <v>8339</v>
      </c>
      <c r="T1547" t="s">
        <v>8344</v>
      </c>
      <c r="U1547">
        <f t="shared" si="124"/>
        <v>2015</v>
      </c>
    </row>
    <row r="1548" spans="1:21" ht="15" hidden="1" customHeight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>
        <f t="shared" si="120"/>
        <v>29</v>
      </c>
      <c r="H1548">
        <f t="shared" si="121"/>
        <v>26.27</v>
      </c>
      <c r="I1548" t="s">
        <v>8224</v>
      </c>
      <c r="J1548" t="s">
        <v>8246</v>
      </c>
      <c r="K1548">
        <v>1410930399</v>
      </c>
      <c r="L1548" s="9">
        <f t="shared" si="122"/>
        <v>41899.212951388887</v>
      </c>
      <c r="M1548">
        <v>1405746399</v>
      </c>
      <c r="N1548" s="9">
        <f t="shared" si="123"/>
        <v>41839.212951388887</v>
      </c>
      <c r="O1548" t="b">
        <v>0</v>
      </c>
      <c r="P1548">
        <v>11</v>
      </c>
      <c r="Q1548" t="b">
        <v>0</v>
      </c>
      <c r="R1548" t="s">
        <v>8287</v>
      </c>
      <c r="S1548" s="12" t="s">
        <v>8339</v>
      </c>
      <c r="T1548" t="s">
        <v>8344</v>
      </c>
      <c r="U1548">
        <f t="shared" si="124"/>
        <v>2014</v>
      </c>
    </row>
    <row r="1549" spans="1:21" ht="15" hidden="1" customHeight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>
        <f t="shared" si="120"/>
        <v>0</v>
      </c>
      <c r="H1549" t="e">
        <f t="shared" si="121"/>
        <v>#DIV/0!</v>
      </c>
      <c r="I1549" t="s">
        <v>8223</v>
      </c>
      <c r="J1549" t="s">
        <v>8245</v>
      </c>
      <c r="K1549">
        <v>1487844882</v>
      </c>
      <c r="L1549" s="9">
        <f t="shared" si="122"/>
        <v>42789.426875000005</v>
      </c>
      <c r="M1549">
        <v>1487240082</v>
      </c>
      <c r="N1549" s="9">
        <f t="shared" si="123"/>
        <v>42782.426875000005</v>
      </c>
      <c r="O1549" t="b">
        <v>0</v>
      </c>
      <c r="P1549">
        <v>0</v>
      </c>
      <c r="Q1549" t="b">
        <v>0</v>
      </c>
      <c r="R1549" t="s">
        <v>8287</v>
      </c>
      <c r="S1549" s="12" t="s">
        <v>8339</v>
      </c>
      <c r="T1549" t="s">
        <v>8344</v>
      </c>
      <c r="U1549">
        <f t="shared" si="124"/>
        <v>2017</v>
      </c>
    </row>
    <row r="1550" spans="1:21" ht="15" hidden="1" customHeight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>
        <f t="shared" si="120"/>
        <v>9</v>
      </c>
      <c r="H1550">
        <f t="shared" si="121"/>
        <v>60</v>
      </c>
      <c r="I1550" t="s">
        <v>8223</v>
      </c>
      <c r="J1550" t="s">
        <v>8245</v>
      </c>
      <c r="K1550">
        <v>1447020620</v>
      </c>
      <c r="L1550" s="9">
        <f t="shared" si="122"/>
        <v>42316.923842592587</v>
      </c>
      <c r="M1550">
        <v>1444425020</v>
      </c>
      <c r="N1550" s="9">
        <f t="shared" si="123"/>
        <v>42286.88217592593</v>
      </c>
      <c r="O1550" t="b">
        <v>0</v>
      </c>
      <c r="P1550">
        <v>1</v>
      </c>
      <c r="Q1550" t="b">
        <v>0</v>
      </c>
      <c r="R1550" t="s">
        <v>8287</v>
      </c>
      <c r="S1550" s="12" t="s">
        <v>8339</v>
      </c>
      <c r="T1550" t="s">
        <v>8344</v>
      </c>
      <c r="U1550">
        <f t="shared" si="124"/>
        <v>2015</v>
      </c>
    </row>
    <row r="1551" spans="1:21" ht="15" hidden="1" customHeight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>
        <f t="shared" si="120"/>
        <v>34</v>
      </c>
      <c r="H1551">
        <f t="shared" si="121"/>
        <v>28.33</v>
      </c>
      <c r="I1551" t="s">
        <v>8223</v>
      </c>
      <c r="J1551" t="s">
        <v>8245</v>
      </c>
      <c r="K1551">
        <v>1446524159</v>
      </c>
      <c r="L1551" s="9">
        <f t="shared" si="122"/>
        <v>42311.177766203706</v>
      </c>
      <c r="M1551">
        <v>1443928559</v>
      </c>
      <c r="N1551" s="9">
        <f t="shared" si="123"/>
        <v>42281.136099537034</v>
      </c>
      <c r="O1551" t="b">
        <v>0</v>
      </c>
      <c r="P1551">
        <v>6</v>
      </c>
      <c r="Q1551" t="b">
        <v>0</v>
      </c>
      <c r="R1551" t="s">
        <v>8287</v>
      </c>
      <c r="S1551" s="12" t="s">
        <v>8339</v>
      </c>
      <c r="T1551" t="s">
        <v>8344</v>
      </c>
      <c r="U1551">
        <f t="shared" si="124"/>
        <v>2015</v>
      </c>
    </row>
    <row r="1552" spans="1:21" ht="15" hidden="1" customHeight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>
        <f t="shared" si="120"/>
        <v>13</v>
      </c>
      <c r="H1552">
        <f t="shared" si="121"/>
        <v>14.43</v>
      </c>
      <c r="I1552" t="s">
        <v>8224</v>
      </c>
      <c r="J1552" t="s">
        <v>8246</v>
      </c>
      <c r="K1552">
        <v>1463050034</v>
      </c>
      <c r="L1552" s="9">
        <f t="shared" si="122"/>
        <v>42502.449467592596</v>
      </c>
      <c r="M1552">
        <v>1460458034</v>
      </c>
      <c r="N1552" s="9">
        <f t="shared" si="123"/>
        <v>42472.449467592596</v>
      </c>
      <c r="O1552" t="b">
        <v>0</v>
      </c>
      <c r="P1552">
        <v>7</v>
      </c>
      <c r="Q1552" t="b">
        <v>0</v>
      </c>
      <c r="R1552" t="s">
        <v>8287</v>
      </c>
      <c r="S1552" s="12" t="s">
        <v>8339</v>
      </c>
      <c r="T1552" t="s">
        <v>8344</v>
      </c>
      <c r="U1552">
        <f t="shared" si="124"/>
        <v>2016</v>
      </c>
    </row>
    <row r="1553" spans="1:21" ht="15" hidden="1" customHeight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>
        <f t="shared" si="120"/>
        <v>0</v>
      </c>
      <c r="H1553" t="e">
        <f t="shared" si="121"/>
        <v>#DIV/0!</v>
      </c>
      <c r="I1553" t="s">
        <v>8223</v>
      </c>
      <c r="J1553" t="s">
        <v>8245</v>
      </c>
      <c r="K1553">
        <v>1432756039</v>
      </c>
      <c r="L1553" s="9">
        <f t="shared" si="122"/>
        <v>42151.824525462958</v>
      </c>
      <c r="M1553">
        <v>1430164039</v>
      </c>
      <c r="N1553" s="9">
        <f t="shared" si="123"/>
        <v>42121.824525462958</v>
      </c>
      <c r="O1553" t="b">
        <v>0</v>
      </c>
      <c r="P1553">
        <v>0</v>
      </c>
      <c r="Q1553" t="b">
        <v>0</v>
      </c>
      <c r="R1553" t="s">
        <v>8287</v>
      </c>
      <c r="S1553" s="12" t="s">
        <v>8339</v>
      </c>
      <c r="T1553" t="s">
        <v>8344</v>
      </c>
      <c r="U1553">
        <f t="shared" si="124"/>
        <v>2015</v>
      </c>
    </row>
    <row r="1554" spans="1:21" ht="15" hidden="1" customHeight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>
        <f t="shared" si="120"/>
        <v>49</v>
      </c>
      <c r="H1554">
        <f t="shared" si="121"/>
        <v>132.19</v>
      </c>
      <c r="I1554" t="s">
        <v>8223</v>
      </c>
      <c r="J1554" t="s">
        <v>8245</v>
      </c>
      <c r="K1554">
        <v>1412135940</v>
      </c>
      <c r="L1554" s="9">
        <f t="shared" si="122"/>
        <v>41913.165972222225</v>
      </c>
      <c r="M1554">
        <v>1410366708</v>
      </c>
      <c r="N1554" s="9">
        <f t="shared" si="123"/>
        <v>41892.688750000001</v>
      </c>
      <c r="O1554" t="b">
        <v>0</v>
      </c>
      <c r="P1554">
        <v>16</v>
      </c>
      <c r="Q1554" t="b">
        <v>0</v>
      </c>
      <c r="R1554" t="s">
        <v>8287</v>
      </c>
      <c r="S1554" s="12" t="s">
        <v>8339</v>
      </c>
      <c r="T1554" t="s">
        <v>8344</v>
      </c>
      <c r="U1554">
        <f t="shared" si="124"/>
        <v>2014</v>
      </c>
    </row>
    <row r="1555" spans="1:21" ht="15" hidden="1" customHeight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>
        <f t="shared" si="120"/>
        <v>0</v>
      </c>
      <c r="H1555" t="e">
        <f t="shared" si="121"/>
        <v>#DIV/0!</v>
      </c>
      <c r="I1555" t="s">
        <v>8223</v>
      </c>
      <c r="J1555" t="s">
        <v>8245</v>
      </c>
      <c r="K1555">
        <v>1441176447</v>
      </c>
      <c r="L1555" s="9">
        <f t="shared" si="122"/>
        <v>42249.282951388886</v>
      </c>
      <c r="M1555">
        <v>1438584447</v>
      </c>
      <c r="N1555" s="9">
        <f t="shared" si="123"/>
        <v>42219.282951388886</v>
      </c>
      <c r="O1555" t="b">
        <v>0</v>
      </c>
      <c r="P1555">
        <v>0</v>
      </c>
      <c r="Q1555" t="b">
        <v>0</v>
      </c>
      <c r="R1555" t="s">
        <v>8287</v>
      </c>
      <c r="S1555" s="12" t="s">
        <v>8339</v>
      </c>
      <c r="T1555" t="s">
        <v>8344</v>
      </c>
      <c r="U1555">
        <f t="shared" si="124"/>
        <v>2015</v>
      </c>
    </row>
    <row r="1556" spans="1:21" ht="15" hidden="1" customHeight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>
        <f t="shared" si="120"/>
        <v>0</v>
      </c>
      <c r="H1556" t="e">
        <f t="shared" si="121"/>
        <v>#DIV/0!</v>
      </c>
      <c r="I1556" t="s">
        <v>8225</v>
      </c>
      <c r="J1556" t="s">
        <v>8247</v>
      </c>
      <c r="K1556">
        <v>1438495390</v>
      </c>
      <c r="L1556" s="9">
        <f t="shared" si="122"/>
        <v>42218.252199074079</v>
      </c>
      <c r="M1556">
        <v>1435903390</v>
      </c>
      <c r="N1556" s="9">
        <f t="shared" si="123"/>
        <v>42188.252199074072</v>
      </c>
      <c r="O1556" t="b">
        <v>0</v>
      </c>
      <c r="P1556">
        <v>0</v>
      </c>
      <c r="Q1556" t="b">
        <v>0</v>
      </c>
      <c r="R1556" t="s">
        <v>8287</v>
      </c>
      <c r="S1556" s="12" t="s">
        <v>8339</v>
      </c>
      <c r="T1556" t="s">
        <v>8344</v>
      </c>
      <c r="U1556">
        <f t="shared" si="124"/>
        <v>2015</v>
      </c>
    </row>
    <row r="1557" spans="1:21" ht="15" hidden="1" customHeight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>
        <f t="shared" si="120"/>
        <v>0</v>
      </c>
      <c r="H1557" t="e">
        <f t="shared" si="121"/>
        <v>#DIV/0!</v>
      </c>
      <c r="I1557" t="s">
        <v>8223</v>
      </c>
      <c r="J1557" t="s">
        <v>8245</v>
      </c>
      <c r="K1557">
        <v>1442509200</v>
      </c>
      <c r="L1557" s="9">
        <f t="shared" si="122"/>
        <v>42264.708333333328</v>
      </c>
      <c r="M1557">
        <v>1440513832</v>
      </c>
      <c r="N1557" s="9">
        <f t="shared" si="123"/>
        <v>42241.613796296297</v>
      </c>
      <c r="O1557" t="b">
        <v>0</v>
      </c>
      <c r="P1557">
        <v>0</v>
      </c>
      <c r="Q1557" t="b">
        <v>0</v>
      </c>
      <c r="R1557" t="s">
        <v>8287</v>
      </c>
      <c r="S1557" s="12" t="s">
        <v>8339</v>
      </c>
      <c r="T1557" t="s">
        <v>8344</v>
      </c>
      <c r="U1557">
        <f t="shared" si="124"/>
        <v>2015</v>
      </c>
    </row>
    <row r="1558" spans="1:21" ht="15" hidden="1" customHeight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>
        <f t="shared" si="120"/>
        <v>45</v>
      </c>
      <c r="H1558">
        <f t="shared" si="121"/>
        <v>56.42</v>
      </c>
      <c r="I1558" t="s">
        <v>8228</v>
      </c>
      <c r="J1558" t="s">
        <v>8250</v>
      </c>
      <c r="K1558">
        <v>1467603624</v>
      </c>
      <c r="L1558" s="9">
        <f t="shared" si="122"/>
        <v>42555.153055555551</v>
      </c>
      <c r="M1558">
        <v>1465011624</v>
      </c>
      <c r="N1558" s="9">
        <f t="shared" si="123"/>
        <v>42525.153055555551</v>
      </c>
      <c r="O1558" t="b">
        <v>0</v>
      </c>
      <c r="P1558">
        <v>12</v>
      </c>
      <c r="Q1558" t="b">
        <v>0</v>
      </c>
      <c r="R1558" t="s">
        <v>8287</v>
      </c>
      <c r="S1558" s="12" t="s">
        <v>8339</v>
      </c>
      <c r="T1558" t="s">
        <v>8344</v>
      </c>
      <c r="U1558">
        <f t="shared" si="124"/>
        <v>2016</v>
      </c>
    </row>
    <row r="1559" spans="1:21" ht="15" hidden="1" customHeight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>
        <f t="shared" si="120"/>
        <v>4</v>
      </c>
      <c r="H1559">
        <f t="shared" si="121"/>
        <v>100</v>
      </c>
      <c r="I1559" t="s">
        <v>8223</v>
      </c>
      <c r="J1559" t="s">
        <v>8245</v>
      </c>
      <c r="K1559">
        <v>1411227633</v>
      </c>
      <c r="L1559" s="9">
        <f t="shared" si="122"/>
        <v>41902.65315972222</v>
      </c>
      <c r="M1559">
        <v>1408549233</v>
      </c>
      <c r="N1559" s="9">
        <f t="shared" si="123"/>
        <v>41871.65315972222</v>
      </c>
      <c r="O1559" t="b">
        <v>0</v>
      </c>
      <c r="P1559">
        <v>1</v>
      </c>
      <c r="Q1559" t="b">
        <v>0</v>
      </c>
      <c r="R1559" t="s">
        <v>8287</v>
      </c>
      <c r="S1559" s="12" t="s">
        <v>8339</v>
      </c>
      <c r="T1559" t="s">
        <v>8344</v>
      </c>
      <c r="U1559">
        <f t="shared" si="124"/>
        <v>2014</v>
      </c>
    </row>
    <row r="1560" spans="1:21" ht="15" hidden="1" customHeight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>
        <f t="shared" si="120"/>
        <v>5</v>
      </c>
      <c r="H1560">
        <f t="shared" si="121"/>
        <v>11.67</v>
      </c>
      <c r="I1560" t="s">
        <v>8224</v>
      </c>
      <c r="J1560" t="s">
        <v>8246</v>
      </c>
      <c r="K1560">
        <v>1440763920</v>
      </c>
      <c r="L1560" s="9">
        <f t="shared" si="122"/>
        <v>42244.508333333331</v>
      </c>
      <c r="M1560">
        <v>1435656759</v>
      </c>
      <c r="N1560" s="9">
        <f t="shared" si="123"/>
        <v>42185.397673611107</v>
      </c>
      <c r="O1560" t="b">
        <v>0</v>
      </c>
      <c r="P1560">
        <v>3</v>
      </c>
      <c r="Q1560" t="b">
        <v>0</v>
      </c>
      <c r="R1560" t="s">
        <v>8287</v>
      </c>
      <c r="S1560" s="12" t="s">
        <v>8339</v>
      </c>
      <c r="T1560" t="s">
        <v>8344</v>
      </c>
      <c r="U1560">
        <f t="shared" si="124"/>
        <v>2015</v>
      </c>
    </row>
    <row r="1561" spans="1:21" ht="15" hidden="1" customHeight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>
        <f t="shared" si="120"/>
        <v>0</v>
      </c>
      <c r="H1561">
        <f t="shared" si="121"/>
        <v>50</v>
      </c>
      <c r="I1561" t="s">
        <v>8223</v>
      </c>
      <c r="J1561" t="s">
        <v>8245</v>
      </c>
      <c r="K1561">
        <v>1430270199</v>
      </c>
      <c r="L1561" s="9">
        <f t="shared" si="122"/>
        <v>42123.05322916666</v>
      </c>
      <c r="M1561">
        <v>1428974199</v>
      </c>
      <c r="N1561" s="9">
        <f t="shared" si="123"/>
        <v>42108.053229166668</v>
      </c>
      <c r="O1561" t="b">
        <v>0</v>
      </c>
      <c r="P1561">
        <v>1</v>
      </c>
      <c r="Q1561" t="b">
        <v>0</v>
      </c>
      <c r="R1561" t="s">
        <v>8287</v>
      </c>
      <c r="S1561" s="12" t="s">
        <v>8339</v>
      </c>
      <c r="T1561" t="s">
        <v>8344</v>
      </c>
      <c r="U1561">
        <f t="shared" si="124"/>
        <v>2015</v>
      </c>
    </row>
    <row r="1562" spans="1:21" ht="15" hidden="1" customHeight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>
        <f t="shared" si="120"/>
        <v>4</v>
      </c>
      <c r="H1562">
        <f t="shared" si="121"/>
        <v>23.5</v>
      </c>
      <c r="I1562" t="s">
        <v>8223</v>
      </c>
      <c r="J1562" t="s">
        <v>8245</v>
      </c>
      <c r="K1562">
        <v>1415842193</v>
      </c>
      <c r="L1562" s="9">
        <f t="shared" si="122"/>
        <v>41956.062418981484</v>
      </c>
      <c r="M1562">
        <v>1414110593</v>
      </c>
      <c r="N1562" s="9">
        <f t="shared" si="123"/>
        <v>41936.020752314813</v>
      </c>
      <c r="O1562" t="b">
        <v>0</v>
      </c>
      <c r="P1562">
        <v>4</v>
      </c>
      <c r="Q1562" t="b">
        <v>0</v>
      </c>
      <c r="R1562" t="s">
        <v>8287</v>
      </c>
      <c r="S1562" s="12" t="s">
        <v>8339</v>
      </c>
      <c r="T1562" t="s">
        <v>8344</v>
      </c>
      <c r="U1562">
        <f t="shared" si="124"/>
        <v>2014</v>
      </c>
    </row>
    <row r="1563" spans="1:21" ht="15" hidden="1" customHeight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>
        <f t="shared" si="120"/>
        <v>1</v>
      </c>
      <c r="H1563">
        <f t="shared" si="121"/>
        <v>67</v>
      </c>
      <c r="I1563" t="s">
        <v>8223</v>
      </c>
      <c r="J1563" t="s">
        <v>8245</v>
      </c>
      <c r="K1563">
        <v>1383789603</v>
      </c>
      <c r="L1563" s="9">
        <f t="shared" si="122"/>
        <v>41585.083368055559</v>
      </c>
      <c r="M1563">
        <v>1381194003</v>
      </c>
      <c r="N1563" s="9">
        <f t="shared" si="123"/>
        <v>41555.041701388887</v>
      </c>
      <c r="O1563" t="b">
        <v>0</v>
      </c>
      <c r="P1563">
        <v>1</v>
      </c>
      <c r="Q1563" t="b">
        <v>0</v>
      </c>
      <c r="R1563" t="s">
        <v>8288</v>
      </c>
      <c r="S1563" s="12" t="s">
        <v>8323</v>
      </c>
      <c r="T1563" t="s">
        <v>8345</v>
      </c>
      <c r="U1563">
        <f t="shared" si="124"/>
        <v>2013</v>
      </c>
    </row>
    <row r="1564" spans="1:21" ht="15" hidden="1" customHeight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>
        <f t="shared" si="120"/>
        <v>0</v>
      </c>
      <c r="H1564" t="e">
        <f t="shared" si="121"/>
        <v>#DIV/0!</v>
      </c>
      <c r="I1564" t="s">
        <v>8223</v>
      </c>
      <c r="J1564" t="s">
        <v>8245</v>
      </c>
      <c r="K1564">
        <v>1259715000</v>
      </c>
      <c r="L1564" s="9">
        <f t="shared" si="122"/>
        <v>40149.034722222219</v>
      </c>
      <c r="M1564">
        <v>1253712916</v>
      </c>
      <c r="N1564" s="9">
        <f t="shared" si="123"/>
        <v>40079.566157407404</v>
      </c>
      <c r="O1564" t="b">
        <v>0</v>
      </c>
      <c r="P1564">
        <v>0</v>
      </c>
      <c r="Q1564" t="b">
        <v>0</v>
      </c>
      <c r="R1564" t="s">
        <v>8288</v>
      </c>
      <c r="S1564" s="12" t="s">
        <v>8323</v>
      </c>
      <c r="T1564" t="s">
        <v>8345</v>
      </c>
      <c r="U1564">
        <f t="shared" si="124"/>
        <v>2009</v>
      </c>
    </row>
    <row r="1565" spans="1:21" ht="15" hidden="1" customHeight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>
        <f t="shared" si="120"/>
        <v>1</v>
      </c>
      <c r="H1565">
        <f t="shared" si="121"/>
        <v>42.5</v>
      </c>
      <c r="I1565" t="s">
        <v>8224</v>
      </c>
      <c r="J1565" t="s">
        <v>8246</v>
      </c>
      <c r="K1565">
        <v>1394815751</v>
      </c>
      <c r="L1565" s="9">
        <f t="shared" si="122"/>
        <v>41712.700821759259</v>
      </c>
      <c r="M1565">
        <v>1389635351</v>
      </c>
      <c r="N1565" s="9">
        <f t="shared" si="123"/>
        <v>41652.742488425924</v>
      </c>
      <c r="O1565" t="b">
        <v>0</v>
      </c>
      <c r="P1565">
        <v>2</v>
      </c>
      <c r="Q1565" t="b">
        <v>0</v>
      </c>
      <c r="R1565" t="s">
        <v>8288</v>
      </c>
      <c r="S1565" s="12" t="s">
        <v>8323</v>
      </c>
      <c r="T1565" t="s">
        <v>8345</v>
      </c>
      <c r="U1565">
        <f t="shared" si="124"/>
        <v>2014</v>
      </c>
    </row>
    <row r="1566" spans="1:21" ht="15" hidden="1" customHeight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>
        <f t="shared" si="120"/>
        <v>0</v>
      </c>
      <c r="H1566">
        <f t="shared" si="121"/>
        <v>10</v>
      </c>
      <c r="I1566" t="s">
        <v>8223</v>
      </c>
      <c r="J1566" t="s">
        <v>8245</v>
      </c>
      <c r="K1566">
        <v>1432843500</v>
      </c>
      <c r="L1566" s="9">
        <f t="shared" si="122"/>
        <v>42152.836805555555</v>
      </c>
      <c r="M1566">
        <v>1430124509</v>
      </c>
      <c r="N1566" s="9">
        <f t="shared" si="123"/>
        <v>42121.367002314815</v>
      </c>
      <c r="O1566" t="b">
        <v>0</v>
      </c>
      <c r="P1566">
        <v>1</v>
      </c>
      <c r="Q1566" t="b">
        <v>0</v>
      </c>
      <c r="R1566" t="s">
        <v>8288</v>
      </c>
      <c r="S1566" s="12" t="s">
        <v>8323</v>
      </c>
      <c r="T1566" t="s">
        <v>8345</v>
      </c>
      <c r="U1566">
        <f t="shared" si="124"/>
        <v>2015</v>
      </c>
    </row>
    <row r="1567" spans="1:21" ht="15" hidden="1" customHeight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>
        <f t="shared" si="120"/>
        <v>3</v>
      </c>
      <c r="H1567">
        <f t="shared" si="121"/>
        <v>100</v>
      </c>
      <c r="I1567" t="s">
        <v>8223</v>
      </c>
      <c r="J1567" t="s">
        <v>8245</v>
      </c>
      <c r="K1567">
        <v>1307554261</v>
      </c>
      <c r="L1567" s="9">
        <f t="shared" si="122"/>
        <v>40702.729872685188</v>
      </c>
      <c r="M1567">
        <v>1304962261</v>
      </c>
      <c r="N1567" s="9">
        <f t="shared" si="123"/>
        <v>40672.729872685188</v>
      </c>
      <c r="O1567" t="b">
        <v>0</v>
      </c>
      <c r="P1567">
        <v>1</v>
      </c>
      <c r="Q1567" t="b">
        <v>0</v>
      </c>
      <c r="R1567" t="s">
        <v>8288</v>
      </c>
      <c r="S1567" s="12" t="s">
        <v>8323</v>
      </c>
      <c r="T1567" t="s">
        <v>8345</v>
      </c>
      <c r="U1567">
        <f t="shared" si="124"/>
        <v>2011</v>
      </c>
    </row>
    <row r="1568" spans="1:21" ht="15" hidden="1" customHeight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>
        <f t="shared" si="120"/>
        <v>21</v>
      </c>
      <c r="H1568">
        <f t="shared" si="121"/>
        <v>108.05</v>
      </c>
      <c r="I1568" t="s">
        <v>8223</v>
      </c>
      <c r="J1568" t="s">
        <v>8245</v>
      </c>
      <c r="K1568">
        <v>1469656800</v>
      </c>
      <c r="L1568" s="9">
        <f t="shared" si="122"/>
        <v>42578.916666666672</v>
      </c>
      <c r="M1568">
        <v>1467151204</v>
      </c>
      <c r="N1568" s="9">
        <f t="shared" si="123"/>
        <v>42549.916712962964</v>
      </c>
      <c r="O1568" t="b">
        <v>0</v>
      </c>
      <c r="P1568">
        <v>59</v>
      </c>
      <c r="Q1568" t="b">
        <v>0</v>
      </c>
      <c r="R1568" t="s">
        <v>8288</v>
      </c>
      <c r="S1568" s="12" t="s">
        <v>8323</v>
      </c>
      <c r="T1568" t="s">
        <v>8345</v>
      </c>
      <c r="U1568">
        <f t="shared" si="124"/>
        <v>2016</v>
      </c>
    </row>
    <row r="1569" spans="1:21" ht="15" hidden="1" customHeight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>
        <f t="shared" si="120"/>
        <v>4</v>
      </c>
      <c r="H1569">
        <f t="shared" si="121"/>
        <v>26.92</v>
      </c>
      <c r="I1569" t="s">
        <v>8223</v>
      </c>
      <c r="J1569" t="s">
        <v>8245</v>
      </c>
      <c r="K1569">
        <v>1392595200</v>
      </c>
      <c r="L1569" s="9">
        <f t="shared" si="122"/>
        <v>41687</v>
      </c>
      <c r="M1569">
        <v>1391293745</v>
      </c>
      <c r="N1569" s="9">
        <f t="shared" si="123"/>
        <v>41671.93686342593</v>
      </c>
      <c r="O1569" t="b">
        <v>0</v>
      </c>
      <c r="P1569">
        <v>13</v>
      </c>
      <c r="Q1569" t="b">
        <v>0</v>
      </c>
      <c r="R1569" t="s">
        <v>8288</v>
      </c>
      <c r="S1569" s="12" t="s">
        <v>8323</v>
      </c>
      <c r="T1569" t="s">
        <v>8345</v>
      </c>
      <c r="U1569">
        <f t="shared" si="124"/>
        <v>2014</v>
      </c>
    </row>
    <row r="1570" spans="1:21" ht="15" hidden="1" customHeight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>
        <f t="shared" si="120"/>
        <v>14</v>
      </c>
      <c r="H1570">
        <f t="shared" si="121"/>
        <v>155</v>
      </c>
      <c r="I1570" t="s">
        <v>8223</v>
      </c>
      <c r="J1570" t="s">
        <v>8245</v>
      </c>
      <c r="K1570">
        <v>1419384585</v>
      </c>
      <c r="L1570" s="9">
        <f t="shared" si="122"/>
        <v>41997.062326388885</v>
      </c>
      <c r="M1570">
        <v>1416360585</v>
      </c>
      <c r="N1570" s="9">
        <f t="shared" si="123"/>
        <v>41962.062326388885</v>
      </c>
      <c r="O1570" t="b">
        <v>0</v>
      </c>
      <c r="P1570">
        <v>22</v>
      </c>
      <c r="Q1570" t="b">
        <v>0</v>
      </c>
      <c r="R1570" t="s">
        <v>8288</v>
      </c>
      <c r="S1570" s="12" t="s">
        <v>8323</v>
      </c>
      <c r="T1570" t="s">
        <v>8345</v>
      </c>
      <c r="U1570">
        <f t="shared" si="124"/>
        <v>2014</v>
      </c>
    </row>
    <row r="1571" spans="1:21" ht="15" hidden="1" customHeight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>
        <f t="shared" si="120"/>
        <v>0</v>
      </c>
      <c r="H1571" t="e">
        <f t="shared" si="121"/>
        <v>#DIV/0!</v>
      </c>
      <c r="I1571" t="s">
        <v>8223</v>
      </c>
      <c r="J1571" t="s">
        <v>8245</v>
      </c>
      <c r="K1571">
        <v>1369498714</v>
      </c>
      <c r="L1571" s="9">
        <f t="shared" si="122"/>
        <v>41419.679560185185</v>
      </c>
      <c r="M1571">
        <v>1366906714</v>
      </c>
      <c r="N1571" s="9">
        <f t="shared" si="123"/>
        <v>41389.679560185185</v>
      </c>
      <c r="O1571" t="b">
        <v>0</v>
      </c>
      <c r="P1571">
        <v>0</v>
      </c>
      <c r="Q1571" t="b">
        <v>0</v>
      </c>
      <c r="R1571" t="s">
        <v>8288</v>
      </c>
      <c r="S1571" s="12" t="s">
        <v>8323</v>
      </c>
      <c r="T1571" t="s">
        <v>8345</v>
      </c>
      <c r="U1571">
        <f t="shared" si="124"/>
        <v>2013</v>
      </c>
    </row>
    <row r="1572" spans="1:21" ht="15" hidden="1" customHeight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>
        <f t="shared" si="120"/>
        <v>41</v>
      </c>
      <c r="H1572">
        <f t="shared" si="121"/>
        <v>47.77</v>
      </c>
      <c r="I1572" t="s">
        <v>8223</v>
      </c>
      <c r="J1572" t="s">
        <v>8245</v>
      </c>
      <c r="K1572">
        <v>1460140282</v>
      </c>
      <c r="L1572" s="9">
        <f t="shared" si="122"/>
        <v>42468.771782407406</v>
      </c>
      <c r="M1572">
        <v>1457551882</v>
      </c>
      <c r="N1572" s="9">
        <f t="shared" si="123"/>
        <v>42438.813449074078</v>
      </c>
      <c r="O1572" t="b">
        <v>0</v>
      </c>
      <c r="P1572">
        <v>52</v>
      </c>
      <c r="Q1572" t="b">
        <v>0</v>
      </c>
      <c r="R1572" t="s">
        <v>8288</v>
      </c>
      <c r="S1572" s="12" t="s">
        <v>8323</v>
      </c>
      <c r="T1572" t="s">
        <v>8345</v>
      </c>
      <c r="U1572">
        <f t="shared" si="124"/>
        <v>2016</v>
      </c>
    </row>
    <row r="1573" spans="1:21" ht="15" hidden="1" customHeight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>
        <f t="shared" si="120"/>
        <v>1</v>
      </c>
      <c r="H1573">
        <f t="shared" si="121"/>
        <v>20</v>
      </c>
      <c r="I1573" t="s">
        <v>8224</v>
      </c>
      <c r="J1573" t="s">
        <v>8246</v>
      </c>
      <c r="K1573">
        <v>1434738483</v>
      </c>
      <c r="L1573" s="9">
        <f t="shared" si="122"/>
        <v>42174.769479166673</v>
      </c>
      <c r="M1573">
        <v>1432146483</v>
      </c>
      <c r="N1573" s="9">
        <f t="shared" si="123"/>
        <v>42144.769479166665</v>
      </c>
      <c r="O1573" t="b">
        <v>0</v>
      </c>
      <c r="P1573">
        <v>4</v>
      </c>
      <c r="Q1573" t="b">
        <v>0</v>
      </c>
      <c r="R1573" t="s">
        <v>8288</v>
      </c>
      <c r="S1573" s="12" t="s">
        <v>8323</v>
      </c>
      <c r="T1573" t="s">
        <v>8345</v>
      </c>
      <c r="U1573">
        <f t="shared" si="124"/>
        <v>2015</v>
      </c>
    </row>
    <row r="1574" spans="1:21" ht="15" hidden="1" customHeight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>
        <f t="shared" si="120"/>
        <v>5</v>
      </c>
      <c r="H1574">
        <f t="shared" si="121"/>
        <v>41.67</v>
      </c>
      <c r="I1574" t="s">
        <v>8224</v>
      </c>
      <c r="J1574" t="s">
        <v>8246</v>
      </c>
      <c r="K1574">
        <v>1456703940</v>
      </c>
      <c r="L1574" s="9">
        <f t="shared" si="122"/>
        <v>42428.999305555553</v>
      </c>
      <c r="M1574">
        <v>1454546859</v>
      </c>
      <c r="N1574" s="9">
        <f t="shared" si="123"/>
        <v>42404.033090277779</v>
      </c>
      <c r="O1574" t="b">
        <v>0</v>
      </c>
      <c r="P1574">
        <v>3</v>
      </c>
      <c r="Q1574" t="b">
        <v>0</v>
      </c>
      <c r="R1574" t="s">
        <v>8288</v>
      </c>
      <c r="S1574" s="12" t="s">
        <v>8323</v>
      </c>
      <c r="T1574" t="s">
        <v>8345</v>
      </c>
      <c r="U1574">
        <f t="shared" si="124"/>
        <v>2016</v>
      </c>
    </row>
    <row r="1575" spans="1:21" ht="15" hidden="1" customHeight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>
        <f t="shared" si="120"/>
        <v>2</v>
      </c>
      <c r="H1575">
        <f t="shared" si="121"/>
        <v>74.33</v>
      </c>
      <c r="I1575" t="s">
        <v>8228</v>
      </c>
      <c r="J1575" t="s">
        <v>8250</v>
      </c>
      <c r="K1575">
        <v>1491019140</v>
      </c>
      <c r="L1575" s="9">
        <f t="shared" si="122"/>
        <v>42826.165972222225</v>
      </c>
      <c r="M1575">
        <v>1487548802</v>
      </c>
      <c r="N1575" s="9">
        <f t="shared" si="123"/>
        <v>42786.000023148154</v>
      </c>
      <c r="O1575" t="b">
        <v>0</v>
      </c>
      <c r="P1575">
        <v>3</v>
      </c>
      <c r="Q1575" t="b">
        <v>0</v>
      </c>
      <c r="R1575" t="s">
        <v>8288</v>
      </c>
      <c r="S1575" s="12" t="s">
        <v>8323</v>
      </c>
      <c r="T1575" t="s">
        <v>8345</v>
      </c>
      <c r="U1575">
        <f t="shared" si="124"/>
        <v>2017</v>
      </c>
    </row>
    <row r="1576" spans="1:21" ht="15" hidden="1" customHeight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>
        <f t="shared" si="120"/>
        <v>5</v>
      </c>
      <c r="H1576">
        <f t="shared" si="121"/>
        <v>84.33</v>
      </c>
      <c r="I1576" t="s">
        <v>8223</v>
      </c>
      <c r="J1576" t="s">
        <v>8245</v>
      </c>
      <c r="K1576">
        <v>1424211329</v>
      </c>
      <c r="L1576" s="9">
        <f t="shared" si="122"/>
        <v>42052.927418981482</v>
      </c>
      <c r="M1576">
        <v>1421187329</v>
      </c>
      <c r="N1576" s="9">
        <f t="shared" si="123"/>
        <v>42017.927418981482</v>
      </c>
      <c r="O1576" t="b">
        <v>0</v>
      </c>
      <c r="P1576">
        <v>6</v>
      </c>
      <c r="Q1576" t="b">
        <v>0</v>
      </c>
      <c r="R1576" t="s">
        <v>8288</v>
      </c>
      <c r="S1576" s="12" t="s">
        <v>8323</v>
      </c>
      <c r="T1576" t="s">
        <v>8345</v>
      </c>
      <c r="U1576">
        <f t="shared" si="124"/>
        <v>2015</v>
      </c>
    </row>
    <row r="1577" spans="1:21" ht="15" hidden="1" customHeight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>
        <f t="shared" si="120"/>
        <v>23</v>
      </c>
      <c r="H1577">
        <f t="shared" si="121"/>
        <v>65.459999999999994</v>
      </c>
      <c r="I1577" t="s">
        <v>8223</v>
      </c>
      <c r="J1577" t="s">
        <v>8245</v>
      </c>
      <c r="K1577">
        <v>1404909296</v>
      </c>
      <c r="L1577" s="9">
        <f t="shared" si="122"/>
        <v>41829.524259259262</v>
      </c>
      <c r="M1577">
        <v>1402317296</v>
      </c>
      <c r="N1577" s="9">
        <f t="shared" si="123"/>
        <v>41799.524259259262</v>
      </c>
      <c r="O1577" t="b">
        <v>0</v>
      </c>
      <c r="P1577">
        <v>35</v>
      </c>
      <c r="Q1577" t="b">
        <v>0</v>
      </c>
      <c r="R1577" t="s">
        <v>8288</v>
      </c>
      <c r="S1577" s="12" t="s">
        <v>8323</v>
      </c>
      <c r="T1577" t="s">
        <v>8345</v>
      </c>
      <c r="U1577">
        <f t="shared" si="124"/>
        <v>2014</v>
      </c>
    </row>
    <row r="1578" spans="1:21" ht="15" hidden="1" customHeight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>
        <f t="shared" si="120"/>
        <v>13</v>
      </c>
      <c r="H1578">
        <f t="shared" si="121"/>
        <v>65</v>
      </c>
      <c r="I1578" t="s">
        <v>8223</v>
      </c>
      <c r="J1578" t="s">
        <v>8245</v>
      </c>
      <c r="K1578">
        <v>1435698368</v>
      </c>
      <c r="L1578" s="9">
        <f t="shared" si="122"/>
        <v>42185.879259259258</v>
      </c>
      <c r="M1578">
        <v>1431810368</v>
      </c>
      <c r="N1578" s="9">
        <f t="shared" si="123"/>
        <v>42140.879259259258</v>
      </c>
      <c r="O1578" t="b">
        <v>0</v>
      </c>
      <c r="P1578">
        <v>10</v>
      </c>
      <c r="Q1578" t="b">
        <v>0</v>
      </c>
      <c r="R1578" t="s">
        <v>8288</v>
      </c>
      <c r="S1578" s="12" t="s">
        <v>8323</v>
      </c>
      <c r="T1578" t="s">
        <v>8345</v>
      </c>
      <c r="U1578">
        <f t="shared" si="124"/>
        <v>2015</v>
      </c>
    </row>
    <row r="1579" spans="1:21" ht="15" hidden="1" customHeight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>
        <f t="shared" si="120"/>
        <v>1</v>
      </c>
      <c r="H1579">
        <f t="shared" si="121"/>
        <v>27.5</v>
      </c>
      <c r="I1579" t="s">
        <v>8223</v>
      </c>
      <c r="J1579" t="s">
        <v>8245</v>
      </c>
      <c r="K1579">
        <v>1343161248</v>
      </c>
      <c r="L1579" s="9">
        <f t="shared" si="122"/>
        <v>41114.847777777781</v>
      </c>
      <c r="M1579">
        <v>1337977248</v>
      </c>
      <c r="N1579" s="9">
        <f t="shared" si="123"/>
        <v>41054.847777777781</v>
      </c>
      <c r="O1579" t="b">
        <v>0</v>
      </c>
      <c r="P1579">
        <v>2</v>
      </c>
      <c r="Q1579" t="b">
        <v>0</v>
      </c>
      <c r="R1579" t="s">
        <v>8288</v>
      </c>
      <c r="S1579" s="12" t="s">
        <v>8323</v>
      </c>
      <c r="T1579" t="s">
        <v>8345</v>
      </c>
      <c r="U1579">
        <f t="shared" si="124"/>
        <v>2012</v>
      </c>
    </row>
    <row r="1580" spans="1:21" ht="15" hidden="1" customHeight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>
        <f t="shared" si="120"/>
        <v>11</v>
      </c>
      <c r="H1580">
        <f t="shared" si="121"/>
        <v>51.25</v>
      </c>
      <c r="I1580" t="s">
        <v>8223</v>
      </c>
      <c r="J1580" t="s">
        <v>8245</v>
      </c>
      <c r="K1580">
        <v>1283392800</v>
      </c>
      <c r="L1580" s="9">
        <f t="shared" si="122"/>
        <v>40423.083333333336</v>
      </c>
      <c r="M1580">
        <v>1281317691</v>
      </c>
      <c r="N1580" s="9">
        <f t="shared" si="123"/>
        <v>40399.065868055557</v>
      </c>
      <c r="O1580" t="b">
        <v>0</v>
      </c>
      <c r="P1580">
        <v>4</v>
      </c>
      <c r="Q1580" t="b">
        <v>0</v>
      </c>
      <c r="R1580" t="s">
        <v>8288</v>
      </c>
      <c r="S1580" s="12" t="s">
        <v>8323</v>
      </c>
      <c r="T1580" t="s">
        <v>8345</v>
      </c>
      <c r="U1580">
        <f t="shared" si="124"/>
        <v>2010</v>
      </c>
    </row>
    <row r="1581" spans="1:21" ht="15" hidden="1" customHeight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>
        <f t="shared" si="120"/>
        <v>1</v>
      </c>
      <c r="H1581">
        <f t="shared" si="121"/>
        <v>14</v>
      </c>
      <c r="I1581" t="s">
        <v>8223</v>
      </c>
      <c r="J1581" t="s">
        <v>8245</v>
      </c>
      <c r="K1581">
        <v>1377734091</v>
      </c>
      <c r="L1581" s="9">
        <f t="shared" si="122"/>
        <v>41514.996423611112</v>
      </c>
      <c r="M1581">
        <v>1374882891</v>
      </c>
      <c r="N1581" s="9">
        <f t="shared" si="123"/>
        <v>41481.996423611112</v>
      </c>
      <c r="O1581" t="b">
        <v>0</v>
      </c>
      <c r="P1581">
        <v>2</v>
      </c>
      <c r="Q1581" t="b">
        <v>0</v>
      </c>
      <c r="R1581" t="s">
        <v>8288</v>
      </c>
      <c r="S1581" s="12" t="s">
        <v>8323</v>
      </c>
      <c r="T1581" t="s">
        <v>8345</v>
      </c>
      <c r="U1581">
        <f t="shared" si="124"/>
        <v>2013</v>
      </c>
    </row>
    <row r="1582" spans="1:21" ht="15" hidden="1" customHeight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>
        <f t="shared" si="120"/>
        <v>0</v>
      </c>
      <c r="H1582" t="e">
        <f t="shared" si="121"/>
        <v>#DIV/0!</v>
      </c>
      <c r="I1582" t="s">
        <v>8223</v>
      </c>
      <c r="J1582" t="s">
        <v>8245</v>
      </c>
      <c r="K1582">
        <v>1337562726</v>
      </c>
      <c r="L1582" s="9">
        <f t="shared" si="122"/>
        <v>41050.050069444449</v>
      </c>
      <c r="M1582">
        <v>1332378726</v>
      </c>
      <c r="N1582" s="9">
        <f t="shared" si="123"/>
        <v>40990.050069444442</v>
      </c>
      <c r="O1582" t="b">
        <v>0</v>
      </c>
      <c r="P1582">
        <v>0</v>
      </c>
      <c r="Q1582" t="b">
        <v>0</v>
      </c>
      <c r="R1582" t="s">
        <v>8288</v>
      </c>
      <c r="S1582" s="12" t="s">
        <v>8323</v>
      </c>
      <c r="T1582" t="s">
        <v>8345</v>
      </c>
      <c r="U1582">
        <f t="shared" si="124"/>
        <v>2012</v>
      </c>
    </row>
    <row r="1583" spans="1:21" ht="15" hidden="1" customHeight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>
        <f t="shared" si="120"/>
        <v>1</v>
      </c>
      <c r="H1583">
        <f t="shared" si="121"/>
        <v>5</v>
      </c>
      <c r="I1583" t="s">
        <v>8224</v>
      </c>
      <c r="J1583" t="s">
        <v>8246</v>
      </c>
      <c r="K1583">
        <v>1450521990</v>
      </c>
      <c r="L1583" s="9">
        <f t="shared" si="122"/>
        <v>42357.448958333334</v>
      </c>
      <c r="M1583">
        <v>1447757190</v>
      </c>
      <c r="N1583" s="9">
        <f t="shared" si="123"/>
        <v>42325.448958333334</v>
      </c>
      <c r="O1583" t="b">
        <v>0</v>
      </c>
      <c r="P1583">
        <v>1</v>
      </c>
      <c r="Q1583" t="b">
        <v>0</v>
      </c>
      <c r="R1583" t="s">
        <v>8289</v>
      </c>
      <c r="S1583" s="12" t="s">
        <v>8339</v>
      </c>
      <c r="T1583" t="s">
        <v>8346</v>
      </c>
      <c r="U1583">
        <f t="shared" si="124"/>
        <v>2015</v>
      </c>
    </row>
    <row r="1584" spans="1:21" ht="15" hidden="1" customHeight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>
        <f t="shared" si="120"/>
        <v>9</v>
      </c>
      <c r="H1584">
        <f t="shared" si="121"/>
        <v>31</v>
      </c>
      <c r="I1584" t="s">
        <v>8223</v>
      </c>
      <c r="J1584" t="s">
        <v>8245</v>
      </c>
      <c r="K1584">
        <v>1445894400</v>
      </c>
      <c r="L1584" s="9">
        <f t="shared" si="122"/>
        <v>42303.888888888891</v>
      </c>
      <c r="M1584">
        <v>1440961053</v>
      </c>
      <c r="N1584" s="9">
        <f t="shared" si="123"/>
        <v>42246.789965277778</v>
      </c>
      <c r="O1584" t="b">
        <v>0</v>
      </c>
      <c r="P1584">
        <v>3</v>
      </c>
      <c r="Q1584" t="b">
        <v>0</v>
      </c>
      <c r="R1584" t="s">
        <v>8289</v>
      </c>
      <c r="S1584" s="12" t="s">
        <v>8339</v>
      </c>
      <c r="T1584" t="s">
        <v>8346</v>
      </c>
      <c r="U1584">
        <f t="shared" si="124"/>
        <v>2015</v>
      </c>
    </row>
    <row r="1585" spans="1:21" ht="15" hidden="1" customHeight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>
        <f t="shared" si="120"/>
        <v>0</v>
      </c>
      <c r="H1585">
        <f t="shared" si="121"/>
        <v>15</v>
      </c>
      <c r="I1585" t="s">
        <v>8224</v>
      </c>
      <c r="J1585" t="s">
        <v>8246</v>
      </c>
      <c r="K1585">
        <v>1411681391</v>
      </c>
      <c r="L1585" s="9">
        <f t="shared" si="122"/>
        <v>41907.904988425929</v>
      </c>
      <c r="M1585">
        <v>1409089391</v>
      </c>
      <c r="N1585" s="9">
        <f t="shared" si="123"/>
        <v>41877.904988425929</v>
      </c>
      <c r="O1585" t="b">
        <v>0</v>
      </c>
      <c r="P1585">
        <v>1</v>
      </c>
      <c r="Q1585" t="b">
        <v>0</v>
      </c>
      <c r="R1585" t="s">
        <v>8289</v>
      </c>
      <c r="S1585" s="12" t="s">
        <v>8339</v>
      </c>
      <c r="T1585" t="s">
        <v>8346</v>
      </c>
      <c r="U1585">
        <f t="shared" si="124"/>
        <v>2014</v>
      </c>
    </row>
    <row r="1586" spans="1:21" ht="15" hidden="1" customHeight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>
        <f t="shared" si="120"/>
        <v>0</v>
      </c>
      <c r="H1586" t="e">
        <f t="shared" si="121"/>
        <v>#DIV/0!</v>
      </c>
      <c r="I1586" t="s">
        <v>8223</v>
      </c>
      <c r="J1586" t="s">
        <v>8245</v>
      </c>
      <c r="K1586">
        <v>1401464101</v>
      </c>
      <c r="L1586" s="9">
        <f t="shared" si="122"/>
        <v>41789.649317129632</v>
      </c>
      <c r="M1586">
        <v>1400600101</v>
      </c>
      <c r="N1586" s="9">
        <f t="shared" si="123"/>
        <v>41779.649317129632</v>
      </c>
      <c r="O1586" t="b">
        <v>0</v>
      </c>
      <c r="P1586">
        <v>0</v>
      </c>
      <c r="Q1586" t="b">
        <v>0</v>
      </c>
      <c r="R1586" t="s">
        <v>8289</v>
      </c>
      <c r="S1586" s="12" t="s">
        <v>8339</v>
      </c>
      <c r="T1586" t="s">
        <v>8346</v>
      </c>
      <c r="U1586">
        <f t="shared" si="124"/>
        <v>2014</v>
      </c>
    </row>
    <row r="1587" spans="1:21" ht="15" hidden="1" customHeight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>
        <f t="shared" si="120"/>
        <v>79</v>
      </c>
      <c r="H1587">
        <f t="shared" si="121"/>
        <v>131.66999999999999</v>
      </c>
      <c r="I1587" t="s">
        <v>8228</v>
      </c>
      <c r="J1587" t="s">
        <v>8250</v>
      </c>
      <c r="K1587">
        <v>1482663600</v>
      </c>
      <c r="L1587" s="9">
        <f t="shared" si="122"/>
        <v>42729.458333333328</v>
      </c>
      <c r="M1587">
        <v>1480800568</v>
      </c>
      <c r="N1587" s="9">
        <f t="shared" si="123"/>
        <v>42707.895462962959</v>
      </c>
      <c r="O1587" t="b">
        <v>0</v>
      </c>
      <c r="P1587">
        <v>12</v>
      </c>
      <c r="Q1587" t="b">
        <v>0</v>
      </c>
      <c r="R1587" t="s">
        <v>8289</v>
      </c>
      <c r="S1587" s="12" t="s">
        <v>8339</v>
      </c>
      <c r="T1587" t="s">
        <v>8346</v>
      </c>
      <c r="U1587">
        <f t="shared" si="124"/>
        <v>2016</v>
      </c>
    </row>
    <row r="1588" spans="1:21" ht="15" hidden="1" customHeight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>
        <f t="shared" si="120"/>
        <v>0</v>
      </c>
      <c r="H1588" t="e">
        <f t="shared" si="121"/>
        <v>#DIV/0!</v>
      </c>
      <c r="I1588" t="s">
        <v>8223</v>
      </c>
      <c r="J1588" t="s">
        <v>8245</v>
      </c>
      <c r="K1588">
        <v>1428197422</v>
      </c>
      <c r="L1588" s="9">
        <f t="shared" si="122"/>
        <v>42099.062754629631</v>
      </c>
      <c r="M1588">
        <v>1425609022</v>
      </c>
      <c r="N1588" s="9">
        <f t="shared" si="123"/>
        <v>42069.104421296295</v>
      </c>
      <c r="O1588" t="b">
        <v>0</v>
      </c>
      <c r="P1588">
        <v>0</v>
      </c>
      <c r="Q1588" t="b">
        <v>0</v>
      </c>
      <c r="R1588" t="s">
        <v>8289</v>
      </c>
      <c r="S1588" s="12" t="s">
        <v>8339</v>
      </c>
      <c r="T1588" t="s">
        <v>8346</v>
      </c>
      <c r="U1588">
        <f t="shared" si="124"/>
        <v>2015</v>
      </c>
    </row>
    <row r="1589" spans="1:21" ht="15" hidden="1" customHeight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>
        <f t="shared" si="120"/>
        <v>0</v>
      </c>
      <c r="H1589">
        <f t="shared" si="121"/>
        <v>1</v>
      </c>
      <c r="I1589" t="s">
        <v>8223</v>
      </c>
      <c r="J1589" t="s">
        <v>8245</v>
      </c>
      <c r="K1589">
        <v>1418510965</v>
      </c>
      <c r="L1589" s="9">
        <f t="shared" si="122"/>
        <v>41986.950983796298</v>
      </c>
      <c r="M1589">
        <v>1415918965</v>
      </c>
      <c r="N1589" s="9">
        <f t="shared" si="123"/>
        <v>41956.950983796298</v>
      </c>
      <c r="O1589" t="b">
        <v>0</v>
      </c>
      <c r="P1589">
        <v>1</v>
      </c>
      <c r="Q1589" t="b">
        <v>0</v>
      </c>
      <c r="R1589" t="s">
        <v>8289</v>
      </c>
      <c r="S1589" s="12" t="s">
        <v>8339</v>
      </c>
      <c r="T1589" t="s">
        <v>8346</v>
      </c>
      <c r="U1589">
        <f t="shared" si="124"/>
        <v>2014</v>
      </c>
    </row>
    <row r="1590" spans="1:21" ht="15" hidden="1" customHeight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>
        <f t="shared" si="120"/>
        <v>0</v>
      </c>
      <c r="H1590" t="e">
        <f t="shared" si="121"/>
        <v>#DIV/0!</v>
      </c>
      <c r="I1590" t="s">
        <v>8223</v>
      </c>
      <c r="J1590" t="s">
        <v>8245</v>
      </c>
      <c r="K1590">
        <v>1422735120</v>
      </c>
      <c r="L1590" s="9">
        <f t="shared" si="122"/>
        <v>42035.841666666667</v>
      </c>
      <c r="M1590">
        <v>1420091999</v>
      </c>
      <c r="N1590" s="9">
        <f t="shared" si="123"/>
        <v>42005.24998842593</v>
      </c>
      <c r="O1590" t="b">
        <v>0</v>
      </c>
      <c r="P1590">
        <v>0</v>
      </c>
      <c r="Q1590" t="b">
        <v>0</v>
      </c>
      <c r="R1590" t="s">
        <v>8289</v>
      </c>
      <c r="S1590" s="12" t="s">
        <v>8339</v>
      </c>
      <c r="T1590" t="s">
        <v>8346</v>
      </c>
      <c r="U1590">
        <f t="shared" si="124"/>
        <v>2015</v>
      </c>
    </row>
    <row r="1591" spans="1:21" ht="15" hidden="1" customHeight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>
        <f t="shared" si="120"/>
        <v>0</v>
      </c>
      <c r="H1591" t="e">
        <f t="shared" si="121"/>
        <v>#DIV/0!</v>
      </c>
      <c r="I1591" t="s">
        <v>8223</v>
      </c>
      <c r="J1591" t="s">
        <v>8245</v>
      </c>
      <c r="K1591">
        <v>1444433886</v>
      </c>
      <c r="L1591" s="9">
        <f t="shared" si="122"/>
        <v>42286.984791666662</v>
      </c>
      <c r="M1591">
        <v>1441841886</v>
      </c>
      <c r="N1591" s="9">
        <f t="shared" si="123"/>
        <v>42256.984791666662</v>
      </c>
      <c r="O1591" t="b">
        <v>0</v>
      </c>
      <c r="P1591">
        <v>0</v>
      </c>
      <c r="Q1591" t="b">
        <v>0</v>
      </c>
      <c r="R1591" t="s">
        <v>8289</v>
      </c>
      <c r="S1591" s="12" t="s">
        <v>8339</v>
      </c>
      <c r="T1591" t="s">
        <v>8346</v>
      </c>
      <c r="U1591">
        <f t="shared" si="124"/>
        <v>2015</v>
      </c>
    </row>
    <row r="1592" spans="1:21" ht="15" hidden="1" customHeight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>
        <f t="shared" si="120"/>
        <v>2</v>
      </c>
      <c r="H1592">
        <f t="shared" si="121"/>
        <v>510</v>
      </c>
      <c r="I1592" t="s">
        <v>8236</v>
      </c>
      <c r="J1592" t="s">
        <v>8248</v>
      </c>
      <c r="K1592">
        <v>1443040464</v>
      </c>
      <c r="L1592" s="9">
        <f t="shared" si="122"/>
        <v>42270.857222222221</v>
      </c>
      <c r="M1592">
        <v>1440448464</v>
      </c>
      <c r="N1592" s="9">
        <f t="shared" si="123"/>
        <v>42240.857222222221</v>
      </c>
      <c r="O1592" t="b">
        <v>0</v>
      </c>
      <c r="P1592">
        <v>2</v>
      </c>
      <c r="Q1592" t="b">
        <v>0</v>
      </c>
      <c r="R1592" t="s">
        <v>8289</v>
      </c>
      <c r="S1592" s="12" t="s">
        <v>8339</v>
      </c>
      <c r="T1592" t="s">
        <v>8346</v>
      </c>
      <c r="U1592">
        <f t="shared" si="124"/>
        <v>2015</v>
      </c>
    </row>
    <row r="1593" spans="1:21" ht="15" hidden="1" customHeight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>
        <f t="shared" si="120"/>
        <v>29</v>
      </c>
      <c r="H1593">
        <f t="shared" si="121"/>
        <v>44.48</v>
      </c>
      <c r="I1593" t="s">
        <v>8224</v>
      </c>
      <c r="J1593" t="s">
        <v>8246</v>
      </c>
      <c r="K1593">
        <v>1459700741</v>
      </c>
      <c r="L1593" s="9">
        <f t="shared" si="122"/>
        <v>42463.68450231482</v>
      </c>
      <c r="M1593">
        <v>1457112341</v>
      </c>
      <c r="N1593" s="9">
        <f t="shared" si="123"/>
        <v>42433.726168981477</v>
      </c>
      <c r="O1593" t="b">
        <v>0</v>
      </c>
      <c r="P1593">
        <v>92</v>
      </c>
      <c r="Q1593" t="b">
        <v>0</v>
      </c>
      <c r="R1593" t="s">
        <v>8289</v>
      </c>
      <c r="S1593" s="12" t="s">
        <v>8339</v>
      </c>
      <c r="T1593" t="s">
        <v>8346</v>
      </c>
      <c r="U1593">
        <f t="shared" si="124"/>
        <v>2016</v>
      </c>
    </row>
    <row r="1594" spans="1:21" ht="15" hidden="1" customHeight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>
        <f t="shared" si="120"/>
        <v>0</v>
      </c>
      <c r="H1594" t="e">
        <f t="shared" si="121"/>
        <v>#DIV/0!</v>
      </c>
      <c r="I1594" t="s">
        <v>8223</v>
      </c>
      <c r="J1594" t="s">
        <v>8245</v>
      </c>
      <c r="K1594">
        <v>1427503485</v>
      </c>
      <c r="L1594" s="9">
        <f t="shared" si="122"/>
        <v>42091.031076388885</v>
      </c>
      <c r="M1594">
        <v>1423619085</v>
      </c>
      <c r="N1594" s="9">
        <f t="shared" si="123"/>
        <v>42046.072743055556</v>
      </c>
      <c r="O1594" t="b">
        <v>0</v>
      </c>
      <c r="P1594">
        <v>0</v>
      </c>
      <c r="Q1594" t="b">
        <v>0</v>
      </c>
      <c r="R1594" t="s">
        <v>8289</v>
      </c>
      <c r="S1594" s="12" t="s">
        <v>8339</v>
      </c>
      <c r="T1594" t="s">
        <v>8346</v>
      </c>
      <c r="U1594">
        <f t="shared" si="124"/>
        <v>2015</v>
      </c>
    </row>
    <row r="1595" spans="1:21" ht="15" hidden="1" customHeight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>
        <f t="shared" si="120"/>
        <v>0</v>
      </c>
      <c r="H1595">
        <f t="shared" si="121"/>
        <v>1</v>
      </c>
      <c r="I1595" t="s">
        <v>8223</v>
      </c>
      <c r="J1595" t="s">
        <v>8245</v>
      </c>
      <c r="K1595">
        <v>1425154655</v>
      </c>
      <c r="L1595" s="9">
        <f t="shared" si="122"/>
        <v>42063.845543981486</v>
      </c>
      <c r="M1595">
        <v>1422562655</v>
      </c>
      <c r="N1595" s="9">
        <f t="shared" si="123"/>
        <v>42033.845543981486</v>
      </c>
      <c r="O1595" t="b">
        <v>0</v>
      </c>
      <c r="P1595">
        <v>3</v>
      </c>
      <c r="Q1595" t="b">
        <v>0</v>
      </c>
      <c r="R1595" t="s">
        <v>8289</v>
      </c>
      <c r="S1595" s="12" t="s">
        <v>8339</v>
      </c>
      <c r="T1595" t="s">
        <v>8346</v>
      </c>
      <c r="U1595">
        <f t="shared" si="124"/>
        <v>2015</v>
      </c>
    </row>
    <row r="1596" spans="1:21" ht="15" hidden="1" customHeight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>
        <f t="shared" si="120"/>
        <v>21</v>
      </c>
      <c r="H1596">
        <f t="shared" si="121"/>
        <v>20.5</v>
      </c>
      <c r="I1596" t="s">
        <v>8223</v>
      </c>
      <c r="J1596" t="s">
        <v>8245</v>
      </c>
      <c r="K1596">
        <v>1463329260</v>
      </c>
      <c r="L1596" s="9">
        <f t="shared" si="122"/>
        <v>42505.681249999994</v>
      </c>
      <c r="M1596">
        <v>1458147982</v>
      </c>
      <c r="N1596" s="9">
        <f t="shared" si="123"/>
        <v>42445.712754629625</v>
      </c>
      <c r="O1596" t="b">
        <v>0</v>
      </c>
      <c r="P1596">
        <v>10</v>
      </c>
      <c r="Q1596" t="b">
        <v>0</v>
      </c>
      <c r="R1596" t="s">
        <v>8289</v>
      </c>
      <c r="S1596" s="12" t="s">
        <v>8339</v>
      </c>
      <c r="T1596" t="s">
        <v>8346</v>
      </c>
      <c r="U1596">
        <f t="shared" si="124"/>
        <v>2016</v>
      </c>
    </row>
    <row r="1597" spans="1:21" ht="15" hidden="1" customHeight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>
        <f t="shared" si="120"/>
        <v>0</v>
      </c>
      <c r="H1597">
        <f t="shared" si="121"/>
        <v>40</v>
      </c>
      <c r="I1597" t="s">
        <v>8223</v>
      </c>
      <c r="J1597" t="s">
        <v>8245</v>
      </c>
      <c r="K1597">
        <v>1403122380</v>
      </c>
      <c r="L1597" s="9">
        <f t="shared" si="122"/>
        <v>41808.842361111114</v>
      </c>
      <c r="M1597">
        <v>1400634728</v>
      </c>
      <c r="N1597" s="9">
        <f t="shared" si="123"/>
        <v>41780.050092592595</v>
      </c>
      <c r="O1597" t="b">
        <v>0</v>
      </c>
      <c r="P1597">
        <v>7</v>
      </c>
      <c r="Q1597" t="b">
        <v>0</v>
      </c>
      <c r="R1597" t="s">
        <v>8289</v>
      </c>
      <c r="S1597" s="12" t="s">
        <v>8339</v>
      </c>
      <c r="T1597" t="s">
        <v>8346</v>
      </c>
      <c r="U1597">
        <f t="shared" si="124"/>
        <v>2014</v>
      </c>
    </row>
    <row r="1598" spans="1:21" ht="15" hidden="1" customHeight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>
        <f t="shared" si="120"/>
        <v>2</v>
      </c>
      <c r="H1598">
        <f t="shared" si="121"/>
        <v>25</v>
      </c>
      <c r="I1598" t="s">
        <v>8224</v>
      </c>
      <c r="J1598" t="s">
        <v>8246</v>
      </c>
      <c r="K1598">
        <v>1418469569</v>
      </c>
      <c r="L1598" s="9">
        <f t="shared" si="122"/>
        <v>41986.471863425926</v>
      </c>
      <c r="M1598">
        <v>1414577969</v>
      </c>
      <c r="N1598" s="9">
        <f t="shared" si="123"/>
        <v>41941.430196759262</v>
      </c>
      <c r="O1598" t="b">
        <v>0</v>
      </c>
      <c r="P1598">
        <v>3</v>
      </c>
      <c r="Q1598" t="b">
        <v>0</v>
      </c>
      <c r="R1598" t="s">
        <v>8289</v>
      </c>
      <c r="S1598" s="12" t="s">
        <v>8339</v>
      </c>
      <c r="T1598" t="s">
        <v>8346</v>
      </c>
      <c r="U1598">
        <f t="shared" si="124"/>
        <v>2014</v>
      </c>
    </row>
    <row r="1599" spans="1:21" ht="15" hidden="1" customHeight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>
        <f t="shared" si="120"/>
        <v>0</v>
      </c>
      <c r="H1599" t="e">
        <f t="shared" si="121"/>
        <v>#DIV/0!</v>
      </c>
      <c r="I1599" t="s">
        <v>8223</v>
      </c>
      <c r="J1599" t="s">
        <v>8245</v>
      </c>
      <c r="K1599">
        <v>1474360197</v>
      </c>
      <c r="L1599" s="9">
        <f t="shared" si="122"/>
        <v>42633.354131944448</v>
      </c>
      <c r="M1599">
        <v>1471768197</v>
      </c>
      <c r="N1599" s="9">
        <f t="shared" si="123"/>
        <v>42603.354131944448</v>
      </c>
      <c r="O1599" t="b">
        <v>0</v>
      </c>
      <c r="P1599">
        <v>0</v>
      </c>
      <c r="Q1599" t="b">
        <v>0</v>
      </c>
      <c r="R1599" t="s">
        <v>8289</v>
      </c>
      <c r="S1599" s="12" t="s">
        <v>8339</v>
      </c>
      <c r="T1599" t="s">
        <v>8346</v>
      </c>
      <c r="U1599">
        <f t="shared" si="124"/>
        <v>2016</v>
      </c>
    </row>
    <row r="1600" spans="1:21" ht="15" hidden="1" customHeight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>
        <f t="shared" si="120"/>
        <v>0</v>
      </c>
      <c r="H1600">
        <f t="shared" si="121"/>
        <v>1</v>
      </c>
      <c r="I1600" t="s">
        <v>8223</v>
      </c>
      <c r="J1600" t="s">
        <v>8245</v>
      </c>
      <c r="K1600">
        <v>1437926458</v>
      </c>
      <c r="L1600" s="9">
        <f t="shared" si="122"/>
        <v>42211.667337962965</v>
      </c>
      <c r="M1600">
        <v>1432742458</v>
      </c>
      <c r="N1600" s="9">
        <f t="shared" si="123"/>
        <v>42151.667337962965</v>
      </c>
      <c r="O1600" t="b">
        <v>0</v>
      </c>
      <c r="P1600">
        <v>1</v>
      </c>
      <c r="Q1600" t="b">
        <v>0</v>
      </c>
      <c r="R1600" t="s">
        <v>8289</v>
      </c>
      <c r="S1600" s="12" t="s">
        <v>8339</v>
      </c>
      <c r="T1600" t="s">
        <v>8346</v>
      </c>
      <c r="U1600">
        <f t="shared" si="124"/>
        <v>2015</v>
      </c>
    </row>
    <row r="1601" spans="1:21" ht="15" hidden="1" customHeight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>
        <f t="shared" si="120"/>
        <v>0</v>
      </c>
      <c r="H1601" t="e">
        <f t="shared" si="121"/>
        <v>#DIV/0!</v>
      </c>
      <c r="I1601" t="s">
        <v>8224</v>
      </c>
      <c r="J1601" t="s">
        <v>8246</v>
      </c>
      <c r="K1601">
        <v>1460116576</v>
      </c>
      <c r="L1601" s="9">
        <f t="shared" si="122"/>
        <v>42468.497407407413</v>
      </c>
      <c r="M1601">
        <v>1457528176</v>
      </c>
      <c r="N1601" s="9">
        <f t="shared" si="123"/>
        <v>42438.53907407407</v>
      </c>
      <c r="O1601" t="b">
        <v>0</v>
      </c>
      <c r="P1601">
        <v>0</v>
      </c>
      <c r="Q1601" t="b">
        <v>0</v>
      </c>
      <c r="R1601" t="s">
        <v>8289</v>
      </c>
      <c r="S1601" s="12" t="s">
        <v>8339</v>
      </c>
      <c r="T1601" t="s">
        <v>8346</v>
      </c>
      <c r="U1601">
        <f t="shared" si="124"/>
        <v>2016</v>
      </c>
    </row>
    <row r="1602" spans="1:21" ht="15" hidden="1" customHeight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>
        <f t="shared" si="120"/>
        <v>7</v>
      </c>
      <c r="H1602">
        <f t="shared" si="121"/>
        <v>40.78</v>
      </c>
      <c r="I1602" t="s">
        <v>8223</v>
      </c>
      <c r="J1602" t="s">
        <v>8245</v>
      </c>
      <c r="K1602">
        <v>1405401060</v>
      </c>
      <c r="L1602" s="9">
        <f t="shared" si="122"/>
        <v>41835.21597222222</v>
      </c>
      <c r="M1602">
        <v>1401585752</v>
      </c>
      <c r="N1602" s="9">
        <f t="shared" si="123"/>
        <v>41791.057314814818</v>
      </c>
      <c r="O1602" t="b">
        <v>0</v>
      </c>
      <c r="P1602">
        <v>9</v>
      </c>
      <c r="Q1602" t="b">
        <v>0</v>
      </c>
      <c r="R1602" t="s">
        <v>8289</v>
      </c>
      <c r="S1602" s="12" t="s">
        <v>8339</v>
      </c>
      <c r="T1602" t="s">
        <v>8346</v>
      </c>
      <c r="U1602">
        <f t="shared" si="124"/>
        <v>2014</v>
      </c>
    </row>
    <row r="1603" spans="1:21" ht="15" hidden="1" customHeight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>
        <f t="shared" ref="G1603:G1666" si="125">ROUND(E1603/D1603*100,0)</f>
        <v>108</v>
      </c>
      <c r="H1603">
        <f t="shared" ref="H1603:H1666" si="126">ROUND(E1603/P1603,2)</f>
        <v>48.33</v>
      </c>
      <c r="I1603" t="s">
        <v>8223</v>
      </c>
      <c r="J1603" t="s">
        <v>8245</v>
      </c>
      <c r="K1603">
        <v>1304561633</v>
      </c>
      <c r="L1603" s="9">
        <f t="shared" ref="L1603:L1666" si="127">K1603/60/60/24+DATE(1970,1,1)</f>
        <v>40668.092974537038</v>
      </c>
      <c r="M1603">
        <v>1301969633</v>
      </c>
      <c r="N1603" s="9">
        <f t="shared" ref="N1603:N1666" si="128">M1603/24/60/60+DATE(1970,1,1)</f>
        <v>40638.092974537038</v>
      </c>
      <c r="O1603" t="b">
        <v>0</v>
      </c>
      <c r="P1603">
        <v>56</v>
      </c>
      <c r="Q1603" t="b">
        <v>1</v>
      </c>
      <c r="R1603" t="s">
        <v>8274</v>
      </c>
      <c r="S1603" s="12" t="s">
        <v>8326</v>
      </c>
      <c r="T1603" t="s">
        <v>8327</v>
      </c>
      <c r="U1603">
        <f t="shared" ref="U1603:U1666" si="129">YEAR(N1603)</f>
        <v>2011</v>
      </c>
    </row>
    <row r="1604" spans="1:21" ht="15" hidden="1" customHeight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>
        <f t="shared" si="125"/>
        <v>100</v>
      </c>
      <c r="H1604">
        <f t="shared" si="126"/>
        <v>46.95</v>
      </c>
      <c r="I1604" t="s">
        <v>8223</v>
      </c>
      <c r="J1604" t="s">
        <v>8245</v>
      </c>
      <c r="K1604">
        <v>1318633200</v>
      </c>
      <c r="L1604" s="9">
        <f t="shared" si="127"/>
        <v>40830.958333333336</v>
      </c>
      <c r="M1604">
        <v>1314947317</v>
      </c>
      <c r="N1604" s="9">
        <f t="shared" si="128"/>
        <v>40788.297650462962</v>
      </c>
      <c r="O1604" t="b">
        <v>0</v>
      </c>
      <c r="P1604">
        <v>32</v>
      </c>
      <c r="Q1604" t="b">
        <v>1</v>
      </c>
      <c r="R1604" t="s">
        <v>8274</v>
      </c>
      <c r="S1604" s="12" t="s">
        <v>8326</v>
      </c>
      <c r="T1604" t="s">
        <v>8327</v>
      </c>
      <c r="U1604">
        <f t="shared" si="129"/>
        <v>2011</v>
      </c>
    </row>
    <row r="1605" spans="1:21" ht="15" hidden="1" customHeight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>
        <f t="shared" si="125"/>
        <v>100</v>
      </c>
      <c r="H1605">
        <f t="shared" si="126"/>
        <v>66.69</v>
      </c>
      <c r="I1605" t="s">
        <v>8223</v>
      </c>
      <c r="J1605" t="s">
        <v>8245</v>
      </c>
      <c r="K1605">
        <v>1327723459</v>
      </c>
      <c r="L1605" s="9">
        <f t="shared" si="127"/>
        <v>40936.169664351852</v>
      </c>
      <c r="M1605">
        <v>1322539459</v>
      </c>
      <c r="N1605" s="9">
        <f t="shared" si="128"/>
        <v>40876.169664351852</v>
      </c>
      <c r="O1605" t="b">
        <v>0</v>
      </c>
      <c r="P1605">
        <v>30</v>
      </c>
      <c r="Q1605" t="b">
        <v>1</v>
      </c>
      <c r="R1605" t="s">
        <v>8274</v>
      </c>
      <c r="S1605" s="12" t="s">
        <v>8326</v>
      </c>
      <c r="T1605" t="s">
        <v>8327</v>
      </c>
      <c r="U1605">
        <f t="shared" si="129"/>
        <v>2011</v>
      </c>
    </row>
    <row r="1606" spans="1:21" ht="15" hidden="1" customHeight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>
        <f t="shared" si="125"/>
        <v>122</v>
      </c>
      <c r="H1606">
        <f t="shared" si="126"/>
        <v>48.84</v>
      </c>
      <c r="I1606" t="s">
        <v>8223</v>
      </c>
      <c r="J1606" t="s">
        <v>8245</v>
      </c>
      <c r="K1606">
        <v>1332011835</v>
      </c>
      <c r="L1606" s="9">
        <f t="shared" si="127"/>
        <v>40985.80364583333</v>
      </c>
      <c r="M1606">
        <v>1328559435</v>
      </c>
      <c r="N1606" s="9">
        <f t="shared" si="128"/>
        <v>40945.845312500001</v>
      </c>
      <c r="O1606" t="b">
        <v>0</v>
      </c>
      <c r="P1606">
        <v>70</v>
      </c>
      <c r="Q1606" t="b">
        <v>1</v>
      </c>
      <c r="R1606" t="s">
        <v>8274</v>
      </c>
      <c r="S1606" s="12" t="s">
        <v>8326</v>
      </c>
      <c r="T1606" t="s">
        <v>8327</v>
      </c>
      <c r="U1606">
        <f t="shared" si="129"/>
        <v>2012</v>
      </c>
    </row>
    <row r="1607" spans="1:21" ht="15" hidden="1" customHeight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>
        <f t="shared" si="125"/>
        <v>101</v>
      </c>
      <c r="H1607">
        <f t="shared" si="126"/>
        <v>137.31</v>
      </c>
      <c r="I1607" t="s">
        <v>8223</v>
      </c>
      <c r="J1607" t="s">
        <v>8245</v>
      </c>
      <c r="K1607">
        <v>1312182000</v>
      </c>
      <c r="L1607" s="9">
        <f t="shared" si="127"/>
        <v>40756.291666666664</v>
      </c>
      <c r="M1607">
        <v>1311380313</v>
      </c>
      <c r="N1607" s="9">
        <f t="shared" si="128"/>
        <v>40747.012881944444</v>
      </c>
      <c r="O1607" t="b">
        <v>0</v>
      </c>
      <c r="P1607">
        <v>44</v>
      </c>
      <c r="Q1607" t="b">
        <v>1</v>
      </c>
      <c r="R1607" t="s">
        <v>8274</v>
      </c>
      <c r="S1607" s="12" t="s">
        <v>8326</v>
      </c>
      <c r="T1607" t="s">
        <v>8327</v>
      </c>
      <c r="U1607">
        <f t="shared" si="129"/>
        <v>2011</v>
      </c>
    </row>
    <row r="1608" spans="1:21" ht="15" hidden="1" customHeight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>
        <f t="shared" si="125"/>
        <v>101</v>
      </c>
      <c r="H1608">
        <f t="shared" si="126"/>
        <v>87.83</v>
      </c>
      <c r="I1608" t="s">
        <v>8223</v>
      </c>
      <c r="J1608" t="s">
        <v>8245</v>
      </c>
      <c r="K1608">
        <v>1300930838</v>
      </c>
      <c r="L1608" s="9">
        <f t="shared" si="127"/>
        <v>40626.069884259261</v>
      </c>
      <c r="M1608">
        <v>1293158438</v>
      </c>
      <c r="N1608" s="9">
        <f t="shared" si="128"/>
        <v>40536.111550925925</v>
      </c>
      <c r="O1608" t="b">
        <v>0</v>
      </c>
      <c r="P1608">
        <v>92</v>
      </c>
      <c r="Q1608" t="b">
        <v>1</v>
      </c>
      <c r="R1608" t="s">
        <v>8274</v>
      </c>
      <c r="S1608" s="12" t="s">
        <v>8326</v>
      </c>
      <c r="T1608" t="s">
        <v>8327</v>
      </c>
      <c r="U1608">
        <f t="shared" si="129"/>
        <v>2010</v>
      </c>
    </row>
    <row r="1609" spans="1:21" ht="15" hidden="1" customHeight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>
        <f t="shared" si="125"/>
        <v>145</v>
      </c>
      <c r="H1609">
        <f t="shared" si="126"/>
        <v>70.790000000000006</v>
      </c>
      <c r="I1609" t="s">
        <v>8223</v>
      </c>
      <c r="J1609" t="s">
        <v>8245</v>
      </c>
      <c r="K1609">
        <v>1339701851</v>
      </c>
      <c r="L1609" s="9">
        <f t="shared" si="127"/>
        <v>41074.80846064815</v>
      </c>
      <c r="M1609">
        <v>1337887451</v>
      </c>
      <c r="N1609" s="9">
        <f t="shared" si="128"/>
        <v>41053.80846064815</v>
      </c>
      <c r="O1609" t="b">
        <v>0</v>
      </c>
      <c r="P1609">
        <v>205</v>
      </c>
      <c r="Q1609" t="b">
        <v>1</v>
      </c>
      <c r="R1609" t="s">
        <v>8274</v>
      </c>
      <c r="S1609" s="12" t="s">
        <v>8326</v>
      </c>
      <c r="T1609" t="s">
        <v>8327</v>
      </c>
      <c r="U1609">
        <f t="shared" si="129"/>
        <v>2012</v>
      </c>
    </row>
    <row r="1610" spans="1:21" ht="15" hidden="1" customHeight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>
        <f t="shared" si="125"/>
        <v>101</v>
      </c>
      <c r="H1610">
        <f t="shared" si="126"/>
        <v>52.83</v>
      </c>
      <c r="I1610" t="s">
        <v>8223</v>
      </c>
      <c r="J1610" t="s">
        <v>8245</v>
      </c>
      <c r="K1610">
        <v>1388553960</v>
      </c>
      <c r="L1610" s="9">
        <f t="shared" si="127"/>
        <v>41640.226388888892</v>
      </c>
      <c r="M1610">
        <v>1385754986</v>
      </c>
      <c r="N1610" s="9">
        <f t="shared" si="128"/>
        <v>41607.83085648148</v>
      </c>
      <c r="O1610" t="b">
        <v>0</v>
      </c>
      <c r="P1610">
        <v>23</v>
      </c>
      <c r="Q1610" t="b">
        <v>1</v>
      </c>
      <c r="R1610" t="s">
        <v>8274</v>
      </c>
      <c r="S1610" s="12" t="s">
        <v>8326</v>
      </c>
      <c r="T1610" t="s">
        <v>8327</v>
      </c>
      <c r="U1610">
        <f t="shared" si="129"/>
        <v>2013</v>
      </c>
    </row>
    <row r="1611" spans="1:21" ht="15" hidden="1" customHeight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>
        <f t="shared" si="125"/>
        <v>118</v>
      </c>
      <c r="H1611">
        <f t="shared" si="126"/>
        <v>443.75</v>
      </c>
      <c r="I1611" t="s">
        <v>8223</v>
      </c>
      <c r="J1611" t="s">
        <v>8245</v>
      </c>
      <c r="K1611">
        <v>1320220800</v>
      </c>
      <c r="L1611" s="9">
        <f t="shared" si="127"/>
        <v>40849.333333333336</v>
      </c>
      <c r="M1611">
        <v>1315612909</v>
      </c>
      <c r="N1611" s="9">
        <f t="shared" si="128"/>
        <v>40796.001261574071</v>
      </c>
      <c r="O1611" t="b">
        <v>0</v>
      </c>
      <c r="P1611">
        <v>4</v>
      </c>
      <c r="Q1611" t="b">
        <v>1</v>
      </c>
      <c r="R1611" t="s">
        <v>8274</v>
      </c>
      <c r="S1611" s="12" t="s">
        <v>8326</v>
      </c>
      <c r="T1611" t="s">
        <v>8327</v>
      </c>
      <c r="U1611">
        <f t="shared" si="129"/>
        <v>2011</v>
      </c>
    </row>
    <row r="1612" spans="1:21" ht="15" hidden="1" customHeight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>
        <f t="shared" si="125"/>
        <v>272</v>
      </c>
      <c r="H1612">
        <f t="shared" si="126"/>
        <v>48.54</v>
      </c>
      <c r="I1612" t="s">
        <v>8223</v>
      </c>
      <c r="J1612" t="s">
        <v>8245</v>
      </c>
      <c r="K1612">
        <v>1355609510</v>
      </c>
      <c r="L1612" s="9">
        <f t="shared" si="127"/>
        <v>41258.924884259257</v>
      </c>
      <c r="M1612">
        <v>1353017510</v>
      </c>
      <c r="N1612" s="9">
        <f t="shared" si="128"/>
        <v>41228.924884259264</v>
      </c>
      <c r="O1612" t="b">
        <v>0</v>
      </c>
      <c r="P1612">
        <v>112</v>
      </c>
      <c r="Q1612" t="b">
        <v>1</v>
      </c>
      <c r="R1612" t="s">
        <v>8274</v>
      </c>
      <c r="S1612" s="12" t="s">
        <v>8326</v>
      </c>
      <c r="T1612" t="s">
        <v>8327</v>
      </c>
      <c r="U1612">
        <f t="shared" si="129"/>
        <v>2012</v>
      </c>
    </row>
    <row r="1613" spans="1:21" ht="15" hidden="1" customHeight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>
        <f t="shared" si="125"/>
        <v>125</v>
      </c>
      <c r="H1613">
        <f t="shared" si="126"/>
        <v>37.07</v>
      </c>
      <c r="I1613" t="s">
        <v>8223</v>
      </c>
      <c r="J1613" t="s">
        <v>8245</v>
      </c>
      <c r="K1613">
        <v>1370390432</v>
      </c>
      <c r="L1613" s="9">
        <f t="shared" si="127"/>
        <v>41430.00037037037</v>
      </c>
      <c r="M1613">
        <v>1368576032</v>
      </c>
      <c r="N1613" s="9">
        <f t="shared" si="128"/>
        <v>41409.00037037037</v>
      </c>
      <c r="O1613" t="b">
        <v>0</v>
      </c>
      <c r="P1613">
        <v>27</v>
      </c>
      <c r="Q1613" t="b">
        <v>1</v>
      </c>
      <c r="R1613" t="s">
        <v>8274</v>
      </c>
      <c r="S1613" s="12" t="s">
        <v>8326</v>
      </c>
      <c r="T1613" t="s">
        <v>8327</v>
      </c>
      <c r="U1613">
        <f t="shared" si="129"/>
        <v>2013</v>
      </c>
    </row>
    <row r="1614" spans="1:21" ht="15" hidden="1" customHeight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>
        <f t="shared" si="125"/>
        <v>110</v>
      </c>
      <c r="H1614">
        <f t="shared" si="126"/>
        <v>50</v>
      </c>
      <c r="I1614" t="s">
        <v>8223</v>
      </c>
      <c r="J1614" t="s">
        <v>8245</v>
      </c>
      <c r="K1614">
        <v>1357160384</v>
      </c>
      <c r="L1614" s="9">
        <f t="shared" si="127"/>
        <v>41276.874814814815</v>
      </c>
      <c r="M1614">
        <v>1354568384</v>
      </c>
      <c r="N1614" s="9">
        <f t="shared" si="128"/>
        <v>41246.874814814815</v>
      </c>
      <c r="O1614" t="b">
        <v>0</v>
      </c>
      <c r="P1614">
        <v>11</v>
      </c>
      <c r="Q1614" t="b">
        <v>1</v>
      </c>
      <c r="R1614" t="s">
        <v>8274</v>
      </c>
      <c r="S1614" s="12" t="s">
        <v>8326</v>
      </c>
      <c r="T1614" t="s">
        <v>8327</v>
      </c>
      <c r="U1614">
        <f t="shared" si="129"/>
        <v>2012</v>
      </c>
    </row>
    <row r="1615" spans="1:21" ht="15" hidden="1" customHeight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>
        <f t="shared" si="125"/>
        <v>102</v>
      </c>
      <c r="H1615">
        <f t="shared" si="126"/>
        <v>39.04</v>
      </c>
      <c r="I1615" t="s">
        <v>8223</v>
      </c>
      <c r="J1615" t="s">
        <v>8245</v>
      </c>
      <c r="K1615">
        <v>1342921202</v>
      </c>
      <c r="L1615" s="9">
        <f t="shared" si="127"/>
        <v>41112.069467592592</v>
      </c>
      <c r="M1615">
        <v>1340329202</v>
      </c>
      <c r="N1615" s="9">
        <f t="shared" si="128"/>
        <v>41082.069467592592</v>
      </c>
      <c r="O1615" t="b">
        <v>0</v>
      </c>
      <c r="P1615">
        <v>26</v>
      </c>
      <c r="Q1615" t="b">
        <v>1</v>
      </c>
      <c r="R1615" t="s">
        <v>8274</v>
      </c>
      <c r="S1615" s="12" t="s">
        <v>8326</v>
      </c>
      <c r="T1615" t="s">
        <v>8327</v>
      </c>
      <c r="U1615">
        <f t="shared" si="129"/>
        <v>2012</v>
      </c>
    </row>
    <row r="1616" spans="1:21" ht="15" hidden="1" customHeight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>
        <f t="shared" si="125"/>
        <v>103</v>
      </c>
      <c r="H1616">
        <f t="shared" si="126"/>
        <v>66.69</v>
      </c>
      <c r="I1616" t="s">
        <v>8223</v>
      </c>
      <c r="J1616" t="s">
        <v>8245</v>
      </c>
      <c r="K1616">
        <v>1407085200</v>
      </c>
      <c r="L1616" s="9">
        <f t="shared" si="127"/>
        <v>41854.708333333336</v>
      </c>
      <c r="M1616">
        <v>1401924769</v>
      </c>
      <c r="N1616" s="9">
        <f t="shared" si="128"/>
        <v>41794.981122685189</v>
      </c>
      <c r="O1616" t="b">
        <v>0</v>
      </c>
      <c r="P1616">
        <v>77</v>
      </c>
      <c r="Q1616" t="b">
        <v>1</v>
      </c>
      <c r="R1616" t="s">
        <v>8274</v>
      </c>
      <c r="S1616" s="12" t="s">
        <v>8326</v>
      </c>
      <c r="T1616" t="s">
        <v>8327</v>
      </c>
      <c r="U1616">
        <f t="shared" si="129"/>
        <v>2014</v>
      </c>
    </row>
    <row r="1617" spans="1:21" ht="15" hidden="1" customHeight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>
        <f t="shared" si="125"/>
        <v>114</v>
      </c>
      <c r="H1617">
        <f t="shared" si="126"/>
        <v>67.13</v>
      </c>
      <c r="I1617" t="s">
        <v>8223</v>
      </c>
      <c r="J1617" t="s">
        <v>8245</v>
      </c>
      <c r="K1617">
        <v>1323742396</v>
      </c>
      <c r="L1617" s="9">
        <f t="shared" si="127"/>
        <v>40890.092546296299</v>
      </c>
      <c r="M1617">
        <v>1319850796</v>
      </c>
      <c r="N1617" s="9">
        <f t="shared" si="128"/>
        <v>40845.050879629627</v>
      </c>
      <c r="O1617" t="b">
        <v>0</v>
      </c>
      <c r="P1617">
        <v>136</v>
      </c>
      <c r="Q1617" t="b">
        <v>1</v>
      </c>
      <c r="R1617" t="s">
        <v>8274</v>
      </c>
      <c r="S1617" s="12" t="s">
        <v>8326</v>
      </c>
      <c r="T1617" t="s">
        <v>8327</v>
      </c>
      <c r="U1617">
        <f t="shared" si="129"/>
        <v>2011</v>
      </c>
    </row>
    <row r="1618" spans="1:21" ht="15" hidden="1" customHeight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>
        <f t="shared" si="125"/>
        <v>104</v>
      </c>
      <c r="H1618">
        <f t="shared" si="126"/>
        <v>66.37</v>
      </c>
      <c r="I1618" t="s">
        <v>8223</v>
      </c>
      <c r="J1618" t="s">
        <v>8245</v>
      </c>
      <c r="K1618">
        <v>1353621600</v>
      </c>
      <c r="L1618" s="9">
        <f t="shared" si="127"/>
        <v>41235.916666666664</v>
      </c>
      <c r="M1618">
        <v>1350061821</v>
      </c>
      <c r="N1618" s="9">
        <f t="shared" si="128"/>
        <v>41194.715520833335</v>
      </c>
      <c r="O1618" t="b">
        <v>0</v>
      </c>
      <c r="P1618">
        <v>157</v>
      </c>
      <c r="Q1618" t="b">
        <v>1</v>
      </c>
      <c r="R1618" t="s">
        <v>8274</v>
      </c>
      <c r="S1618" s="12" t="s">
        <v>8326</v>
      </c>
      <c r="T1618" t="s">
        <v>8327</v>
      </c>
      <c r="U1618">
        <f t="shared" si="129"/>
        <v>2012</v>
      </c>
    </row>
    <row r="1619" spans="1:21" ht="15" hidden="1" customHeight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>
        <f t="shared" si="125"/>
        <v>146</v>
      </c>
      <c r="H1619">
        <f t="shared" si="126"/>
        <v>64.62</v>
      </c>
      <c r="I1619" t="s">
        <v>8223</v>
      </c>
      <c r="J1619" t="s">
        <v>8245</v>
      </c>
      <c r="K1619">
        <v>1383332400</v>
      </c>
      <c r="L1619" s="9">
        <f t="shared" si="127"/>
        <v>41579.791666666664</v>
      </c>
      <c r="M1619">
        <v>1380470188</v>
      </c>
      <c r="N1619" s="9">
        <f t="shared" si="128"/>
        <v>41546.664212962962</v>
      </c>
      <c r="O1619" t="b">
        <v>0</v>
      </c>
      <c r="P1619">
        <v>158</v>
      </c>
      <c r="Q1619" t="b">
        <v>1</v>
      </c>
      <c r="R1619" t="s">
        <v>8274</v>
      </c>
      <c r="S1619" s="12" t="s">
        <v>8326</v>
      </c>
      <c r="T1619" t="s">
        <v>8327</v>
      </c>
      <c r="U1619">
        <f t="shared" si="129"/>
        <v>2013</v>
      </c>
    </row>
    <row r="1620" spans="1:21" ht="15" hidden="1" customHeight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>
        <f t="shared" si="125"/>
        <v>105</v>
      </c>
      <c r="H1620">
        <f t="shared" si="126"/>
        <v>58.37</v>
      </c>
      <c r="I1620" t="s">
        <v>8223</v>
      </c>
      <c r="J1620" t="s">
        <v>8245</v>
      </c>
      <c r="K1620">
        <v>1362757335</v>
      </c>
      <c r="L1620" s="9">
        <f t="shared" si="127"/>
        <v>41341.654340277775</v>
      </c>
      <c r="M1620">
        <v>1359301335</v>
      </c>
      <c r="N1620" s="9">
        <f t="shared" si="128"/>
        <v>41301.654340277775</v>
      </c>
      <c r="O1620" t="b">
        <v>0</v>
      </c>
      <c r="P1620">
        <v>27</v>
      </c>
      <c r="Q1620" t="b">
        <v>1</v>
      </c>
      <c r="R1620" t="s">
        <v>8274</v>
      </c>
      <c r="S1620" s="12" t="s">
        <v>8326</v>
      </c>
      <c r="T1620" t="s">
        <v>8327</v>
      </c>
      <c r="U1620">
        <f t="shared" si="129"/>
        <v>2013</v>
      </c>
    </row>
    <row r="1621" spans="1:21" ht="15" hidden="1" customHeight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>
        <f t="shared" si="125"/>
        <v>133</v>
      </c>
      <c r="H1621">
        <f t="shared" si="126"/>
        <v>86.96</v>
      </c>
      <c r="I1621" t="s">
        <v>8223</v>
      </c>
      <c r="J1621" t="s">
        <v>8245</v>
      </c>
      <c r="K1621">
        <v>1410755286</v>
      </c>
      <c r="L1621" s="9">
        <f t="shared" si="127"/>
        <v>41897.18618055556</v>
      </c>
      <c r="M1621">
        <v>1408940886</v>
      </c>
      <c r="N1621" s="9">
        <f t="shared" si="128"/>
        <v>41876.186180555553</v>
      </c>
      <c r="O1621" t="b">
        <v>0</v>
      </c>
      <c r="P1621">
        <v>23</v>
      </c>
      <c r="Q1621" t="b">
        <v>1</v>
      </c>
      <c r="R1621" t="s">
        <v>8274</v>
      </c>
      <c r="S1621" s="12" t="s">
        <v>8326</v>
      </c>
      <c r="T1621" t="s">
        <v>8327</v>
      </c>
      <c r="U1621">
        <f t="shared" si="129"/>
        <v>2014</v>
      </c>
    </row>
    <row r="1622" spans="1:21" ht="15" hidden="1" customHeight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>
        <f t="shared" si="125"/>
        <v>113</v>
      </c>
      <c r="H1622">
        <f t="shared" si="126"/>
        <v>66.47</v>
      </c>
      <c r="I1622" t="s">
        <v>8223</v>
      </c>
      <c r="J1622" t="s">
        <v>8245</v>
      </c>
      <c r="K1622">
        <v>1361606940</v>
      </c>
      <c r="L1622" s="9">
        <f t="shared" si="127"/>
        <v>41328.339583333334</v>
      </c>
      <c r="M1622">
        <v>1361002140</v>
      </c>
      <c r="N1622" s="9">
        <f t="shared" si="128"/>
        <v>41321.339583333334</v>
      </c>
      <c r="O1622" t="b">
        <v>0</v>
      </c>
      <c r="P1622">
        <v>17</v>
      </c>
      <c r="Q1622" t="b">
        <v>1</v>
      </c>
      <c r="R1622" t="s">
        <v>8274</v>
      </c>
      <c r="S1622" s="12" t="s">
        <v>8326</v>
      </c>
      <c r="T1622" t="s">
        <v>8327</v>
      </c>
      <c r="U1622">
        <f t="shared" si="129"/>
        <v>2013</v>
      </c>
    </row>
    <row r="1623" spans="1:21" ht="15" hidden="1" customHeight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>
        <f t="shared" si="125"/>
        <v>121</v>
      </c>
      <c r="H1623">
        <f t="shared" si="126"/>
        <v>163.78</v>
      </c>
      <c r="I1623" t="s">
        <v>8223</v>
      </c>
      <c r="J1623" t="s">
        <v>8245</v>
      </c>
      <c r="K1623">
        <v>1338177540</v>
      </c>
      <c r="L1623" s="9">
        <f t="shared" si="127"/>
        <v>41057.165972222225</v>
      </c>
      <c r="M1623">
        <v>1333550015</v>
      </c>
      <c r="N1623" s="9">
        <f t="shared" si="128"/>
        <v>41003.60665509259</v>
      </c>
      <c r="O1623" t="b">
        <v>0</v>
      </c>
      <c r="P1623">
        <v>37</v>
      </c>
      <c r="Q1623" t="b">
        <v>1</v>
      </c>
      <c r="R1623" t="s">
        <v>8274</v>
      </c>
      <c r="S1623" s="12" t="s">
        <v>8326</v>
      </c>
      <c r="T1623" t="s">
        <v>8327</v>
      </c>
      <c r="U1623">
        <f t="shared" si="129"/>
        <v>2012</v>
      </c>
    </row>
    <row r="1624" spans="1:21" ht="15" hidden="1" customHeight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>
        <f t="shared" si="125"/>
        <v>102</v>
      </c>
      <c r="H1624">
        <f t="shared" si="126"/>
        <v>107.98</v>
      </c>
      <c r="I1624" t="s">
        <v>8223</v>
      </c>
      <c r="J1624" t="s">
        <v>8245</v>
      </c>
      <c r="K1624">
        <v>1418803140</v>
      </c>
      <c r="L1624" s="9">
        <f t="shared" si="127"/>
        <v>41990.332638888889</v>
      </c>
      <c r="M1624">
        <v>1415343874</v>
      </c>
      <c r="N1624" s="9">
        <f t="shared" si="128"/>
        <v>41950.29483796296</v>
      </c>
      <c r="O1624" t="b">
        <v>0</v>
      </c>
      <c r="P1624">
        <v>65</v>
      </c>
      <c r="Q1624" t="b">
        <v>1</v>
      </c>
      <c r="R1624" t="s">
        <v>8274</v>
      </c>
      <c r="S1624" s="12" t="s">
        <v>8326</v>
      </c>
      <c r="T1624" t="s">
        <v>8327</v>
      </c>
      <c r="U1624">
        <f t="shared" si="129"/>
        <v>2014</v>
      </c>
    </row>
    <row r="1625" spans="1:21" ht="15" hidden="1" customHeight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>
        <f t="shared" si="125"/>
        <v>101</v>
      </c>
      <c r="H1625">
        <f t="shared" si="126"/>
        <v>42.11</v>
      </c>
      <c r="I1625" t="s">
        <v>8224</v>
      </c>
      <c r="J1625" t="s">
        <v>8246</v>
      </c>
      <c r="K1625">
        <v>1377621089</v>
      </c>
      <c r="L1625" s="9">
        <f t="shared" si="127"/>
        <v>41513.688530092593</v>
      </c>
      <c r="M1625">
        <v>1372437089</v>
      </c>
      <c r="N1625" s="9">
        <f t="shared" si="128"/>
        <v>41453.688530092593</v>
      </c>
      <c r="O1625" t="b">
        <v>0</v>
      </c>
      <c r="P1625">
        <v>18</v>
      </c>
      <c r="Q1625" t="b">
        <v>1</v>
      </c>
      <c r="R1625" t="s">
        <v>8274</v>
      </c>
      <c r="S1625" s="12" t="s">
        <v>8326</v>
      </c>
      <c r="T1625" t="s">
        <v>8327</v>
      </c>
      <c r="U1625">
        <f t="shared" si="129"/>
        <v>2013</v>
      </c>
    </row>
    <row r="1626" spans="1:21" ht="15" hidden="1" customHeight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>
        <f t="shared" si="125"/>
        <v>118</v>
      </c>
      <c r="H1626">
        <f t="shared" si="126"/>
        <v>47.2</v>
      </c>
      <c r="I1626" t="s">
        <v>8223</v>
      </c>
      <c r="J1626" t="s">
        <v>8245</v>
      </c>
      <c r="K1626">
        <v>1357721335</v>
      </c>
      <c r="L1626" s="9">
        <f t="shared" si="127"/>
        <v>41283.367303240739</v>
      </c>
      <c r="M1626">
        <v>1354265335</v>
      </c>
      <c r="N1626" s="9">
        <f t="shared" si="128"/>
        <v>41243.367303240739</v>
      </c>
      <c r="O1626" t="b">
        <v>0</v>
      </c>
      <c r="P1626">
        <v>25</v>
      </c>
      <c r="Q1626" t="b">
        <v>1</v>
      </c>
      <c r="R1626" t="s">
        <v>8274</v>
      </c>
      <c r="S1626" s="12" t="s">
        <v>8326</v>
      </c>
      <c r="T1626" t="s">
        <v>8327</v>
      </c>
      <c r="U1626">
        <f t="shared" si="129"/>
        <v>2012</v>
      </c>
    </row>
    <row r="1627" spans="1:21" ht="15" hidden="1" customHeight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>
        <f t="shared" si="125"/>
        <v>155</v>
      </c>
      <c r="H1627">
        <f t="shared" si="126"/>
        <v>112.02</v>
      </c>
      <c r="I1627" t="s">
        <v>8223</v>
      </c>
      <c r="J1627" t="s">
        <v>8245</v>
      </c>
      <c r="K1627">
        <v>1347382053</v>
      </c>
      <c r="L1627" s="9">
        <f t="shared" si="127"/>
        <v>41163.699687500004</v>
      </c>
      <c r="M1627">
        <v>1344962853</v>
      </c>
      <c r="N1627" s="9">
        <f t="shared" si="128"/>
        <v>41135.699687499997</v>
      </c>
      <c r="O1627" t="b">
        <v>0</v>
      </c>
      <c r="P1627">
        <v>104</v>
      </c>
      <c r="Q1627" t="b">
        <v>1</v>
      </c>
      <c r="R1627" t="s">
        <v>8274</v>
      </c>
      <c r="S1627" s="12" t="s">
        <v>8326</v>
      </c>
      <c r="T1627" t="s">
        <v>8327</v>
      </c>
      <c r="U1627">
        <f t="shared" si="129"/>
        <v>2012</v>
      </c>
    </row>
    <row r="1628" spans="1:21" ht="15" hidden="1" customHeight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>
        <f t="shared" si="125"/>
        <v>101</v>
      </c>
      <c r="H1628">
        <f t="shared" si="126"/>
        <v>74.95</v>
      </c>
      <c r="I1628" t="s">
        <v>8223</v>
      </c>
      <c r="J1628" t="s">
        <v>8245</v>
      </c>
      <c r="K1628">
        <v>1385932867</v>
      </c>
      <c r="L1628" s="9">
        <f t="shared" si="127"/>
        <v>41609.889664351853</v>
      </c>
      <c r="M1628">
        <v>1383337267</v>
      </c>
      <c r="N1628" s="9">
        <f t="shared" si="128"/>
        <v>41579.847997685181</v>
      </c>
      <c r="O1628" t="b">
        <v>0</v>
      </c>
      <c r="P1628">
        <v>108</v>
      </c>
      <c r="Q1628" t="b">
        <v>1</v>
      </c>
      <c r="R1628" t="s">
        <v>8274</v>
      </c>
      <c r="S1628" s="12" t="s">
        <v>8326</v>
      </c>
      <c r="T1628" t="s">
        <v>8327</v>
      </c>
      <c r="U1628">
        <f t="shared" si="129"/>
        <v>2013</v>
      </c>
    </row>
    <row r="1629" spans="1:21" ht="15" hidden="1" customHeight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>
        <f t="shared" si="125"/>
        <v>117</v>
      </c>
      <c r="H1629">
        <f t="shared" si="126"/>
        <v>61.58</v>
      </c>
      <c r="I1629" t="s">
        <v>8223</v>
      </c>
      <c r="J1629" t="s">
        <v>8245</v>
      </c>
      <c r="K1629">
        <v>1353905940</v>
      </c>
      <c r="L1629" s="9">
        <f t="shared" si="127"/>
        <v>41239.207638888889</v>
      </c>
      <c r="M1629">
        <v>1351011489</v>
      </c>
      <c r="N1629" s="9">
        <f t="shared" si="128"/>
        <v>41205.707048611112</v>
      </c>
      <c r="O1629" t="b">
        <v>0</v>
      </c>
      <c r="P1629">
        <v>38</v>
      </c>
      <c r="Q1629" t="b">
        <v>1</v>
      </c>
      <c r="R1629" t="s">
        <v>8274</v>
      </c>
      <c r="S1629" s="12" t="s">
        <v>8326</v>
      </c>
      <c r="T1629" t="s">
        <v>8327</v>
      </c>
      <c r="U1629">
        <f t="shared" si="129"/>
        <v>2012</v>
      </c>
    </row>
    <row r="1630" spans="1:21" ht="15" hidden="1" customHeight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>
        <f t="shared" si="125"/>
        <v>101</v>
      </c>
      <c r="H1630">
        <f t="shared" si="126"/>
        <v>45.88</v>
      </c>
      <c r="I1630" t="s">
        <v>8223</v>
      </c>
      <c r="J1630" t="s">
        <v>8245</v>
      </c>
      <c r="K1630">
        <v>1403026882</v>
      </c>
      <c r="L1630" s="9">
        <f t="shared" si="127"/>
        <v>41807.737060185187</v>
      </c>
      <c r="M1630">
        <v>1400175682</v>
      </c>
      <c r="N1630" s="9">
        <f t="shared" si="128"/>
        <v>41774.737060185187</v>
      </c>
      <c r="O1630" t="b">
        <v>0</v>
      </c>
      <c r="P1630">
        <v>88</v>
      </c>
      <c r="Q1630" t="b">
        <v>1</v>
      </c>
      <c r="R1630" t="s">
        <v>8274</v>
      </c>
      <c r="S1630" s="12" t="s">
        <v>8326</v>
      </c>
      <c r="T1630" t="s">
        <v>8327</v>
      </c>
      <c r="U1630">
        <f t="shared" si="129"/>
        <v>2014</v>
      </c>
    </row>
    <row r="1631" spans="1:21" ht="15" hidden="1" customHeight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>
        <f t="shared" si="125"/>
        <v>104</v>
      </c>
      <c r="H1631">
        <f t="shared" si="126"/>
        <v>75.849999999999994</v>
      </c>
      <c r="I1631" t="s">
        <v>8223</v>
      </c>
      <c r="J1631" t="s">
        <v>8245</v>
      </c>
      <c r="K1631">
        <v>1392929333</v>
      </c>
      <c r="L1631" s="9">
        <f t="shared" si="127"/>
        <v>41690.867280092592</v>
      </c>
      <c r="M1631">
        <v>1389041333</v>
      </c>
      <c r="N1631" s="9">
        <f t="shared" si="128"/>
        <v>41645.867280092592</v>
      </c>
      <c r="O1631" t="b">
        <v>0</v>
      </c>
      <c r="P1631">
        <v>82</v>
      </c>
      <c r="Q1631" t="b">
        <v>1</v>
      </c>
      <c r="R1631" t="s">
        <v>8274</v>
      </c>
      <c r="S1631" s="12" t="s">
        <v>8326</v>
      </c>
      <c r="T1631" t="s">
        <v>8327</v>
      </c>
      <c r="U1631">
        <f t="shared" si="129"/>
        <v>2014</v>
      </c>
    </row>
    <row r="1632" spans="1:21" ht="15" hidden="1" customHeight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>
        <f t="shared" si="125"/>
        <v>265</v>
      </c>
      <c r="H1632">
        <f t="shared" si="126"/>
        <v>84.21</v>
      </c>
      <c r="I1632" t="s">
        <v>8223</v>
      </c>
      <c r="J1632" t="s">
        <v>8245</v>
      </c>
      <c r="K1632">
        <v>1330671540</v>
      </c>
      <c r="L1632" s="9">
        <f t="shared" si="127"/>
        <v>40970.290972222225</v>
      </c>
      <c r="M1632">
        <v>1328040375</v>
      </c>
      <c r="N1632" s="9">
        <f t="shared" si="128"/>
        <v>40939.837673611109</v>
      </c>
      <c r="O1632" t="b">
        <v>0</v>
      </c>
      <c r="P1632">
        <v>126</v>
      </c>
      <c r="Q1632" t="b">
        <v>1</v>
      </c>
      <c r="R1632" t="s">
        <v>8274</v>
      </c>
      <c r="S1632" s="12" t="s">
        <v>8326</v>
      </c>
      <c r="T1632" t="s">
        <v>8327</v>
      </c>
      <c r="U1632">
        <f t="shared" si="129"/>
        <v>2012</v>
      </c>
    </row>
    <row r="1633" spans="1:21" ht="15" hidden="1" customHeight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>
        <f t="shared" si="125"/>
        <v>156</v>
      </c>
      <c r="H1633">
        <f t="shared" si="126"/>
        <v>117.23</v>
      </c>
      <c r="I1633" t="s">
        <v>8223</v>
      </c>
      <c r="J1633" t="s">
        <v>8245</v>
      </c>
      <c r="K1633">
        <v>1350074261</v>
      </c>
      <c r="L1633" s="9">
        <f t="shared" si="127"/>
        <v>41194.859502314815</v>
      </c>
      <c r="M1633">
        <v>1347482261</v>
      </c>
      <c r="N1633" s="9">
        <f t="shared" si="128"/>
        <v>41164.859502314815</v>
      </c>
      <c r="O1633" t="b">
        <v>0</v>
      </c>
      <c r="P1633">
        <v>133</v>
      </c>
      <c r="Q1633" t="b">
        <v>1</v>
      </c>
      <c r="R1633" t="s">
        <v>8274</v>
      </c>
      <c r="S1633" s="12" t="s">
        <v>8326</v>
      </c>
      <c r="T1633" t="s">
        <v>8327</v>
      </c>
      <c r="U1633">
        <f t="shared" si="129"/>
        <v>2012</v>
      </c>
    </row>
    <row r="1634" spans="1:21" ht="15" hidden="1" customHeight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>
        <f t="shared" si="125"/>
        <v>102</v>
      </c>
      <c r="H1634">
        <f t="shared" si="126"/>
        <v>86.49</v>
      </c>
      <c r="I1634" t="s">
        <v>8223</v>
      </c>
      <c r="J1634" t="s">
        <v>8245</v>
      </c>
      <c r="K1634">
        <v>1316851854</v>
      </c>
      <c r="L1634" s="9">
        <f t="shared" si="127"/>
        <v>40810.340902777774</v>
      </c>
      <c r="M1634">
        <v>1311667854</v>
      </c>
      <c r="N1634" s="9">
        <f t="shared" si="128"/>
        <v>40750.340902777782</v>
      </c>
      <c r="O1634" t="b">
        <v>0</v>
      </c>
      <c r="P1634">
        <v>47</v>
      </c>
      <c r="Q1634" t="b">
        <v>1</v>
      </c>
      <c r="R1634" t="s">
        <v>8274</v>
      </c>
      <c r="S1634" s="12" t="s">
        <v>8326</v>
      </c>
      <c r="T1634" t="s">
        <v>8327</v>
      </c>
      <c r="U1634">
        <f t="shared" si="129"/>
        <v>2011</v>
      </c>
    </row>
    <row r="1635" spans="1:21" ht="15" hidden="1" customHeight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>
        <f t="shared" si="125"/>
        <v>100</v>
      </c>
      <c r="H1635">
        <f t="shared" si="126"/>
        <v>172.41</v>
      </c>
      <c r="I1635" t="s">
        <v>8223</v>
      </c>
      <c r="J1635" t="s">
        <v>8245</v>
      </c>
      <c r="K1635">
        <v>1326690000</v>
      </c>
      <c r="L1635" s="9">
        <f t="shared" si="127"/>
        <v>40924.208333333336</v>
      </c>
      <c r="M1635">
        <v>1324329156</v>
      </c>
      <c r="N1635" s="9">
        <f t="shared" si="128"/>
        <v>40896.883750000001</v>
      </c>
      <c r="O1635" t="b">
        <v>0</v>
      </c>
      <c r="P1635">
        <v>58</v>
      </c>
      <c r="Q1635" t="b">
        <v>1</v>
      </c>
      <c r="R1635" t="s">
        <v>8274</v>
      </c>
      <c r="S1635" s="12" t="s">
        <v>8326</v>
      </c>
      <c r="T1635" t="s">
        <v>8327</v>
      </c>
      <c r="U1635">
        <f t="shared" si="129"/>
        <v>2011</v>
      </c>
    </row>
    <row r="1636" spans="1:21" ht="15" hidden="1" customHeight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>
        <f t="shared" si="125"/>
        <v>101</v>
      </c>
      <c r="H1636">
        <f t="shared" si="126"/>
        <v>62.81</v>
      </c>
      <c r="I1636" t="s">
        <v>8223</v>
      </c>
      <c r="J1636" t="s">
        <v>8245</v>
      </c>
      <c r="K1636">
        <v>1306994340</v>
      </c>
      <c r="L1636" s="9">
        <f t="shared" si="127"/>
        <v>40696.249305555553</v>
      </c>
      <c r="M1636">
        <v>1303706001</v>
      </c>
      <c r="N1636" s="9">
        <f t="shared" si="128"/>
        <v>40658.189826388887</v>
      </c>
      <c r="O1636" t="b">
        <v>0</v>
      </c>
      <c r="P1636">
        <v>32</v>
      </c>
      <c r="Q1636" t="b">
        <v>1</v>
      </c>
      <c r="R1636" t="s">
        <v>8274</v>
      </c>
      <c r="S1636" s="12" t="s">
        <v>8326</v>
      </c>
      <c r="T1636" t="s">
        <v>8327</v>
      </c>
      <c r="U1636">
        <f t="shared" si="129"/>
        <v>2011</v>
      </c>
    </row>
    <row r="1637" spans="1:21" ht="15" hidden="1" customHeight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>
        <f t="shared" si="125"/>
        <v>125</v>
      </c>
      <c r="H1637">
        <f t="shared" si="126"/>
        <v>67.73</v>
      </c>
      <c r="I1637" t="s">
        <v>8223</v>
      </c>
      <c r="J1637" t="s">
        <v>8245</v>
      </c>
      <c r="K1637">
        <v>1468270261</v>
      </c>
      <c r="L1637" s="9">
        <f t="shared" si="127"/>
        <v>42562.868761574078</v>
      </c>
      <c r="M1637">
        <v>1463086261</v>
      </c>
      <c r="N1637" s="9">
        <f t="shared" si="128"/>
        <v>42502.868761574078</v>
      </c>
      <c r="O1637" t="b">
        <v>0</v>
      </c>
      <c r="P1637">
        <v>37</v>
      </c>
      <c r="Q1637" t="b">
        <v>1</v>
      </c>
      <c r="R1637" t="s">
        <v>8274</v>
      </c>
      <c r="S1637" s="12" t="s">
        <v>8326</v>
      </c>
      <c r="T1637" t="s">
        <v>8327</v>
      </c>
      <c r="U1637">
        <f t="shared" si="129"/>
        <v>2016</v>
      </c>
    </row>
    <row r="1638" spans="1:21" ht="15" hidden="1" customHeight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>
        <f t="shared" si="125"/>
        <v>104</v>
      </c>
      <c r="H1638">
        <f t="shared" si="126"/>
        <v>53.56</v>
      </c>
      <c r="I1638" t="s">
        <v>8223</v>
      </c>
      <c r="J1638" t="s">
        <v>8245</v>
      </c>
      <c r="K1638">
        <v>1307851200</v>
      </c>
      <c r="L1638" s="9">
        <f t="shared" si="127"/>
        <v>40706.166666666664</v>
      </c>
      <c r="M1638">
        <v>1304129088</v>
      </c>
      <c r="N1638" s="9">
        <f t="shared" si="128"/>
        <v>40663.08666666667</v>
      </c>
      <c r="O1638" t="b">
        <v>0</v>
      </c>
      <c r="P1638">
        <v>87</v>
      </c>
      <c r="Q1638" t="b">
        <v>1</v>
      </c>
      <c r="R1638" t="s">
        <v>8274</v>
      </c>
      <c r="S1638" s="12" t="s">
        <v>8326</v>
      </c>
      <c r="T1638" t="s">
        <v>8327</v>
      </c>
      <c r="U1638">
        <f t="shared" si="129"/>
        <v>2011</v>
      </c>
    </row>
    <row r="1639" spans="1:21" ht="15" hidden="1" customHeight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>
        <f t="shared" si="125"/>
        <v>104</v>
      </c>
      <c r="H1639">
        <f t="shared" si="126"/>
        <v>34.6</v>
      </c>
      <c r="I1639" t="s">
        <v>8223</v>
      </c>
      <c r="J1639" t="s">
        <v>8245</v>
      </c>
      <c r="K1639">
        <v>1262302740</v>
      </c>
      <c r="L1639" s="9">
        <f t="shared" si="127"/>
        <v>40178.98541666667</v>
      </c>
      <c r="M1639">
        <v>1257444140</v>
      </c>
      <c r="N1639" s="9">
        <f t="shared" si="128"/>
        <v>40122.751620370371</v>
      </c>
      <c r="O1639" t="b">
        <v>0</v>
      </c>
      <c r="P1639">
        <v>15</v>
      </c>
      <c r="Q1639" t="b">
        <v>1</v>
      </c>
      <c r="R1639" t="s">
        <v>8274</v>
      </c>
      <c r="S1639" s="12" t="s">
        <v>8326</v>
      </c>
      <c r="T1639" t="s">
        <v>8327</v>
      </c>
      <c r="U1639">
        <f t="shared" si="129"/>
        <v>2009</v>
      </c>
    </row>
    <row r="1640" spans="1:21" ht="15" hidden="1" customHeight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>
        <f t="shared" si="125"/>
        <v>105</v>
      </c>
      <c r="H1640">
        <f t="shared" si="126"/>
        <v>38.89</v>
      </c>
      <c r="I1640" t="s">
        <v>8223</v>
      </c>
      <c r="J1640" t="s">
        <v>8245</v>
      </c>
      <c r="K1640">
        <v>1362086700</v>
      </c>
      <c r="L1640" s="9">
        <f t="shared" si="127"/>
        <v>41333.892361111109</v>
      </c>
      <c r="M1640">
        <v>1358180968</v>
      </c>
      <c r="N1640" s="9">
        <f t="shared" si="128"/>
        <v>41288.68712962963</v>
      </c>
      <c r="O1640" t="b">
        <v>0</v>
      </c>
      <c r="P1640">
        <v>27</v>
      </c>
      <c r="Q1640" t="b">
        <v>1</v>
      </c>
      <c r="R1640" t="s">
        <v>8274</v>
      </c>
      <c r="S1640" s="12" t="s">
        <v>8326</v>
      </c>
      <c r="T1640" t="s">
        <v>8327</v>
      </c>
      <c r="U1640">
        <f t="shared" si="129"/>
        <v>2013</v>
      </c>
    </row>
    <row r="1641" spans="1:21" ht="15" hidden="1" customHeight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>
        <f t="shared" si="125"/>
        <v>100</v>
      </c>
      <c r="H1641">
        <f t="shared" si="126"/>
        <v>94.74</v>
      </c>
      <c r="I1641" t="s">
        <v>8223</v>
      </c>
      <c r="J1641" t="s">
        <v>8245</v>
      </c>
      <c r="K1641">
        <v>1330789165</v>
      </c>
      <c r="L1641" s="9">
        <f t="shared" si="127"/>
        <v>40971.652372685188</v>
      </c>
      <c r="M1641">
        <v>1328197165</v>
      </c>
      <c r="N1641" s="9">
        <f t="shared" si="128"/>
        <v>40941.652372685188</v>
      </c>
      <c r="O1641" t="b">
        <v>0</v>
      </c>
      <c r="P1641">
        <v>19</v>
      </c>
      <c r="Q1641" t="b">
        <v>1</v>
      </c>
      <c r="R1641" t="s">
        <v>8274</v>
      </c>
      <c r="S1641" s="12" t="s">
        <v>8326</v>
      </c>
      <c r="T1641" t="s">
        <v>8327</v>
      </c>
      <c r="U1641">
        <f t="shared" si="129"/>
        <v>2012</v>
      </c>
    </row>
    <row r="1642" spans="1:21" ht="15" hidden="1" customHeight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>
        <f t="shared" si="125"/>
        <v>170</v>
      </c>
      <c r="H1642">
        <f t="shared" si="126"/>
        <v>39.97</v>
      </c>
      <c r="I1642" t="s">
        <v>8223</v>
      </c>
      <c r="J1642" t="s">
        <v>8245</v>
      </c>
      <c r="K1642">
        <v>1280800740</v>
      </c>
      <c r="L1642" s="9">
        <f t="shared" si="127"/>
        <v>40393.082638888889</v>
      </c>
      <c r="M1642">
        <v>1279603955</v>
      </c>
      <c r="N1642" s="9">
        <f t="shared" si="128"/>
        <v>40379.23096064815</v>
      </c>
      <c r="O1642" t="b">
        <v>0</v>
      </c>
      <c r="P1642">
        <v>17</v>
      </c>
      <c r="Q1642" t="b">
        <v>1</v>
      </c>
      <c r="R1642" t="s">
        <v>8274</v>
      </c>
      <c r="S1642" s="12" t="s">
        <v>8326</v>
      </c>
      <c r="T1642" t="s">
        <v>8327</v>
      </c>
      <c r="U1642">
        <f t="shared" si="129"/>
        <v>2010</v>
      </c>
    </row>
    <row r="1643" spans="1:21" ht="15" hidden="1" customHeight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>
        <f t="shared" si="125"/>
        <v>101</v>
      </c>
      <c r="H1643">
        <f t="shared" si="126"/>
        <v>97.5</v>
      </c>
      <c r="I1643" t="s">
        <v>8223</v>
      </c>
      <c r="J1643" t="s">
        <v>8245</v>
      </c>
      <c r="K1643">
        <v>1418998744</v>
      </c>
      <c r="L1643" s="9">
        <f t="shared" si="127"/>
        <v>41992.596574074079</v>
      </c>
      <c r="M1643">
        <v>1416406744</v>
      </c>
      <c r="N1643" s="9">
        <f t="shared" si="128"/>
        <v>41962.596574074072</v>
      </c>
      <c r="O1643" t="b">
        <v>0</v>
      </c>
      <c r="P1643">
        <v>26</v>
      </c>
      <c r="Q1643" t="b">
        <v>1</v>
      </c>
      <c r="R1643" t="s">
        <v>8290</v>
      </c>
      <c r="S1643" s="12" t="s">
        <v>8326</v>
      </c>
      <c r="T1643" t="s">
        <v>8347</v>
      </c>
      <c r="U1643">
        <f t="shared" si="129"/>
        <v>2014</v>
      </c>
    </row>
    <row r="1644" spans="1:21" ht="15" hidden="1" customHeight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>
        <f t="shared" si="125"/>
        <v>100</v>
      </c>
      <c r="H1644">
        <f t="shared" si="126"/>
        <v>42.86</v>
      </c>
      <c r="I1644" t="s">
        <v>8223</v>
      </c>
      <c r="J1644" t="s">
        <v>8245</v>
      </c>
      <c r="K1644">
        <v>1308011727</v>
      </c>
      <c r="L1644" s="9">
        <f t="shared" si="127"/>
        <v>40708.024618055555</v>
      </c>
      <c r="M1644">
        <v>1306283727</v>
      </c>
      <c r="N1644" s="9">
        <f t="shared" si="128"/>
        <v>40688.024618055555</v>
      </c>
      <c r="O1644" t="b">
        <v>0</v>
      </c>
      <c r="P1644">
        <v>28</v>
      </c>
      <c r="Q1644" t="b">
        <v>1</v>
      </c>
      <c r="R1644" t="s">
        <v>8290</v>
      </c>
      <c r="S1644" s="12" t="s">
        <v>8326</v>
      </c>
      <c r="T1644" t="s">
        <v>8347</v>
      </c>
      <c r="U1644">
        <f t="shared" si="129"/>
        <v>2011</v>
      </c>
    </row>
    <row r="1645" spans="1:21" ht="15" hidden="1" customHeight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>
        <f t="shared" si="125"/>
        <v>125</v>
      </c>
      <c r="H1645">
        <f t="shared" si="126"/>
        <v>168.51</v>
      </c>
      <c r="I1645" t="s">
        <v>8223</v>
      </c>
      <c r="J1645" t="s">
        <v>8245</v>
      </c>
      <c r="K1645">
        <v>1348516012</v>
      </c>
      <c r="L1645" s="9">
        <f t="shared" si="127"/>
        <v>41176.824212962965</v>
      </c>
      <c r="M1645">
        <v>1345924012</v>
      </c>
      <c r="N1645" s="9">
        <f t="shared" si="128"/>
        <v>41146.824212962965</v>
      </c>
      <c r="O1645" t="b">
        <v>0</v>
      </c>
      <c r="P1645">
        <v>37</v>
      </c>
      <c r="Q1645" t="b">
        <v>1</v>
      </c>
      <c r="R1645" t="s">
        <v>8290</v>
      </c>
      <c r="S1645" s="12" t="s">
        <v>8326</v>
      </c>
      <c r="T1645" t="s">
        <v>8347</v>
      </c>
      <c r="U1645">
        <f t="shared" si="129"/>
        <v>2012</v>
      </c>
    </row>
    <row r="1646" spans="1:21" ht="15" hidden="1" customHeight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>
        <f t="shared" si="125"/>
        <v>110</v>
      </c>
      <c r="H1646">
        <f t="shared" si="126"/>
        <v>85.55</v>
      </c>
      <c r="I1646" t="s">
        <v>8223</v>
      </c>
      <c r="J1646" t="s">
        <v>8245</v>
      </c>
      <c r="K1646">
        <v>1353551160</v>
      </c>
      <c r="L1646" s="9">
        <f t="shared" si="127"/>
        <v>41235.101388888892</v>
      </c>
      <c r="M1646">
        <v>1348363560</v>
      </c>
      <c r="N1646" s="9">
        <f t="shared" si="128"/>
        <v>41175.05972222222</v>
      </c>
      <c r="O1646" t="b">
        <v>0</v>
      </c>
      <c r="P1646">
        <v>128</v>
      </c>
      <c r="Q1646" t="b">
        <v>1</v>
      </c>
      <c r="R1646" t="s">
        <v>8290</v>
      </c>
      <c r="S1646" s="12" t="s">
        <v>8326</v>
      </c>
      <c r="T1646" t="s">
        <v>8347</v>
      </c>
      <c r="U1646">
        <f t="shared" si="129"/>
        <v>2012</v>
      </c>
    </row>
    <row r="1647" spans="1:21" ht="15" hidden="1" customHeight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>
        <f t="shared" si="125"/>
        <v>111</v>
      </c>
      <c r="H1647">
        <f t="shared" si="126"/>
        <v>554</v>
      </c>
      <c r="I1647" t="s">
        <v>8223</v>
      </c>
      <c r="J1647" t="s">
        <v>8245</v>
      </c>
      <c r="K1647">
        <v>1379515740</v>
      </c>
      <c r="L1647" s="9">
        <f t="shared" si="127"/>
        <v>41535.617361111108</v>
      </c>
      <c r="M1647">
        <v>1378306140</v>
      </c>
      <c r="N1647" s="9">
        <f t="shared" si="128"/>
        <v>41521.617361111108</v>
      </c>
      <c r="O1647" t="b">
        <v>0</v>
      </c>
      <c r="P1647">
        <v>10</v>
      </c>
      <c r="Q1647" t="b">
        <v>1</v>
      </c>
      <c r="R1647" t="s">
        <v>8290</v>
      </c>
      <c r="S1647" s="12" t="s">
        <v>8326</v>
      </c>
      <c r="T1647" t="s">
        <v>8347</v>
      </c>
      <c r="U1647">
        <f t="shared" si="129"/>
        <v>2013</v>
      </c>
    </row>
    <row r="1648" spans="1:21" ht="15" hidden="1" customHeight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>
        <f t="shared" si="125"/>
        <v>110</v>
      </c>
      <c r="H1648">
        <f t="shared" si="126"/>
        <v>26.55</v>
      </c>
      <c r="I1648" t="s">
        <v>8224</v>
      </c>
      <c r="J1648" t="s">
        <v>8246</v>
      </c>
      <c r="K1648">
        <v>1408039860</v>
      </c>
      <c r="L1648" s="9">
        <f t="shared" si="127"/>
        <v>41865.757638888892</v>
      </c>
      <c r="M1648">
        <v>1405248503</v>
      </c>
      <c r="N1648" s="9">
        <f t="shared" si="128"/>
        <v>41833.450266203705</v>
      </c>
      <c r="O1648" t="b">
        <v>0</v>
      </c>
      <c r="P1648">
        <v>83</v>
      </c>
      <c r="Q1648" t="b">
        <v>1</v>
      </c>
      <c r="R1648" t="s">
        <v>8290</v>
      </c>
      <c r="S1648" s="12" t="s">
        <v>8326</v>
      </c>
      <c r="T1648" t="s">
        <v>8347</v>
      </c>
      <c r="U1648">
        <f t="shared" si="129"/>
        <v>2014</v>
      </c>
    </row>
    <row r="1649" spans="1:21" ht="15" hidden="1" customHeight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>
        <f t="shared" si="125"/>
        <v>105</v>
      </c>
      <c r="H1649">
        <f t="shared" si="126"/>
        <v>113.83</v>
      </c>
      <c r="I1649" t="s">
        <v>8223</v>
      </c>
      <c r="J1649" t="s">
        <v>8245</v>
      </c>
      <c r="K1649">
        <v>1339235377</v>
      </c>
      <c r="L1649" s="9">
        <f t="shared" si="127"/>
        <v>41069.409456018519</v>
      </c>
      <c r="M1649">
        <v>1336643377</v>
      </c>
      <c r="N1649" s="9">
        <f t="shared" si="128"/>
        <v>41039.409456018519</v>
      </c>
      <c r="O1649" t="b">
        <v>0</v>
      </c>
      <c r="P1649">
        <v>46</v>
      </c>
      <c r="Q1649" t="b">
        <v>1</v>
      </c>
      <c r="R1649" t="s">
        <v>8290</v>
      </c>
      <c r="S1649" s="12" t="s">
        <v>8326</v>
      </c>
      <c r="T1649" t="s">
        <v>8347</v>
      </c>
      <c r="U1649">
        <f t="shared" si="129"/>
        <v>2012</v>
      </c>
    </row>
    <row r="1650" spans="1:21" ht="15" hidden="1" customHeight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>
        <f t="shared" si="125"/>
        <v>125</v>
      </c>
      <c r="H1650">
        <f t="shared" si="126"/>
        <v>32.01</v>
      </c>
      <c r="I1650" t="s">
        <v>8223</v>
      </c>
      <c r="J1650" t="s">
        <v>8245</v>
      </c>
      <c r="K1650">
        <v>1300636482</v>
      </c>
      <c r="L1650" s="9">
        <f t="shared" si="127"/>
        <v>40622.662986111114</v>
      </c>
      <c r="M1650">
        <v>1298048082</v>
      </c>
      <c r="N1650" s="9">
        <f t="shared" si="128"/>
        <v>40592.704652777778</v>
      </c>
      <c r="O1650" t="b">
        <v>0</v>
      </c>
      <c r="P1650">
        <v>90</v>
      </c>
      <c r="Q1650" t="b">
        <v>1</v>
      </c>
      <c r="R1650" t="s">
        <v>8290</v>
      </c>
      <c r="S1650" s="12" t="s">
        <v>8326</v>
      </c>
      <c r="T1650" t="s">
        <v>8347</v>
      </c>
      <c r="U1650">
        <f t="shared" si="129"/>
        <v>2011</v>
      </c>
    </row>
    <row r="1651" spans="1:21" ht="15" hidden="1" customHeight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>
        <f t="shared" si="125"/>
        <v>101</v>
      </c>
      <c r="H1651">
        <f t="shared" si="126"/>
        <v>47.19</v>
      </c>
      <c r="I1651" t="s">
        <v>8223</v>
      </c>
      <c r="J1651" t="s">
        <v>8245</v>
      </c>
      <c r="K1651">
        <v>1400862355</v>
      </c>
      <c r="L1651" s="9">
        <f t="shared" si="127"/>
        <v>41782.684664351851</v>
      </c>
      <c r="M1651">
        <v>1396974355</v>
      </c>
      <c r="N1651" s="9">
        <f t="shared" si="128"/>
        <v>41737.684664351851</v>
      </c>
      <c r="O1651" t="b">
        <v>0</v>
      </c>
      <c r="P1651">
        <v>81</v>
      </c>
      <c r="Q1651" t="b">
        <v>1</v>
      </c>
      <c r="R1651" t="s">
        <v>8290</v>
      </c>
      <c r="S1651" s="12" t="s">
        <v>8326</v>
      </c>
      <c r="T1651" t="s">
        <v>8347</v>
      </c>
      <c r="U1651">
        <f t="shared" si="129"/>
        <v>2014</v>
      </c>
    </row>
    <row r="1652" spans="1:21" ht="15" hidden="1" customHeight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>
        <f t="shared" si="125"/>
        <v>142</v>
      </c>
      <c r="H1652">
        <f t="shared" si="126"/>
        <v>88.47</v>
      </c>
      <c r="I1652" t="s">
        <v>8223</v>
      </c>
      <c r="J1652" t="s">
        <v>8245</v>
      </c>
      <c r="K1652">
        <v>1381314437</v>
      </c>
      <c r="L1652" s="9">
        <f t="shared" si="127"/>
        <v>41556.435613425929</v>
      </c>
      <c r="M1652">
        <v>1378722437</v>
      </c>
      <c r="N1652" s="9">
        <f t="shared" si="128"/>
        <v>41526.435613425929</v>
      </c>
      <c r="O1652" t="b">
        <v>0</v>
      </c>
      <c r="P1652">
        <v>32</v>
      </c>
      <c r="Q1652" t="b">
        <v>1</v>
      </c>
      <c r="R1652" t="s">
        <v>8290</v>
      </c>
      <c r="S1652" s="12" t="s">
        <v>8326</v>
      </c>
      <c r="T1652" t="s">
        <v>8347</v>
      </c>
      <c r="U1652">
        <f t="shared" si="129"/>
        <v>2013</v>
      </c>
    </row>
    <row r="1653" spans="1:21" ht="15" hidden="1" customHeight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>
        <f t="shared" si="125"/>
        <v>101</v>
      </c>
      <c r="H1653">
        <f t="shared" si="126"/>
        <v>100.75</v>
      </c>
      <c r="I1653" t="s">
        <v>8223</v>
      </c>
      <c r="J1653" t="s">
        <v>8245</v>
      </c>
      <c r="K1653">
        <v>1303801140</v>
      </c>
      <c r="L1653" s="9">
        <f t="shared" si="127"/>
        <v>40659.290972222225</v>
      </c>
      <c r="M1653">
        <v>1300916220</v>
      </c>
      <c r="N1653" s="9">
        <f t="shared" si="128"/>
        <v>40625.900694444441</v>
      </c>
      <c r="O1653" t="b">
        <v>0</v>
      </c>
      <c r="P1653">
        <v>20</v>
      </c>
      <c r="Q1653" t="b">
        <v>1</v>
      </c>
      <c r="R1653" t="s">
        <v>8290</v>
      </c>
      <c r="S1653" s="12" t="s">
        <v>8326</v>
      </c>
      <c r="T1653" t="s">
        <v>8347</v>
      </c>
      <c r="U1653">
        <f t="shared" si="129"/>
        <v>2011</v>
      </c>
    </row>
    <row r="1654" spans="1:21" ht="15" hidden="1" customHeight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>
        <f t="shared" si="125"/>
        <v>101</v>
      </c>
      <c r="H1654">
        <f t="shared" si="126"/>
        <v>64.709999999999994</v>
      </c>
      <c r="I1654" t="s">
        <v>8223</v>
      </c>
      <c r="J1654" t="s">
        <v>8245</v>
      </c>
      <c r="K1654">
        <v>1385297393</v>
      </c>
      <c r="L1654" s="9">
        <f t="shared" si="127"/>
        <v>41602.534641203703</v>
      </c>
      <c r="M1654">
        <v>1382701793</v>
      </c>
      <c r="N1654" s="9">
        <f t="shared" si="128"/>
        <v>41572.492974537039</v>
      </c>
      <c r="O1654" t="b">
        <v>0</v>
      </c>
      <c r="P1654">
        <v>70</v>
      </c>
      <c r="Q1654" t="b">
        <v>1</v>
      </c>
      <c r="R1654" t="s">
        <v>8290</v>
      </c>
      <c r="S1654" s="12" t="s">
        <v>8326</v>
      </c>
      <c r="T1654" t="s">
        <v>8347</v>
      </c>
      <c r="U1654">
        <f t="shared" si="129"/>
        <v>2013</v>
      </c>
    </row>
    <row r="1655" spans="1:21" ht="15" hidden="1" customHeight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>
        <f t="shared" si="125"/>
        <v>174</v>
      </c>
      <c r="H1655">
        <f t="shared" si="126"/>
        <v>51.85</v>
      </c>
      <c r="I1655" t="s">
        <v>8223</v>
      </c>
      <c r="J1655" t="s">
        <v>8245</v>
      </c>
      <c r="K1655">
        <v>1303675296</v>
      </c>
      <c r="L1655" s="9">
        <f t="shared" si="127"/>
        <v>40657.834444444445</v>
      </c>
      <c r="M1655">
        <v>1300996896</v>
      </c>
      <c r="N1655" s="9">
        <f t="shared" si="128"/>
        <v>40626.834444444445</v>
      </c>
      <c r="O1655" t="b">
        <v>0</v>
      </c>
      <c r="P1655">
        <v>168</v>
      </c>
      <c r="Q1655" t="b">
        <v>1</v>
      </c>
      <c r="R1655" t="s">
        <v>8290</v>
      </c>
      <c r="S1655" s="12" t="s">
        <v>8326</v>
      </c>
      <c r="T1655" t="s">
        <v>8347</v>
      </c>
      <c r="U1655">
        <f t="shared" si="129"/>
        <v>2011</v>
      </c>
    </row>
    <row r="1656" spans="1:21" ht="15" hidden="1" customHeight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>
        <f t="shared" si="125"/>
        <v>120</v>
      </c>
      <c r="H1656">
        <f t="shared" si="126"/>
        <v>38.79</v>
      </c>
      <c r="I1656" t="s">
        <v>8223</v>
      </c>
      <c r="J1656" t="s">
        <v>8245</v>
      </c>
      <c r="K1656">
        <v>1334784160</v>
      </c>
      <c r="L1656" s="9">
        <f t="shared" si="127"/>
        <v>41017.890740740739</v>
      </c>
      <c r="M1656">
        <v>1332192160</v>
      </c>
      <c r="N1656" s="9">
        <f t="shared" si="128"/>
        <v>40987.890740740739</v>
      </c>
      <c r="O1656" t="b">
        <v>0</v>
      </c>
      <c r="P1656">
        <v>34</v>
      </c>
      <c r="Q1656" t="b">
        <v>1</v>
      </c>
      <c r="R1656" t="s">
        <v>8290</v>
      </c>
      <c r="S1656" s="12" t="s">
        <v>8326</v>
      </c>
      <c r="T1656" t="s">
        <v>8347</v>
      </c>
      <c r="U1656">
        <f t="shared" si="129"/>
        <v>2012</v>
      </c>
    </row>
    <row r="1657" spans="1:21" ht="15" hidden="1" customHeight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>
        <f t="shared" si="125"/>
        <v>143</v>
      </c>
      <c r="H1657">
        <f t="shared" si="126"/>
        <v>44.65</v>
      </c>
      <c r="I1657" t="s">
        <v>8223</v>
      </c>
      <c r="J1657" t="s">
        <v>8245</v>
      </c>
      <c r="K1657">
        <v>1333648820</v>
      </c>
      <c r="L1657" s="9">
        <f t="shared" si="127"/>
        <v>41004.750231481477</v>
      </c>
      <c r="M1657">
        <v>1331060420</v>
      </c>
      <c r="N1657" s="9">
        <f t="shared" si="128"/>
        <v>40974.791898148149</v>
      </c>
      <c r="O1657" t="b">
        <v>0</v>
      </c>
      <c r="P1657">
        <v>48</v>
      </c>
      <c r="Q1657" t="b">
        <v>1</v>
      </c>
      <c r="R1657" t="s">
        <v>8290</v>
      </c>
      <c r="S1657" s="12" t="s">
        <v>8326</v>
      </c>
      <c r="T1657" t="s">
        <v>8347</v>
      </c>
      <c r="U1657">
        <f t="shared" si="129"/>
        <v>2012</v>
      </c>
    </row>
    <row r="1658" spans="1:21" ht="15" hidden="1" customHeight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>
        <f t="shared" si="125"/>
        <v>100</v>
      </c>
      <c r="H1658">
        <f t="shared" si="126"/>
        <v>156.77000000000001</v>
      </c>
      <c r="I1658" t="s">
        <v>8223</v>
      </c>
      <c r="J1658" t="s">
        <v>8245</v>
      </c>
      <c r="K1658">
        <v>1355437052</v>
      </c>
      <c r="L1658" s="9">
        <f t="shared" si="127"/>
        <v>41256.928842592592</v>
      </c>
      <c r="M1658">
        <v>1352845052</v>
      </c>
      <c r="N1658" s="9">
        <f t="shared" si="128"/>
        <v>41226.928842592592</v>
      </c>
      <c r="O1658" t="b">
        <v>0</v>
      </c>
      <c r="P1658">
        <v>48</v>
      </c>
      <c r="Q1658" t="b">
        <v>1</v>
      </c>
      <c r="R1658" t="s">
        <v>8290</v>
      </c>
      <c r="S1658" s="12" t="s">
        <v>8326</v>
      </c>
      <c r="T1658" t="s">
        <v>8347</v>
      </c>
      <c r="U1658">
        <f t="shared" si="129"/>
        <v>2012</v>
      </c>
    </row>
    <row r="1659" spans="1:21" ht="15" hidden="1" customHeight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>
        <f t="shared" si="125"/>
        <v>105</v>
      </c>
      <c r="H1659">
        <f t="shared" si="126"/>
        <v>118.7</v>
      </c>
      <c r="I1659" t="s">
        <v>8223</v>
      </c>
      <c r="J1659" t="s">
        <v>8245</v>
      </c>
      <c r="K1659">
        <v>1337885168</v>
      </c>
      <c r="L1659" s="9">
        <f t="shared" si="127"/>
        <v>41053.782037037039</v>
      </c>
      <c r="M1659">
        <v>1335293168</v>
      </c>
      <c r="N1659" s="9">
        <f t="shared" si="128"/>
        <v>41023.782037037039</v>
      </c>
      <c r="O1659" t="b">
        <v>0</v>
      </c>
      <c r="P1659">
        <v>221</v>
      </c>
      <c r="Q1659" t="b">
        <v>1</v>
      </c>
      <c r="R1659" t="s">
        <v>8290</v>
      </c>
      <c r="S1659" s="12" t="s">
        <v>8326</v>
      </c>
      <c r="T1659" t="s">
        <v>8347</v>
      </c>
      <c r="U1659">
        <f t="shared" si="129"/>
        <v>2012</v>
      </c>
    </row>
    <row r="1660" spans="1:21" ht="15" hidden="1" customHeight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>
        <f t="shared" si="125"/>
        <v>132</v>
      </c>
      <c r="H1660">
        <f t="shared" si="126"/>
        <v>74.150000000000006</v>
      </c>
      <c r="I1660" t="s">
        <v>8223</v>
      </c>
      <c r="J1660" t="s">
        <v>8245</v>
      </c>
      <c r="K1660">
        <v>1355840400</v>
      </c>
      <c r="L1660" s="9">
        <f t="shared" si="127"/>
        <v>41261.597222222219</v>
      </c>
      <c r="M1660">
        <v>1352524767</v>
      </c>
      <c r="N1660" s="9">
        <f t="shared" si="128"/>
        <v>41223.22184027778</v>
      </c>
      <c r="O1660" t="b">
        <v>0</v>
      </c>
      <c r="P1660">
        <v>107</v>
      </c>
      <c r="Q1660" t="b">
        <v>1</v>
      </c>
      <c r="R1660" t="s">
        <v>8290</v>
      </c>
      <c r="S1660" s="12" t="s">
        <v>8326</v>
      </c>
      <c r="T1660" t="s">
        <v>8347</v>
      </c>
      <c r="U1660">
        <f t="shared" si="129"/>
        <v>2012</v>
      </c>
    </row>
    <row r="1661" spans="1:21" ht="15" hidden="1" customHeight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>
        <f t="shared" si="125"/>
        <v>113</v>
      </c>
      <c r="H1661">
        <f t="shared" si="126"/>
        <v>12.53</v>
      </c>
      <c r="I1661" t="s">
        <v>8224</v>
      </c>
      <c r="J1661" t="s">
        <v>8246</v>
      </c>
      <c r="K1661">
        <v>1387281600</v>
      </c>
      <c r="L1661" s="9">
        <f t="shared" si="127"/>
        <v>41625.5</v>
      </c>
      <c r="M1661">
        <v>1384811721</v>
      </c>
      <c r="N1661" s="9">
        <f t="shared" si="128"/>
        <v>41596.913437499999</v>
      </c>
      <c r="O1661" t="b">
        <v>0</v>
      </c>
      <c r="P1661">
        <v>45</v>
      </c>
      <c r="Q1661" t="b">
        <v>1</v>
      </c>
      <c r="R1661" t="s">
        <v>8290</v>
      </c>
      <c r="S1661" s="12" t="s">
        <v>8326</v>
      </c>
      <c r="T1661" t="s">
        <v>8347</v>
      </c>
      <c r="U1661">
        <f t="shared" si="129"/>
        <v>2013</v>
      </c>
    </row>
    <row r="1662" spans="1:21" ht="15" hidden="1" customHeight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>
        <f t="shared" si="125"/>
        <v>1254</v>
      </c>
      <c r="H1662">
        <f t="shared" si="126"/>
        <v>27.86</v>
      </c>
      <c r="I1662" t="s">
        <v>8236</v>
      </c>
      <c r="J1662" t="s">
        <v>8248</v>
      </c>
      <c r="K1662">
        <v>1462053540</v>
      </c>
      <c r="L1662" s="9">
        <f t="shared" si="127"/>
        <v>42490.915972222225</v>
      </c>
      <c r="M1662">
        <v>1459355950</v>
      </c>
      <c r="N1662" s="9">
        <f t="shared" si="128"/>
        <v>42459.693865740745</v>
      </c>
      <c r="O1662" t="b">
        <v>0</v>
      </c>
      <c r="P1662">
        <v>36</v>
      </c>
      <c r="Q1662" t="b">
        <v>1</v>
      </c>
      <c r="R1662" t="s">
        <v>8290</v>
      </c>
      <c r="S1662" s="12" t="s">
        <v>8326</v>
      </c>
      <c r="T1662" t="s">
        <v>8347</v>
      </c>
      <c r="U1662">
        <f t="shared" si="129"/>
        <v>2016</v>
      </c>
    </row>
    <row r="1663" spans="1:21" ht="15" hidden="1" customHeight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>
        <f t="shared" si="125"/>
        <v>103</v>
      </c>
      <c r="H1663">
        <f t="shared" si="126"/>
        <v>80.180000000000007</v>
      </c>
      <c r="I1663" t="s">
        <v>8238</v>
      </c>
      <c r="J1663" t="s">
        <v>8248</v>
      </c>
      <c r="K1663">
        <v>1453064400</v>
      </c>
      <c r="L1663" s="9">
        <f t="shared" si="127"/>
        <v>42386.875</v>
      </c>
      <c r="M1663">
        <v>1449359831</v>
      </c>
      <c r="N1663" s="9">
        <f t="shared" si="128"/>
        <v>42343.998043981483</v>
      </c>
      <c r="O1663" t="b">
        <v>0</v>
      </c>
      <c r="P1663">
        <v>101</v>
      </c>
      <c r="Q1663" t="b">
        <v>1</v>
      </c>
      <c r="R1663" t="s">
        <v>8290</v>
      </c>
      <c r="S1663" s="12" t="s">
        <v>8326</v>
      </c>
      <c r="T1663" t="s">
        <v>8347</v>
      </c>
      <c r="U1663">
        <f t="shared" si="129"/>
        <v>2015</v>
      </c>
    </row>
    <row r="1664" spans="1:21" ht="15" hidden="1" customHeight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>
        <f t="shared" si="125"/>
        <v>103</v>
      </c>
      <c r="H1664">
        <f t="shared" si="126"/>
        <v>132.44</v>
      </c>
      <c r="I1664" t="s">
        <v>8223</v>
      </c>
      <c r="J1664" t="s">
        <v>8245</v>
      </c>
      <c r="K1664">
        <v>1325310336</v>
      </c>
      <c r="L1664" s="9">
        <f t="shared" si="127"/>
        <v>40908.239999999998</v>
      </c>
      <c r="M1664">
        <v>1320122736</v>
      </c>
      <c r="N1664" s="9">
        <f t="shared" si="128"/>
        <v>40848.198333333334</v>
      </c>
      <c r="O1664" t="b">
        <v>0</v>
      </c>
      <c r="P1664">
        <v>62</v>
      </c>
      <c r="Q1664" t="b">
        <v>1</v>
      </c>
      <c r="R1664" t="s">
        <v>8290</v>
      </c>
      <c r="S1664" s="12" t="s">
        <v>8326</v>
      </c>
      <c r="T1664" t="s">
        <v>8347</v>
      </c>
      <c r="U1664">
        <f t="shared" si="129"/>
        <v>2011</v>
      </c>
    </row>
    <row r="1665" spans="1:21" ht="15" hidden="1" customHeight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>
        <f t="shared" si="125"/>
        <v>108</v>
      </c>
      <c r="H1665">
        <f t="shared" si="126"/>
        <v>33.75</v>
      </c>
      <c r="I1665" t="s">
        <v>8223</v>
      </c>
      <c r="J1665" t="s">
        <v>8245</v>
      </c>
      <c r="K1665">
        <v>1422750707</v>
      </c>
      <c r="L1665" s="9">
        <f t="shared" si="127"/>
        <v>42036.02207175926</v>
      </c>
      <c r="M1665">
        <v>1420158707</v>
      </c>
      <c r="N1665" s="9">
        <f t="shared" si="128"/>
        <v>42006.02207175926</v>
      </c>
      <c r="O1665" t="b">
        <v>0</v>
      </c>
      <c r="P1665">
        <v>32</v>
      </c>
      <c r="Q1665" t="b">
        <v>1</v>
      </c>
      <c r="R1665" t="s">
        <v>8290</v>
      </c>
      <c r="S1665" s="12" t="s">
        <v>8326</v>
      </c>
      <c r="T1665" t="s">
        <v>8347</v>
      </c>
      <c r="U1665">
        <f t="shared" si="129"/>
        <v>2015</v>
      </c>
    </row>
    <row r="1666" spans="1:21" ht="15" hidden="1" customHeight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>
        <f t="shared" si="125"/>
        <v>122</v>
      </c>
      <c r="H1666">
        <f t="shared" si="126"/>
        <v>34.380000000000003</v>
      </c>
      <c r="I1666" t="s">
        <v>8223</v>
      </c>
      <c r="J1666" t="s">
        <v>8245</v>
      </c>
      <c r="K1666">
        <v>1331870340</v>
      </c>
      <c r="L1666" s="9">
        <f t="shared" si="127"/>
        <v>40984.165972222225</v>
      </c>
      <c r="M1666">
        <v>1328033818</v>
      </c>
      <c r="N1666" s="9">
        <f t="shared" si="128"/>
        <v>40939.761782407411</v>
      </c>
      <c r="O1666" t="b">
        <v>0</v>
      </c>
      <c r="P1666">
        <v>89</v>
      </c>
      <c r="Q1666" t="b">
        <v>1</v>
      </c>
      <c r="R1666" t="s">
        <v>8290</v>
      </c>
      <c r="S1666" s="12" t="s">
        <v>8326</v>
      </c>
      <c r="T1666" t="s">
        <v>8347</v>
      </c>
      <c r="U1666">
        <f t="shared" si="129"/>
        <v>2012</v>
      </c>
    </row>
    <row r="1667" spans="1:21" ht="15" hidden="1" customHeight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>
        <f t="shared" ref="G1667:G1730" si="130">ROUND(E1667/D1667*100,0)</f>
        <v>119</v>
      </c>
      <c r="H1667">
        <f t="shared" ref="H1667:H1730" si="131">ROUND(E1667/P1667,2)</f>
        <v>44.96</v>
      </c>
      <c r="I1667" t="s">
        <v>8223</v>
      </c>
      <c r="J1667" t="s">
        <v>8245</v>
      </c>
      <c r="K1667">
        <v>1298343600</v>
      </c>
      <c r="L1667" s="9">
        <f t="shared" ref="L1667:L1730" si="132">K1667/60/60/24+DATE(1970,1,1)</f>
        <v>40596.125</v>
      </c>
      <c r="M1667">
        <v>1295624113</v>
      </c>
      <c r="N1667" s="9">
        <f t="shared" ref="N1667:N1730" si="133">M1667/24/60/60+DATE(1970,1,1)</f>
        <v>40564.649456018517</v>
      </c>
      <c r="O1667" t="b">
        <v>0</v>
      </c>
      <c r="P1667">
        <v>93</v>
      </c>
      <c r="Q1667" t="b">
        <v>1</v>
      </c>
      <c r="R1667" t="s">
        <v>8290</v>
      </c>
      <c r="S1667" s="12" t="s">
        <v>8326</v>
      </c>
      <c r="T1667" t="s">
        <v>8347</v>
      </c>
      <c r="U1667">
        <f t="shared" ref="U1667:U1730" si="134">YEAR(N1667)</f>
        <v>2011</v>
      </c>
    </row>
    <row r="1668" spans="1:21" ht="15" hidden="1" customHeight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>
        <f t="shared" si="130"/>
        <v>161</v>
      </c>
      <c r="H1668">
        <f t="shared" si="131"/>
        <v>41.04</v>
      </c>
      <c r="I1668" t="s">
        <v>8223</v>
      </c>
      <c r="J1668" t="s">
        <v>8245</v>
      </c>
      <c r="K1668">
        <v>1364447073</v>
      </c>
      <c r="L1668" s="9">
        <f t="shared" si="132"/>
        <v>41361.211493055554</v>
      </c>
      <c r="M1668">
        <v>1361858673</v>
      </c>
      <c r="N1668" s="9">
        <f t="shared" si="133"/>
        <v>41331.253159722226</v>
      </c>
      <c r="O1668" t="b">
        <v>0</v>
      </c>
      <c r="P1668">
        <v>98</v>
      </c>
      <c r="Q1668" t="b">
        <v>1</v>
      </c>
      <c r="R1668" t="s">
        <v>8290</v>
      </c>
      <c r="S1668" s="12" t="s">
        <v>8326</v>
      </c>
      <c r="T1668" t="s">
        <v>8347</v>
      </c>
      <c r="U1668">
        <f t="shared" si="134"/>
        <v>2013</v>
      </c>
    </row>
    <row r="1669" spans="1:21" ht="15" hidden="1" customHeight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>
        <f t="shared" si="130"/>
        <v>127</v>
      </c>
      <c r="H1669">
        <f t="shared" si="131"/>
        <v>52.6</v>
      </c>
      <c r="I1669" t="s">
        <v>8223</v>
      </c>
      <c r="J1669" t="s">
        <v>8245</v>
      </c>
      <c r="K1669">
        <v>1394521140</v>
      </c>
      <c r="L1669" s="9">
        <f t="shared" si="132"/>
        <v>41709.290972222225</v>
      </c>
      <c r="M1669">
        <v>1392169298</v>
      </c>
      <c r="N1669" s="9">
        <f t="shared" si="133"/>
        <v>41682.070578703708</v>
      </c>
      <c r="O1669" t="b">
        <v>0</v>
      </c>
      <c r="P1669">
        <v>82</v>
      </c>
      <c r="Q1669" t="b">
        <v>1</v>
      </c>
      <c r="R1669" t="s">
        <v>8290</v>
      </c>
      <c r="S1669" s="12" t="s">
        <v>8326</v>
      </c>
      <c r="T1669" t="s">
        <v>8347</v>
      </c>
      <c r="U1669">
        <f t="shared" si="134"/>
        <v>2014</v>
      </c>
    </row>
    <row r="1670" spans="1:21" ht="15" hidden="1" customHeight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>
        <f t="shared" si="130"/>
        <v>103</v>
      </c>
      <c r="H1670">
        <f t="shared" si="131"/>
        <v>70.78</v>
      </c>
      <c r="I1670" t="s">
        <v>8223</v>
      </c>
      <c r="J1670" t="s">
        <v>8245</v>
      </c>
      <c r="K1670">
        <v>1322454939</v>
      </c>
      <c r="L1670" s="9">
        <f t="shared" si="132"/>
        <v>40875.191423611112</v>
      </c>
      <c r="M1670">
        <v>1319859339</v>
      </c>
      <c r="N1670" s="9">
        <f t="shared" si="133"/>
        <v>40845.149756944447</v>
      </c>
      <c r="O1670" t="b">
        <v>0</v>
      </c>
      <c r="P1670">
        <v>116</v>
      </c>
      <c r="Q1670" t="b">
        <v>1</v>
      </c>
      <c r="R1670" t="s">
        <v>8290</v>
      </c>
      <c r="S1670" s="12" t="s">
        <v>8326</v>
      </c>
      <c r="T1670" t="s">
        <v>8347</v>
      </c>
      <c r="U1670">
        <f t="shared" si="134"/>
        <v>2011</v>
      </c>
    </row>
    <row r="1671" spans="1:21" ht="15" hidden="1" customHeight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>
        <f t="shared" si="130"/>
        <v>140</v>
      </c>
      <c r="H1671">
        <f t="shared" si="131"/>
        <v>53.75</v>
      </c>
      <c r="I1671" t="s">
        <v>8223</v>
      </c>
      <c r="J1671" t="s">
        <v>8245</v>
      </c>
      <c r="K1671">
        <v>1464729276</v>
      </c>
      <c r="L1671" s="9">
        <f t="shared" si="132"/>
        <v>42521.885138888887</v>
      </c>
      <c r="M1671">
        <v>1459545276</v>
      </c>
      <c r="N1671" s="9">
        <f t="shared" si="133"/>
        <v>42461.885138888887</v>
      </c>
      <c r="O1671" t="b">
        <v>0</v>
      </c>
      <c r="P1671">
        <v>52</v>
      </c>
      <c r="Q1671" t="b">
        <v>1</v>
      </c>
      <c r="R1671" t="s">
        <v>8290</v>
      </c>
      <c r="S1671" s="12" t="s">
        <v>8326</v>
      </c>
      <c r="T1671" t="s">
        <v>8347</v>
      </c>
      <c r="U1671">
        <f t="shared" si="134"/>
        <v>2016</v>
      </c>
    </row>
    <row r="1672" spans="1:21" ht="15" hidden="1" customHeight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>
        <f t="shared" si="130"/>
        <v>103</v>
      </c>
      <c r="H1672">
        <f t="shared" si="131"/>
        <v>44.61</v>
      </c>
      <c r="I1672" t="s">
        <v>8223</v>
      </c>
      <c r="J1672" t="s">
        <v>8245</v>
      </c>
      <c r="K1672">
        <v>1278302400</v>
      </c>
      <c r="L1672" s="9">
        <f t="shared" si="132"/>
        <v>40364.166666666664</v>
      </c>
      <c r="M1672">
        <v>1273961999</v>
      </c>
      <c r="N1672" s="9">
        <f t="shared" si="133"/>
        <v>40313.930543981485</v>
      </c>
      <c r="O1672" t="b">
        <v>0</v>
      </c>
      <c r="P1672">
        <v>23</v>
      </c>
      <c r="Q1672" t="b">
        <v>1</v>
      </c>
      <c r="R1672" t="s">
        <v>8290</v>
      </c>
      <c r="S1672" s="12" t="s">
        <v>8326</v>
      </c>
      <c r="T1672" t="s">
        <v>8347</v>
      </c>
      <c r="U1672">
        <f t="shared" si="134"/>
        <v>2010</v>
      </c>
    </row>
    <row r="1673" spans="1:21" ht="15" hidden="1" customHeight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>
        <f t="shared" si="130"/>
        <v>101</v>
      </c>
      <c r="H1673">
        <f t="shared" si="131"/>
        <v>26.15</v>
      </c>
      <c r="I1673" t="s">
        <v>8223</v>
      </c>
      <c r="J1673" t="s">
        <v>8245</v>
      </c>
      <c r="K1673">
        <v>1470056614</v>
      </c>
      <c r="L1673" s="9">
        <f t="shared" si="132"/>
        <v>42583.54414351852</v>
      </c>
      <c r="M1673">
        <v>1467464614</v>
      </c>
      <c r="N1673" s="9">
        <f t="shared" si="133"/>
        <v>42553.54414351852</v>
      </c>
      <c r="O1673" t="b">
        <v>0</v>
      </c>
      <c r="P1673">
        <v>77</v>
      </c>
      <c r="Q1673" t="b">
        <v>1</v>
      </c>
      <c r="R1673" t="s">
        <v>8290</v>
      </c>
      <c r="S1673" s="12" t="s">
        <v>8326</v>
      </c>
      <c r="T1673" t="s">
        <v>8347</v>
      </c>
      <c r="U1673">
        <f t="shared" si="134"/>
        <v>2016</v>
      </c>
    </row>
    <row r="1674" spans="1:21" ht="15" hidden="1" customHeight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>
        <f t="shared" si="130"/>
        <v>113</v>
      </c>
      <c r="H1674">
        <f t="shared" si="131"/>
        <v>39.18</v>
      </c>
      <c r="I1674" t="s">
        <v>8223</v>
      </c>
      <c r="J1674" t="s">
        <v>8245</v>
      </c>
      <c r="K1674">
        <v>1338824730</v>
      </c>
      <c r="L1674" s="9">
        <f t="shared" si="132"/>
        <v>41064.656597222223</v>
      </c>
      <c r="M1674">
        <v>1336232730</v>
      </c>
      <c r="N1674" s="9">
        <f t="shared" si="133"/>
        <v>41034.656597222223</v>
      </c>
      <c r="O1674" t="b">
        <v>0</v>
      </c>
      <c r="P1674">
        <v>49</v>
      </c>
      <c r="Q1674" t="b">
        <v>1</v>
      </c>
      <c r="R1674" t="s">
        <v>8290</v>
      </c>
      <c r="S1674" s="12" t="s">
        <v>8326</v>
      </c>
      <c r="T1674" t="s">
        <v>8347</v>
      </c>
      <c r="U1674">
        <f t="shared" si="134"/>
        <v>2012</v>
      </c>
    </row>
    <row r="1675" spans="1:21" ht="15" hidden="1" customHeight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>
        <f t="shared" si="130"/>
        <v>128</v>
      </c>
      <c r="H1675">
        <f t="shared" si="131"/>
        <v>45.59</v>
      </c>
      <c r="I1675" t="s">
        <v>8223</v>
      </c>
      <c r="J1675" t="s">
        <v>8245</v>
      </c>
      <c r="K1675">
        <v>1425675892</v>
      </c>
      <c r="L1675" s="9">
        <f t="shared" si="132"/>
        <v>42069.878379629634</v>
      </c>
      <c r="M1675">
        <v>1423083892</v>
      </c>
      <c r="N1675" s="9">
        <f t="shared" si="133"/>
        <v>42039.878379629627</v>
      </c>
      <c r="O1675" t="b">
        <v>0</v>
      </c>
      <c r="P1675">
        <v>59</v>
      </c>
      <c r="Q1675" t="b">
        <v>1</v>
      </c>
      <c r="R1675" t="s">
        <v>8290</v>
      </c>
      <c r="S1675" s="12" t="s">
        <v>8326</v>
      </c>
      <c r="T1675" t="s">
        <v>8347</v>
      </c>
      <c r="U1675">
        <f t="shared" si="134"/>
        <v>2015</v>
      </c>
    </row>
    <row r="1676" spans="1:21" ht="15" hidden="1" customHeight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>
        <f t="shared" si="130"/>
        <v>202</v>
      </c>
      <c r="H1676">
        <f t="shared" si="131"/>
        <v>89.25</v>
      </c>
      <c r="I1676" t="s">
        <v>8223</v>
      </c>
      <c r="J1676" t="s">
        <v>8245</v>
      </c>
      <c r="K1676">
        <v>1471503540</v>
      </c>
      <c r="L1676" s="9">
        <f t="shared" si="132"/>
        <v>42600.290972222225</v>
      </c>
      <c r="M1676">
        <v>1468852306</v>
      </c>
      <c r="N1676" s="9">
        <f t="shared" si="133"/>
        <v>42569.605393518519</v>
      </c>
      <c r="O1676" t="b">
        <v>0</v>
      </c>
      <c r="P1676">
        <v>113</v>
      </c>
      <c r="Q1676" t="b">
        <v>1</v>
      </c>
      <c r="R1676" t="s">
        <v>8290</v>
      </c>
      <c r="S1676" s="12" t="s">
        <v>8326</v>
      </c>
      <c r="T1676" t="s">
        <v>8347</v>
      </c>
      <c r="U1676">
        <f t="shared" si="134"/>
        <v>2016</v>
      </c>
    </row>
    <row r="1677" spans="1:21" ht="15" hidden="1" customHeight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>
        <f t="shared" si="130"/>
        <v>137</v>
      </c>
      <c r="H1677">
        <f t="shared" si="131"/>
        <v>40.42</v>
      </c>
      <c r="I1677" t="s">
        <v>8223</v>
      </c>
      <c r="J1677" t="s">
        <v>8245</v>
      </c>
      <c r="K1677">
        <v>1318802580</v>
      </c>
      <c r="L1677" s="9">
        <f t="shared" si="132"/>
        <v>40832.918749999997</v>
      </c>
      <c r="M1677">
        <v>1316194540</v>
      </c>
      <c r="N1677" s="9">
        <f t="shared" si="133"/>
        <v>40802.733101851853</v>
      </c>
      <c r="O1677" t="b">
        <v>0</v>
      </c>
      <c r="P1677">
        <v>34</v>
      </c>
      <c r="Q1677" t="b">
        <v>1</v>
      </c>
      <c r="R1677" t="s">
        <v>8290</v>
      </c>
      <c r="S1677" s="12" t="s">
        <v>8326</v>
      </c>
      <c r="T1677" t="s">
        <v>8347</v>
      </c>
      <c r="U1677">
        <f t="shared" si="134"/>
        <v>2011</v>
      </c>
    </row>
    <row r="1678" spans="1:21" ht="15" hidden="1" customHeight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>
        <f t="shared" si="130"/>
        <v>115</v>
      </c>
      <c r="H1678">
        <f t="shared" si="131"/>
        <v>82.38</v>
      </c>
      <c r="I1678" t="s">
        <v>8223</v>
      </c>
      <c r="J1678" t="s">
        <v>8245</v>
      </c>
      <c r="K1678">
        <v>1334980740</v>
      </c>
      <c r="L1678" s="9">
        <f t="shared" si="132"/>
        <v>41020.165972222225</v>
      </c>
      <c r="M1678">
        <v>1330968347</v>
      </c>
      <c r="N1678" s="9">
        <f t="shared" si="133"/>
        <v>40973.726238425923</v>
      </c>
      <c r="O1678" t="b">
        <v>0</v>
      </c>
      <c r="P1678">
        <v>42</v>
      </c>
      <c r="Q1678" t="b">
        <v>1</v>
      </c>
      <c r="R1678" t="s">
        <v>8290</v>
      </c>
      <c r="S1678" s="12" t="s">
        <v>8326</v>
      </c>
      <c r="T1678" t="s">
        <v>8347</v>
      </c>
      <c r="U1678">
        <f t="shared" si="134"/>
        <v>2012</v>
      </c>
    </row>
    <row r="1679" spans="1:21" ht="15" hidden="1" customHeight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>
        <f t="shared" si="130"/>
        <v>112</v>
      </c>
      <c r="H1679">
        <f t="shared" si="131"/>
        <v>159.52000000000001</v>
      </c>
      <c r="I1679" t="s">
        <v>8226</v>
      </c>
      <c r="J1679" t="s">
        <v>8248</v>
      </c>
      <c r="K1679">
        <v>1460786340</v>
      </c>
      <c r="L1679" s="9">
        <f t="shared" si="132"/>
        <v>42476.249305555553</v>
      </c>
      <c r="M1679">
        <v>1455615976</v>
      </c>
      <c r="N1679" s="9">
        <f t="shared" si="133"/>
        <v>42416.407129629632</v>
      </c>
      <c r="O1679" t="b">
        <v>0</v>
      </c>
      <c r="P1679">
        <v>42</v>
      </c>
      <c r="Q1679" t="b">
        <v>1</v>
      </c>
      <c r="R1679" t="s">
        <v>8290</v>
      </c>
      <c r="S1679" s="12" t="s">
        <v>8326</v>
      </c>
      <c r="T1679" t="s">
        <v>8347</v>
      </c>
      <c r="U1679">
        <f t="shared" si="134"/>
        <v>2016</v>
      </c>
    </row>
    <row r="1680" spans="1:21" ht="15" hidden="1" customHeight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>
        <f t="shared" si="130"/>
        <v>118</v>
      </c>
      <c r="H1680">
        <f t="shared" si="131"/>
        <v>36.24</v>
      </c>
      <c r="I1680" t="s">
        <v>8223</v>
      </c>
      <c r="J1680" t="s">
        <v>8245</v>
      </c>
      <c r="K1680">
        <v>1391718671</v>
      </c>
      <c r="L1680" s="9">
        <f t="shared" si="132"/>
        <v>41676.854988425926</v>
      </c>
      <c r="M1680">
        <v>1390509071</v>
      </c>
      <c r="N1680" s="9">
        <f t="shared" si="133"/>
        <v>41662.854988425926</v>
      </c>
      <c r="O1680" t="b">
        <v>0</v>
      </c>
      <c r="P1680">
        <v>49</v>
      </c>
      <c r="Q1680" t="b">
        <v>1</v>
      </c>
      <c r="R1680" t="s">
        <v>8290</v>
      </c>
      <c r="S1680" s="12" t="s">
        <v>8326</v>
      </c>
      <c r="T1680" t="s">
        <v>8347</v>
      </c>
      <c r="U1680">
        <f t="shared" si="134"/>
        <v>2014</v>
      </c>
    </row>
    <row r="1681" spans="1:21" ht="15" hidden="1" customHeight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>
        <f t="shared" si="130"/>
        <v>175</v>
      </c>
      <c r="H1681">
        <f t="shared" si="131"/>
        <v>62.5</v>
      </c>
      <c r="I1681" t="s">
        <v>8223</v>
      </c>
      <c r="J1681" t="s">
        <v>8245</v>
      </c>
      <c r="K1681">
        <v>1311298745</v>
      </c>
      <c r="L1681" s="9">
        <f t="shared" si="132"/>
        <v>40746.068807870368</v>
      </c>
      <c r="M1681">
        <v>1309311545</v>
      </c>
      <c r="N1681" s="9">
        <f t="shared" si="133"/>
        <v>40723.068807870368</v>
      </c>
      <c r="O1681" t="b">
        <v>0</v>
      </c>
      <c r="P1681">
        <v>56</v>
      </c>
      <c r="Q1681" t="b">
        <v>1</v>
      </c>
      <c r="R1681" t="s">
        <v>8290</v>
      </c>
      <c r="S1681" s="12" t="s">
        <v>8326</v>
      </c>
      <c r="T1681" t="s">
        <v>8347</v>
      </c>
      <c r="U1681">
        <f t="shared" si="134"/>
        <v>2011</v>
      </c>
    </row>
    <row r="1682" spans="1:21" ht="15" hidden="1" customHeight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>
        <f t="shared" si="130"/>
        <v>118</v>
      </c>
      <c r="H1682">
        <f t="shared" si="131"/>
        <v>47</v>
      </c>
      <c r="I1682" t="s">
        <v>8223</v>
      </c>
      <c r="J1682" t="s">
        <v>8245</v>
      </c>
      <c r="K1682">
        <v>1405188667</v>
      </c>
      <c r="L1682" s="9">
        <f t="shared" si="132"/>
        <v>41832.757719907408</v>
      </c>
      <c r="M1682">
        <v>1402596667</v>
      </c>
      <c r="N1682" s="9">
        <f t="shared" si="133"/>
        <v>41802.757719907408</v>
      </c>
      <c r="O1682" t="b">
        <v>0</v>
      </c>
      <c r="P1682">
        <v>25</v>
      </c>
      <c r="Q1682" t="b">
        <v>1</v>
      </c>
      <c r="R1682" t="s">
        <v>8290</v>
      </c>
      <c r="S1682" s="12" t="s">
        <v>8326</v>
      </c>
      <c r="T1682" t="s">
        <v>8347</v>
      </c>
      <c r="U1682">
        <f t="shared" si="134"/>
        <v>2014</v>
      </c>
    </row>
    <row r="1683" spans="1:21" ht="15" hidden="1" customHeight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>
        <f t="shared" si="130"/>
        <v>101</v>
      </c>
      <c r="H1683">
        <f t="shared" si="131"/>
        <v>74.58</v>
      </c>
      <c r="I1683" t="s">
        <v>8223</v>
      </c>
      <c r="J1683" t="s">
        <v>8245</v>
      </c>
      <c r="K1683">
        <v>1490752800</v>
      </c>
      <c r="L1683" s="9">
        <f t="shared" si="132"/>
        <v>42823.083333333328</v>
      </c>
      <c r="M1683">
        <v>1486522484</v>
      </c>
      <c r="N1683" s="9">
        <f t="shared" si="133"/>
        <v>42774.121342592596</v>
      </c>
      <c r="O1683" t="b">
        <v>0</v>
      </c>
      <c r="P1683">
        <v>884</v>
      </c>
      <c r="Q1683" t="b">
        <v>0</v>
      </c>
      <c r="R1683" t="s">
        <v>8291</v>
      </c>
      <c r="S1683" s="12" t="s">
        <v>8326</v>
      </c>
      <c r="T1683" t="s">
        <v>8348</v>
      </c>
      <c r="U1683">
        <f t="shared" si="134"/>
        <v>2017</v>
      </c>
    </row>
    <row r="1684" spans="1:21" ht="15" hidden="1" customHeight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>
        <f t="shared" si="130"/>
        <v>0</v>
      </c>
      <c r="H1684" t="e">
        <f t="shared" si="131"/>
        <v>#DIV/0!</v>
      </c>
      <c r="I1684" t="s">
        <v>8223</v>
      </c>
      <c r="J1684" t="s">
        <v>8245</v>
      </c>
      <c r="K1684">
        <v>1492142860</v>
      </c>
      <c r="L1684" s="9">
        <f t="shared" si="132"/>
        <v>42839.171990740739</v>
      </c>
      <c r="M1684">
        <v>1486962460</v>
      </c>
      <c r="N1684" s="9">
        <f t="shared" si="133"/>
        <v>42779.21365740741</v>
      </c>
      <c r="O1684" t="b">
        <v>0</v>
      </c>
      <c r="P1684">
        <v>0</v>
      </c>
      <c r="Q1684" t="b">
        <v>0</v>
      </c>
      <c r="R1684" t="s">
        <v>8291</v>
      </c>
      <c r="S1684" s="12" t="s">
        <v>8326</v>
      </c>
      <c r="T1684" t="s">
        <v>8348</v>
      </c>
      <c r="U1684">
        <f t="shared" si="134"/>
        <v>2017</v>
      </c>
    </row>
    <row r="1685" spans="1:21" ht="15" hidden="1" customHeight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>
        <f t="shared" si="130"/>
        <v>22</v>
      </c>
      <c r="H1685">
        <f t="shared" si="131"/>
        <v>76</v>
      </c>
      <c r="I1685" t="s">
        <v>8229</v>
      </c>
      <c r="J1685" t="s">
        <v>8248</v>
      </c>
      <c r="K1685">
        <v>1491590738</v>
      </c>
      <c r="L1685" s="9">
        <f t="shared" si="132"/>
        <v>42832.781689814816</v>
      </c>
      <c r="M1685">
        <v>1489517138</v>
      </c>
      <c r="N1685" s="9">
        <f t="shared" si="133"/>
        <v>42808.781689814816</v>
      </c>
      <c r="O1685" t="b">
        <v>0</v>
      </c>
      <c r="P1685">
        <v>10</v>
      </c>
      <c r="Q1685" t="b">
        <v>0</v>
      </c>
      <c r="R1685" t="s">
        <v>8291</v>
      </c>
      <c r="S1685" s="12" t="s">
        <v>8326</v>
      </c>
      <c r="T1685" t="s">
        <v>8348</v>
      </c>
      <c r="U1685">
        <f t="shared" si="134"/>
        <v>2017</v>
      </c>
    </row>
    <row r="1686" spans="1:21" ht="15" hidden="1" customHeight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>
        <f t="shared" si="130"/>
        <v>109</v>
      </c>
      <c r="H1686">
        <f t="shared" si="131"/>
        <v>86.44</v>
      </c>
      <c r="I1686" t="s">
        <v>8223</v>
      </c>
      <c r="J1686" t="s">
        <v>8245</v>
      </c>
      <c r="K1686">
        <v>1489775641</v>
      </c>
      <c r="L1686" s="9">
        <f t="shared" si="132"/>
        <v>42811.773622685185</v>
      </c>
      <c r="M1686">
        <v>1487360041</v>
      </c>
      <c r="N1686" s="9">
        <f t="shared" si="133"/>
        <v>42783.815289351849</v>
      </c>
      <c r="O1686" t="b">
        <v>0</v>
      </c>
      <c r="P1686">
        <v>101</v>
      </c>
      <c r="Q1686" t="b">
        <v>0</v>
      </c>
      <c r="R1686" t="s">
        <v>8291</v>
      </c>
      <c r="S1686" s="12" t="s">
        <v>8326</v>
      </c>
      <c r="T1686" t="s">
        <v>8348</v>
      </c>
      <c r="U1686">
        <f t="shared" si="134"/>
        <v>2017</v>
      </c>
    </row>
    <row r="1687" spans="1:21" ht="15" hidden="1" customHeight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>
        <f t="shared" si="130"/>
        <v>103</v>
      </c>
      <c r="H1687">
        <f t="shared" si="131"/>
        <v>24</v>
      </c>
      <c r="I1687" t="s">
        <v>8223</v>
      </c>
      <c r="J1687" t="s">
        <v>8245</v>
      </c>
      <c r="K1687">
        <v>1490331623</v>
      </c>
      <c r="L1687" s="9">
        <f t="shared" si="132"/>
        <v>42818.208599537036</v>
      </c>
      <c r="M1687">
        <v>1487743223</v>
      </c>
      <c r="N1687" s="9">
        <f t="shared" si="133"/>
        <v>42788.2502662037</v>
      </c>
      <c r="O1687" t="b">
        <v>0</v>
      </c>
      <c r="P1687">
        <v>15</v>
      </c>
      <c r="Q1687" t="b">
        <v>0</v>
      </c>
      <c r="R1687" t="s">
        <v>8291</v>
      </c>
      <c r="S1687" s="12" t="s">
        <v>8326</v>
      </c>
      <c r="T1687" t="s">
        <v>8348</v>
      </c>
      <c r="U1687">
        <f t="shared" si="134"/>
        <v>2017</v>
      </c>
    </row>
    <row r="1688" spans="1:21" ht="15" hidden="1" customHeight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>
        <f t="shared" si="130"/>
        <v>0</v>
      </c>
      <c r="H1688">
        <f t="shared" si="131"/>
        <v>18</v>
      </c>
      <c r="I1688" t="s">
        <v>8228</v>
      </c>
      <c r="J1688" t="s">
        <v>8250</v>
      </c>
      <c r="K1688">
        <v>1493320519</v>
      </c>
      <c r="L1688" s="9">
        <f t="shared" si="132"/>
        <v>42852.802303240736</v>
      </c>
      <c r="M1688">
        <v>1488140119</v>
      </c>
      <c r="N1688" s="9">
        <f t="shared" si="133"/>
        <v>42792.843969907408</v>
      </c>
      <c r="O1688" t="b">
        <v>0</v>
      </c>
      <c r="P1688">
        <v>1</v>
      </c>
      <c r="Q1688" t="b">
        <v>0</v>
      </c>
      <c r="R1688" t="s">
        <v>8291</v>
      </c>
      <c r="S1688" s="12" t="s">
        <v>8326</v>
      </c>
      <c r="T1688" t="s">
        <v>8348</v>
      </c>
      <c r="U1688">
        <f t="shared" si="134"/>
        <v>2017</v>
      </c>
    </row>
    <row r="1689" spans="1:21" ht="15" hidden="1" customHeight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>
        <f t="shared" si="130"/>
        <v>31</v>
      </c>
      <c r="H1689">
        <f t="shared" si="131"/>
        <v>80.13</v>
      </c>
      <c r="I1689" t="s">
        <v>8223</v>
      </c>
      <c r="J1689" t="s">
        <v>8245</v>
      </c>
      <c r="K1689">
        <v>1491855300</v>
      </c>
      <c r="L1689" s="9">
        <f t="shared" si="132"/>
        <v>42835.84375</v>
      </c>
      <c r="M1689">
        <v>1488935245</v>
      </c>
      <c r="N1689" s="9">
        <f t="shared" si="133"/>
        <v>42802.046817129631</v>
      </c>
      <c r="O1689" t="b">
        <v>0</v>
      </c>
      <c r="P1689">
        <v>39</v>
      </c>
      <c r="Q1689" t="b">
        <v>0</v>
      </c>
      <c r="R1689" t="s">
        <v>8291</v>
      </c>
      <c r="S1689" s="12" t="s">
        <v>8326</v>
      </c>
      <c r="T1689" t="s">
        <v>8348</v>
      </c>
      <c r="U1689">
        <f t="shared" si="134"/>
        <v>2017</v>
      </c>
    </row>
    <row r="1690" spans="1:21" ht="15" hidden="1" customHeight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>
        <f t="shared" si="130"/>
        <v>44</v>
      </c>
      <c r="H1690">
        <f t="shared" si="131"/>
        <v>253.14</v>
      </c>
      <c r="I1690" t="s">
        <v>8223</v>
      </c>
      <c r="J1690" t="s">
        <v>8245</v>
      </c>
      <c r="K1690">
        <v>1491738594</v>
      </c>
      <c r="L1690" s="9">
        <f t="shared" si="132"/>
        <v>42834.492986111116</v>
      </c>
      <c r="M1690">
        <v>1489150194</v>
      </c>
      <c r="N1690" s="9">
        <f t="shared" si="133"/>
        <v>42804.53465277778</v>
      </c>
      <c r="O1690" t="b">
        <v>0</v>
      </c>
      <c r="P1690">
        <v>7</v>
      </c>
      <c r="Q1690" t="b">
        <v>0</v>
      </c>
      <c r="R1690" t="s">
        <v>8291</v>
      </c>
      <c r="S1690" s="12" t="s">
        <v>8326</v>
      </c>
      <c r="T1690" t="s">
        <v>8348</v>
      </c>
      <c r="U1690">
        <f t="shared" si="134"/>
        <v>2017</v>
      </c>
    </row>
    <row r="1691" spans="1:21" ht="15" hidden="1" customHeight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>
        <f t="shared" si="130"/>
        <v>100</v>
      </c>
      <c r="H1691">
        <f t="shared" si="131"/>
        <v>171.43</v>
      </c>
      <c r="I1691" t="s">
        <v>8223</v>
      </c>
      <c r="J1691" t="s">
        <v>8245</v>
      </c>
      <c r="K1691">
        <v>1489700230</v>
      </c>
      <c r="L1691" s="9">
        <f t="shared" si="132"/>
        <v>42810.900810185187</v>
      </c>
      <c r="M1691">
        <v>1487111830</v>
      </c>
      <c r="N1691" s="9">
        <f t="shared" si="133"/>
        <v>42780.942476851851</v>
      </c>
      <c r="O1691" t="b">
        <v>0</v>
      </c>
      <c r="P1691">
        <v>14</v>
      </c>
      <c r="Q1691" t="b">
        <v>0</v>
      </c>
      <c r="R1691" t="s">
        <v>8291</v>
      </c>
      <c r="S1691" s="12" t="s">
        <v>8326</v>
      </c>
      <c r="T1691" t="s">
        <v>8348</v>
      </c>
      <c r="U1691">
        <f t="shared" si="134"/>
        <v>2017</v>
      </c>
    </row>
    <row r="1692" spans="1:21" ht="15" hidden="1" customHeight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>
        <f t="shared" si="130"/>
        <v>25</v>
      </c>
      <c r="H1692">
        <f t="shared" si="131"/>
        <v>57.73</v>
      </c>
      <c r="I1692" t="s">
        <v>8223</v>
      </c>
      <c r="J1692" t="s">
        <v>8245</v>
      </c>
      <c r="K1692">
        <v>1491470442</v>
      </c>
      <c r="L1692" s="9">
        <f t="shared" si="132"/>
        <v>42831.389374999999</v>
      </c>
      <c r="M1692">
        <v>1488882042</v>
      </c>
      <c r="N1692" s="9">
        <f t="shared" si="133"/>
        <v>42801.43104166667</v>
      </c>
      <c r="O1692" t="b">
        <v>0</v>
      </c>
      <c r="P1692">
        <v>11</v>
      </c>
      <c r="Q1692" t="b">
        <v>0</v>
      </c>
      <c r="R1692" t="s">
        <v>8291</v>
      </c>
      <c r="S1692" s="12" t="s">
        <v>8326</v>
      </c>
      <c r="T1692" t="s">
        <v>8348</v>
      </c>
      <c r="U1692">
        <f t="shared" si="134"/>
        <v>2017</v>
      </c>
    </row>
    <row r="1693" spans="1:21" ht="15" hidden="1" customHeight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>
        <f t="shared" si="130"/>
        <v>33</v>
      </c>
      <c r="H1693">
        <f t="shared" si="131"/>
        <v>264.26</v>
      </c>
      <c r="I1693" t="s">
        <v>8223</v>
      </c>
      <c r="J1693" t="s">
        <v>8245</v>
      </c>
      <c r="K1693">
        <v>1491181200</v>
      </c>
      <c r="L1693" s="9">
        <f t="shared" si="132"/>
        <v>42828.041666666672</v>
      </c>
      <c r="M1693">
        <v>1488387008</v>
      </c>
      <c r="N1693" s="9">
        <f t="shared" si="133"/>
        <v>42795.701481481483</v>
      </c>
      <c r="O1693" t="b">
        <v>0</v>
      </c>
      <c r="P1693">
        <v>38</v>
      </c>
      <c r="Q1693" t="b">
        <v>0</v>
      </c>
      <c r="R1693" t="s">
        <v>8291</v>
      </c>
      <c r="S1693" s="12" t="s">
        <v>8326</v>
      </c>
      <c r="T1693" t="s">
        <v>8348</v>
      </c>
      <c r="U1693">
        <f t="shared" si="134"/>
        <v>2017</v>
      </c>
    </row>
    <row r="1694" spans="1:21" ht="15" hidden="1" customHeight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>
        <f t="shared" si="130"/>
        <v>48</v>
      </c>
      <c r="H1694">
        <f t="shared" si="131"/>
        <v>159.33000000000001</v>
      </c>
      <c r="I1694" t="s">
        <v>8223</v>
      </c>
      <c r="J1694" t="s">
        <v>8245</v>
      </c>
      <c r="K1694">
        <v>1490572740</v>
      </c>
      <c r="L1694" s="9">
        <f t="shared" si="132"/>
        <v>42820.999305555553</v>
      </c>
      <c r="M1694">
        <v>1487734667</v>
      </c>
      <c r="N1694" s="9">
        <f t="shared" si="133"/>
        <v>42788.151238425926</v>
      </c>
      <c r="O1694" t="b">
        <v>0</v>
      </c>
      <c r="P1694">
        <v>15</v>
      </c>
      <c r="Q1694" t="b">
        <v>0</v>
      </c>
      <c r="R1694" t="s">
        <v>8291</v>
      </c>
      <c r="S1694" s="12" t="s">
        <v>8326</v>
      </c>
      <c r="T1694" t="s">
        <v>8348</v>
      </c>
      <c r="U1694">
        <f t="shared" si="134"/>
        <v>2017</v>
      </c>
    </row>
    <row r="1695" spans="1:21" ht="15" hidden="1" customHeight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>
        <f t="shared" si="130"/>
        <v>9</v>
      </c>
      <c r="H1695">
        <f t="shared" si="131"/>
        <v>35</v>
      </c>
      <c r="I1695" t="s">
        <v>8224</v>
      </c>
      <c r="J1695" t="s">
        <v>8246</v>
      </c>
      <c r="K1695">
        <v>1491768000</v>
      </c>
      <c r="L1695" s="9">
        <f t="shared" si="132"/>
        <v>42834.833333333328</v>
      </c>
      <c r="M1695">
        <v>1489097112</v>
      </c>
      <c r="N1695" s="9">
        <f t="shared" si="133"/>
        <v>42803.920277777783</v>
      </c>
      <c r="O1695" t="b">
        <v>0</v>
      </c>
      <c r="P1695">
        <v>8</v>
      </c>
      <c r="Q1695" t="b">
        <v>0</v>
      </c>
      <c r="R1695" t="s">
        <v>8291</v>
      </c>
      <c r="S1695" s="12" t="s">
        <v>8326</v>
      </c>
      <c r="T1695" t="s">
        <v>8348</v>
      </c>
      <c r="U1695">
        <f t="shared" si="134"/>
        <v>2017</v>
      </c>
    </row>
    <row r="1696" spans="1:21" ht="15" hidden="1" customHeight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>
        <f t="shared" si="130"/>
        <v>0</v>
      </c>
      <c r="H1696">
        <f t="shared" si="131"/>
        <v>5</v>
      </c>
      <c r="I1696" t="s">
        <v>8223</v>
      </c>
      <c r="J1696" t="s">
        <v>8245</v>
      </c>
      <c r="K1696">
        <v>1490589360</v>
      </c>
      <c r="L1696" s="9">
        <f t="shared" si="132"/>
        <v>42821.191666666666</v>
      </c>
      <c r="M1696">
        <v>1488038674</v>
      </c>
      <c r="N1696" s="9">
        <f t="shared" si="133"/>
        <v>42791.669837962967</v>
      </c>
      <c r="O1696" t="b">
        <v>0</v>
      </c>
      <c r="P1696">
        <v>1</v>
      </c>
      <c r="Q1696" t="b">
        <v>0</v>
      </c>
      <c r="R1696" t="s">
        <v>8291</v>
      </c>
      <c r="S1696" s="12" t="s">
        <v>8326</v>
      </c>
      <c r="T1696" t="s">
        <v>8348</v>
      </c>
      <c r="U1696">
        <f t="shared" si="134"/>
        <v>2017</v>
      </c>
    </row>
    <row r="1697" spans="1:21" ht="15" hidden="1" customHeight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>
        <f t="shared" si="130"/>
        <v>12</v>
      </c>
      <c r="H1697">
        <f t="shared" si="131"/>
        <v>61.09</v>
      </c>
      <c r="I1697" t="s">
        <v>8223</v>
      </c>
      <c r="J1697" t="s">
        <v>8245</v>
      </c>
      <c r="K1697">
        <v>1491786000</v>
      </c>
      <c r="L1697" s="9">
        <f t="shared" si="132"/>
        <v>42835.041666666672</v>
      </c>
      <c r="M1697">
        <v>1488847514</v>
      </c>
      <c r="N1697" s="9">
        <f t="shared" si="133"/>
        <v>42801.031412037039</v>
      </c>
      <c r="O1697" t="b">
        <v>0</v>
      </c>
      <c r="P1697">
        <v>23</v>
      </c>
      <c r="Q1697" t="b">
        <v>0</v>
      </c>
      <c r="R1697" t="s">
        <v>8291</v>
      </c>
      <c r="S1697" s="12" t="s">
        <v>8326</v>
      </c>
      <c r="T1697" t="s">
        <v>8348</v>
      </c>
      <c r="U1697">
        <f t="shared" si="134"/>
        <v>2017</v>
      </c>
    </row>
    <row r="1698" spans="1:21" ht="15" hidden="1" customHeight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>
        <f t="shared" si="130"/>
        <v>0</v>
      </c>
      <c r="H1698" t="e">
        <f t="shared" si="131"/>
        <v>#DIV/0!</v>
      </c>
      <c r="I1698" t="s">
        <v>8223</v>
      </c>
      <c r="J1698" t="s">
        <v>8245</v>
      </c>
      <c r="K1698">
        <v>1491007211</v>
      </c>
      <c r="L1698" s="9">
        <f t="shared" si="132"/>
        <v>42826.027905092589</v>
      </c>
      <c r="M1698">
        <v>1488418811</v>
      </c>
      <c r="N1698" s="9">
        <f t="shared" si="133"/>
        <v>42796.069571759261</v>
      </c>
      <c r="O1698" t="b">
        <v>0</v>
      </c>
      <c r="P1698">
        <v>0</v>
      </c>
      <c r="Q1698" t="b">
        <v>0</v>
      </c>
      <c r="R1698" t="s">
        <v>8291</v>
      </c>
      <c r="S1698" s="12" t="s">
        <v>8326</v>
      </c>
      <c r="T1698" t="s">
        <v>8348</v>
      </c>
      <c r="U1698">
        <f t="shared" si="134"/>
        <v>2017</v>
      </c>
    </row>
    <row r="1699" spans="1:21" ht="15" hidden="1" customHeight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>
        <f t="shared" si="130"/>
        <v>20</v>
      </c>
      <c r="H1699">
        <f t="shared" si="131"/>
        <v>114.82</v>
      </c>
      <c r="I1699" t="s">
        <v>8223</v>
      </c>
      <c r="J1699" t="s">
        <v>8245</v>
      </c>
      <c r="K1699">
        <v>1491781648</v>
      </c>
      <c r="L1699" s="9">
        <f t="shared" si="132"/>
        <v>42834.991296296299</v>
      </c>
      <c r="M1699">
        <v>1489193248</v>
      </c>
      <c r="N1699" s="9">
        <f t="shared" si="133"/>
        <v>42805.032962962963</v>
      </c>
      <c r="O1699" t="b">
        <v>0</v>
      </c>
      <c r="P1699">
        <v>22</v>
      </c>
      <c r="Q1699" t="b">
        <v>0</v>
      </c>
      <c r="R1699" t="s">
        <v>8291</v>
      </c>
      <c r="S1699" s="12" t="s">
        <v>8326</v>
      </c>
      <c r="T1699" t="s">
        <v>8348</v>
      </c>
      <c r="U1699">
        <f t="shared" si="134"/>
        <v>2017</v>
      </c>
    </row>
    <row r="1700" spans="1:21" ht="15" hidden="1" customHeight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>
        <f t="shared" si="130"/>
        <v>0</v>
      </c>
      <c r="H1700" t="e">
        <f t="shared" si="131"/>
        <v>#DIV/0!</v>
      </c>
      <c r="I1700" t="s">
        <v>8223</v>
      </c>
      <c r="J1700" t="s">
        <v>8245</v>
      </c>
      <c r="K1700">
        <v>1490499180</v>
      </c>
      <c r="L1700" s="9">
        <f t="shared" si="132"/>
        <v>42820.147916666669</v>
      </c>
      <c r="M1700">
        <v>1488430760</v>
      </c>
      <c r="N1700" s="9">
        <f t="shared" si="133"/>
        <v>42796.207870370374</v>
      </c>
      <c r="O1700" t="b">
        <v>0</v>
      </c>
      <c r="P1700">
        <v>0</v>
      </c>
      <c r="Q1700" t="b">
        <v>0</v>
      </c>
      <c r="R1700" t="s">
        <v>8291</v>
      </c>
      <c r="S1700" s="12" t="s">
        <v>8326</v>
      </c>
      <c r="T1700" t="s">
        <v>8348</v>
      </c>
      <c r="U1700">
        <f t="shared" si="134"/>
        <v>2017</v>
      </c>
    </row>
    <row r="1701" spans="1:21" ht="15" hidden="1" customHeight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>
        <f t="shared" si="130"/>
        <v>4</v>
      </c>
      <c r="H1701">
        <f t="shared" si="131"/>
        <v>54</v>
      </c>
      <c r="I1701" t="s">
        <v>8223</v>
      </c>
      <c r="J1701" t="s">
        <v>8245</v>
      </c>
      <c r="K1701">
        <v>1491943445</v>
      </c>
      <c r="L1701" s="9">
        <f t="shared" si="132"/>
        <v>42836.863946759258</v>
      </c>
      <c r="M1701">
        <v>1489351445</v>
      </c>
      <c r="N1701" s="9">
        <f t="shared" si="133"/>
        <v>42806.863946759258</v>
      </c>
      <c r="O1701" t="b">
        <v>0</v>
      </c>
      <c r="P1701">
        <v>4</v>
      </c>
      <c r="Q1701" t="b">
        <v>0</v>
      </c>
      <c r="R1701" t="s">
        <v>8291</v>
      </c>
      <c r="S1701" s="12" t="s">
        <v>8326</v>
      </c>
      <c r="T1701" t="s">
        <v>8348</v>
      </c>
      <c r="U1701">
        <f t="shared" si="134"/>
        <v>2017</v>
      </c>
    </row>
    <row r="1702" spans="1:21" ht="15" hidden="1" customHeight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>
        <f t="shared" si="130"/>
        <v>26</v>
      </c>
      <c r="H1702">
        <f t="shared" si="131"/>
        <v>65.97</v>
      </c>
      <c r="I1702" t="s">
        <v>8223</v>
      </c>
      <c r="J1702" t="s">
        <v>8245</v>
      </c>
      <c r="K1702">
        <v>1491019200</v>
      </c>
      <c r="L1702" s="9">
        <f t="shared" si="132"/>
        <v>42826.166666666672</v>
      </c>
      <c r="M1702">
        <v>1488418990</v>
      </c>
      <c r="N1702" s="9">
        <f t="shared" si="133"/>
        <v>42796.071643518517</v>
      </c>
      <c r="O1702" t="b">
        <v>0</v>
      </c>
      <c r="P1702">
        <v>79</v>
      </c>
      <c r="Q1702" t="b">
        <v>0</v>
      </c>
      <c r="R1702" t="s">
        <v>8291</v>
      </c>
      <c r="S1702" s="12" t="s">
        <v>8326</v>
      </c>
      <c r="T1702" t="s">
        <v>8348</v>
      </c>
      <c r="U1702">
        <f t="shared" si="134"/>
        <v>2017</v>
      </c>
    </row>
    <row r="1703" spans="1:21" ht="15" hidden="1" customHeight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>
        <f t="shared" si="130"/>
        <v>0</v>
      </c>
      <c r="H1703">
        <f t="shared" si="131"/>
        <v>5</v>
      </c>
      <c r="I1703" t="s">
        <v>8223</v>
      </c>
      <c r="J1703" t="s">
        <v>8245</v>
      </c>
      <c r="K1703">
        <v>1421337405</v>
      </c>
      <c r="L1703" s="9">
        <f t="shared" si="132"/>
        <v>42019.664409722223</v>
      </c>
      <c r="M1703">
        <v>1418745405</v>
      </c>
      <c r="N1703" s="9">
        <f t="shared" si="133"/>
        <v>41989.664409722223</v>
      </c>
      <c r="O1703" t="b">
        <v>0</v>
      </c>
      <c r="P1703">
        <v>2</v>
      </c>
      <c r="Q1703" t="b">
        <v>0</v>
      </c>
      <c r="R1703" t="s">
        <v>8291</v>
      </c>
      <c r="S1703" s="12" t="s">
        <v>8326</v>
      </c>
      <c r="T1703" t="s">
        <v>8348</v>
      </c>
      <c r="U1703">
        <f t="shared" si="134"/>
        <v>2014</v>
      </c>
    </row>
    <row r="1704" spans="1:21" ht="15" hidden="1" customHeight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>
        <f t="shared" si="130"/>
        <v>0</v>
      </c>
      <c r="H1704">
        <f t="shared" si="131"/>
        <v>1</v>
      </c>
      <c r="I1704" t="s">
        <v>8223</v>
      </c>
      <c r="J1704" t="s">
        <v>8245</v>
      </c>
      <c r="K1704">
        <v>1427745150</v>
      </c>
      <c r="L1704" s="9">
        <f t="shared" si="132"/>
        <v>42093.828125</v>
      </c>
      <c r="M1704">
        <v>1425156750</v>
      </c>
      <c r="N1704" s="9">
        <f t="shared" si="133"/>
        <v>42063.869791666672</v>
      </c>
      <c r="O1704" t="b">
        <v>0</v>
      </c>
      <c r="P1704">
        <v>1</v>
      </c>
      <c r="Q1704" t="b">
        <v>0</v>
      </c>
      <c r="R1704" t="s">
        <v>8291</v>
      </c>
      <c r="S1704" s="12" t="s">
        <v>8326</v>
      </c>
      <c r="T1704" t="s">
        <v>8348</v>
      </c>
      <c r="U1704">
        <f t="shared" si="134"/>
        <v>2015</v>
      </c>
    </row>
    <row r="1705" spans="1:21" ht="15" hidden="1" customHeight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>
        <f t="shared" si="130"/>
        <v>1</v>
      </c>
      <c r="H1705">
        <f t="shared" si="131"/>
        <v>25.5</v>
      </c>
      <c r="I1705" t="s">
        <v>8223</v>
      </c>
      <c r="J1705" t="s">
        <v>8245</v>
      </c>
      <c r="K1705">
        <v>1441003537</v>
      </c>
      <c r="L1705" s="9">
        <f t="shared" si="132"/>
        <v>42247.281678240746</v>
      </c>
      <c r="M1705">
        <v>1435819537</v>
      </c>
      <c r="N1705" s="9">
        <f t="shared" si="133"/>
        <v>42187.281678240739</v>
      </c>
      <c r="O1705" t="b">
        <v>0</v>
      </c>
      <c r="P1705">
        <v>2</v>
      </c>
      <c r="Q1705" t="b">
        <v>0</v>
      </c>
      <c r="R1705" t="s">
        <v>8291</v>
      </c>
      <c r="S1705" s="12" t="s">
        <v>8326</v>
      </c>
      <c r="T1705" t="s">
        <v>8348</v>
      </c>
      <c r="U1705">
        <f t="shared" si="134"/>
        <v>2015</v>
      </c>
    </row>
    <row r="1706" spans="1:21" ht="15" hidden="1" customHeight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>
        <f t="shared" si="130"/>
        <v>65</v>
      </c>
      <c r="H1706">
        <f t="shared" si="131"/>
        <v>118.36</v>
      </c>
      <c r="I1706" t="s">
        <v>8223</v>
      </c>
      <c r="J1706" t="s">
        <v>8245</v>
      </c>
      <c r="K1706">
        <v>1424056873</v>
      </c>
      <c r="L1706" s="9">
        <f t="shared" si="132"/>
        <v>42051.139733796299</v>
      </c>
      <c r="M1706">
        <v>1421464873</v>
      </c>
      <c r="N1706" s="9">
        <f t="shared" si="133"/>
        <v>42021.139733796299</v>
      </c>
      <c r="O1706" t="b">
        <v>0</v>
      </c>
      <c r="P1706">
        <v>11</v>
      </c>
      <c r="Q1706" t="b">
        <v>0</v>
      </c>
      <c r="R1706" t="s">
        <v>8291</v>
      </c>
      <c r="S1706" s="12" t="s">
        <v>8326</v>
      </c>
      <c r="T1706" t="s">
        <v>8348</v>
      </c>
      <c r="U1706">
        <f t="shared" si="134"/>
        <v>2015</v>
      </c>
    </row>
    <row r="1707" spans="1:21" ht="15" hidden="1" customHeight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>
        <f t="shared" si="130"/>
        <v>0</v>
      </c>
      <c r="H1707" t="e">
        <f t="shared" si="131"/>
        <v>#DIV/0!</v>
      </c>
      <c r="I1707" t="s">
        <v>8223</v>
      </c>
      <c r="J1707" t="s">
        <v>8245</v>
      </c>
      <c r="K1707">
        <v>1441814400</v>
      </c>
      <c r="L1707" s="9">
        <f t="shared" si="132"/>
        <v>42256.666666666672</v>
      </c>
      <c r="M1707">
        <v>1440807846</v>
      </c>
      <c r="N1707" s="9">
        <f t="shared" si="133"/>
        <v>42245.016736111109</v>
      </c>
      <c r="O1707" t="b">
        <v>0</v>
      </c>
      <c r="P1707">
        <v>0</v>
      </c>
      <c r="Q1707" t="b">
        <v>0</v>
      </c>
      <c r="R1707" t="s">
        <v>8291</v>
      </c>
      <c r="S1707" s="12" t="s">
        <v>8326</v>
      </c>
      <c r="T1707" t="s">
        <v>8348</v>
      </c>
      <c r="U1707">
        <f t="shared" si="134"/>
        <v>2015</v>
      </c>
    </row>
    <row r="1708" spans="1:21" ht="15" hidden="1" customHeight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>
        <f t="shared" si="130"/>
        <v>0</v>
      </c>
      <c r="H1708" t="e">
        <f t="shared" si="131"/>
        <v>#DIV/0!</v>
      </c>
      <c r="I1708" t="s">
        <v>8235</v>
      </c>
      <c r="J1708" t="s">
        <v>8248</v>
      </c>
      <c r="K1708">
        <v>1440314472</v>
      </c>
      <c r="L1708" s="9">
        <f t="shared" si="132"/>
        <v>42239.306388888886</v>
      </c>
      <c r="M1708">
        <v>1435130472</v>
      </c>
      <c r="N1708" s="9">
        <f t="shared" si="133"/>
        <v>42179.306388888886</v>
      </c>
      <c r="O1708" t="b">
        <v>0</v>
      </c>
      <c r="P1708">
        <v>0</v>
      </c>
      <c r="Q1708" t="b">
        <v>0</v>
      </c>
      <c r="R1708" t="s">
        <v>8291</v>
      </c>
      <c r="S1708" s="12" t="s">
        <v>8326</v>
      </c>
      <c r="T1708" t="s">
        <v>8348</v>
      </c>
      <c r="U1708">
        <f t="shared" si="134"/>
        <v>2015</v>
      </c>
    </row>
    <row r="1709" spans="1:21" ht="15" hidden="1" customHeight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>
        <f t="shared" si="130"/>
        <v>10</v>
      </c>
      <c r="H1709">
        <f t="shared" si="131"/>
        <v>54.11</v>
      </c>
      <c r="I1709" t="s">
        <v>8223</v>
      </c>
      <c r="J1709" t="s">
        <v>8245</v>
      </c>
      <c r="K1709">
        <v>1459181895</v>
      </c>
      <c r="L1709" s="9">
        <f t="shared" si="132"/>
        <v>42457.679340277777</v>
      </c>
      <c r="M1709">
        <v>1456593495</v>
      </c>
      <c r="N1709" s="9">
        <f t="shared" si="133"/>
        <v>42427.721006944441</v>
      </c>
      <c r="O1709" t="b">
        <v>0</v>
      </c>
      <c r="P1709">
        <v>9</v>
      </c>
      <c r="Q1709" t="b">
        <v>0</v>
      </c>
      <c r="R1709" t="s">
        <v>8291</v>
      </c>
      <c r="S1709" s="12" t="s">
        <v>8326</v>
      </c>
      <c r="T1709" t="s">
        <v>8348</v>
      </c>
      <c r="U1709">
        <f t="shared" si="134"/>
        <v>2016</v>
      </c>
    </row>
    <row r="1710" spans="1:21" ht="15" hidden="1" customHeight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>
        <f t="shared" si="130"/>
        <v>0</v>
      </c>
      <c r="H1710" t="e">
        <f t="shared" si="131"/>
        <v>#DIV/0!</v>
      </c>
      <c r="I1710" t="s">
        <v>8223</v>
      </c>
      <c r="J1710" t="s">
        <v>8245</v>
      </c>
      <c r="K1710">
        <v>1462135706</v>
      </c>
      <c r="L1710" s="9">
        <f t="shared" si="132"/>
        <v>42491.866967592592</v>
      </c>
      <c r="M1710">
        <v>1458679706</v>
      </c>
      <c r="N1710" s="9">
        <f t="shared" si="133"/>
        <v>42451.866967592592</v>
      </c>
      <c r="O1710" t="b">
        <v>0</v>
      </c>
      <c r="P1710">
        <v>0</v>
      </c>
      <c r="Q1710" t="b">
        <v>0</v>
      </c>
      <c r="R1710" t="s">
        <v>8291</v>
      </c>
      <c r="S1710" s="12" t="s">
        <v>8326</v>
      </c>
      <c r="T1710" t="s">
        <v>8348</v>
      </c>
      <c r="U1710">
        <f t="shared" si="134"/>
        <v>2016</v>
      </c>
    </row>
    <row r="1711" spans="1:21" ht="15" hidden="1" customHeight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>
        <f t="shared" si="130"/>
        <v>5</v>
      </c>
      <c r="H1711">
        <f t="shared" si="131"/>
        <v>21.25</v>
      </c>
      <c r="I1711" t="s">
        <v>8223</v>
      </c>
      <c r="J1711" t="s">
        <v>8245</v>
      </c>
      <c r="K1711">
        <v>1409513940</v>
      </c>
      <c r="L1711" s="9">
        <f t="shared" si="132"/>
        <v>41882.818749999999</v>
      </c>
      <c r="M1711">
        <v>1405949514</v>
      </c>
      <c r="N1711" s="9">
        <f t="shared" si="133"/>
        <v>41841.563819444447</v>
      </c>
      <c r="O1711" t="b">
        <v>0</v>
      </c>
      <c r="P1711">
        <v>4</v>
      </c>
      <c r="Q1711" t="b">
        <v>0</v>
      </c>
      <c r="R1711" t="s">
        <v>8291</v>
      </c>
      <c r="S1711" s="12" t="s">
        <v>8326</v>
      </c>
      <c r="T1711" t="s">
        <v>8348</v>
      </c>
      <c r="U1711">
        <f t="shared" si="134"/>
        <v>2014</v>
      </c>
    </row>
    <row r="1712" spans="1:21" ht="15" hidden="1" customHeight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>
        <f t="shared" si="130"/>
        <v>1</v>
      </c>
      <c r="H1712">
        <f t="shared" si="131"/>
        <v>34</v>
      </c>
      <c r="I1712" t="s">
        <v>8235</v>
      </c>
      <c r="J1712" t="s">
        <v>8248</v>
      </c>
      <c r="K1712">
        <v>1453122000</v>
      </c>
      <c r="L1712" s="9">
        <f t="shared" si="132"/>
        <v>42387.541666666672</v>
      </c>
      <c r="M1712">
        <v>1449151888</v>
      </c>
      <c r="N1712" s="9">
        <f t="shared" si="133"/>
        <v>42341.59129629629</v>
      </c>
      <c r="O1712" t="b">
        <v>0</v>
      </c>
      <c r="P1712">
        <v>1</v>
      </c>
      <c r="Q1712" t="b">
        <v>0</v>
      </c>
      <c r="R1712" t="s">
        <v>8291</v>
      </c>
      <c r="S1712" s="12" t="s">
        <v>8326</v>
      </c>
      <c r="T1712" t="s">
        <v>8348</v>
      </c>
      <c r="U1712">
        <f t="shared" si="134"/>
        <v>2015</v>
      </c>
    </row>
    <row r="1713" spans="1:21" ht="15" hidden="1" customHeight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>
        <f t="shared" si="130"/>
        <v>11</v>
      </c>
      <c r="H1713">
        <f t="shared" si="131"/>
        <v>525</v>
      </c>
      <c r="I1713" t="s">
        <v>8223</v>
      </c>
      <c r="J1713" t="s">
        <v>8245</v>
      </c>
      <c r="K1713">
        <v>1409585434</v>
      </c>
      <c r="L1713" s="9">
        <f t="shared" si="132"/>
        <v>41883.646226851852</v>
      </c>
      <c r="M1713">
        <v>1406907034</v>
      </c>
      <c r="N1713" s="9">
        <f t="shared" si="133"/>
        <v>41852.646226851852</v>
      </c>
      <c r="O1713" t="b">
        <v>0</v>
      </c>
      <c r="P1713">
        <v>2</v>
      </c>
      <c r="Q1713" t="b">
        <v>0</v>
      </c>
      <c r="R1713" t="s">
        <v>8291</v>
      </c>
      <c r="S1713" s="12" t="s">
        <v>8326</v>
      </c>
      <c r="T1713" t="s">
        <v>8348</v>
      </c>
      <c r="U1713">
        <f t="shared" si="134"/>
        <v>2014</v>
      </c>
    </row>
    <row r="1714" spans="1:21" ht="15" hidden="1" customHeight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>
        <f t="shared" si="130"/>
        <v>0</v>
      </c>
      <c r="H1714" t="e">
        <f t="shared" si="131"/>
        <v>#DIV/0!</v>
      </c>
      <c r="I1714" t="s">
        <v>8223</v>
      </c>
      <c r="J1714" t="s">
        <v>8245</v>
      </c>
      <c r="K1714">
        <v>1435701353</v>
      </c>
      <c r="L1714" s="9">
        <f t="shared" si="132"/>
        <v>42185.913807870369</v>
      </c>
      <c r="M1714">
        <v>1430517353</v>
      </c>
      <c r="N1714" s="9">
        <f t="shared" si="133"/>
        <v>42125.913807870369</v>
      </c>
      <c r="O1714" t="b">
        <v>0</v>
      </c>
      <c r="P1714">
        <v>0</v>
      </c>
      <c r="Q1714" t="b">
        <v>0</v>
      </c>
      <c r="R1714" t="s">
        <v>8291</v>
      </c>
      <c r="S1714" s="12" t="s">
        <v>8326</v>
      </c>
      <c r="T1714" t="s">
        <v>8348</v>
      </c>
      <c r="U1714">
        <f t="shared" si="134"/>
        <v>2015</v>
      </c>
    </row>
    <row r="1715" spans="1:21" ht="15" hidden="1" customHeight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>
        <f t="shared" si="130"/>
        <v>2</v>
      </c>
      <c r="H1715">
        <f t="shared" si="131"/>
        <v>50</v>
      </c>
      <c r="I1715" t="s">
        <v>8223</v>
      </c>
      <c r="J1715" t="s">
        <v>8245</v>
      </c>
      <c r="K1715">
        <v>1412536412</v>
      </c>
      <c r="L1715" s="9">
        <f t="shared" si="132"/>
        <v>41917.801064814819</v>
      </c>
      <c r="M1715">
        <v>1409944412</v>
      </c>
      <c r="N1715" s="9">
        <f t="shared" si="133"/>
        <v>41887.801064814819</v>
      </c>
      <c r="O1715" t="b">
        <v>0</v>
      </c>
      <c r="P1715">
        <v>1</v>
      </c>
      <c r="Q1715" t="b">
        <v>0</v>
      </c>
      <c r="R1715" t="s">
        <v>8291</v>
      </c>
      <c r="S1715" s="12" t="s">
        <v>8326</v>
      </c>
      <c r="T1715" t="s">
        <v>8348</v>
      </c>
      <c r="U1715">
        <f t="shared" si="134"/>
        <v>2014</v>
      </c>
    </row>
    <row r="1716" spans="1:21" ht="15" hidden="1" customHeight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>
        <f t="shared" si="130"/>
        <v>8</v>
      </c>
      <c r="H1716">
        <f t="shared" si="131"/>
        <v>115.71</v>
      </c>
      <c r="I1716" t="s">
        <v>8223</v>
      </c>
      <c r="J1716" t="s">
        <v>8245</v>
      </c>
      <c r="K1716">
        <v>1430517761</v>
      </c>
      <c r="L1716" s="9">
        <f t="shared" si="132"/>
        <v>42125.918530092589</v>
      </c>
      <c r="M1716">
        <v>1427925761</v>
      </c>
      <c r="N1716" s="9">
        <f t="shared" si="133"/>
        <v>42095.918530092589</v>
      </c>
      <c r="O1716" t="b">
        <v>0</v>
      </c>
      <c r="P1716">
        <v>17</v>
      </c>
      <c r="Q1716" t="b">
        <v>0</v>
      </c>
      <c r="R1716" t="s">
        <v>8291</v>
      </c>
      <c r="S1716" s="12" t="s">
        <v>8326</v>
      </c>
      <c r="T1716" t="s">
        <v>8348</v>
      </c>
      <c r="U1716">
        <f t="shared" si="134"/>
        <v>2015</v>
      </c>
    </row>
    <row r="1717" spans="1:21" ht="15" hidden="1" customHeight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>
        <f t="shared" si="130"/>
        <v>0</v>
      </c>
      <c r="H1717">
        <f t="shared" si="131"/>
        <v>5.5</v>
      </c>
      <c r="I1717" t="s">
        <v>8223</v>
      </c>
      <c r="J1717" t="s">
        <v>8245</v>
      </c>
      <c r="K1717">
        <v>1427772120</v>
      </c>
      <c r="L1717" s="9">
        <f t="shared" si="132"/>
        <v>42094.140277777777</v>
      </c>
      <c r="M1717">
        <v>1425186785</v>
      </c>
      <c r="N1717" s="9">
        <f t="shared" si="133"/>
        <v>42064.217418981483</v>
      </c>
      <c r="O1717" t="b">
        <v>0</v>
      </c>
      <c r="P1717">
        <v>2</v>
      </c>
      <c r="Q1717" t="b">
        <v>0</v>
      </c>
      <c r="R1717" t="s">
        <v>8291</v>
      </c>
      <c r="S1717" s="12" t="s">
        <v>8326</v>
      </c>
      <c r="T1717" t="s">
        <v>8348</v>
      </c>
      <c r="U1717">
        <f t="shared" si="134"/>
        <v>2015</v>
      </c>
    </row>
    <row r="1718" spans="1:21" ht="15" hidden="1" customHeight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>
        <f t="shared" si="130"/>
        <v>8</v>
      </c>
      <c r="H1718">
        <f t="shared" si="131"/>
        <v>50</v>
      </c>
      <c r="I1718" t="s">
        <v>8223</v>
      </c>
      <c r="J1718" t="s">
        <v>8245</v>
      </c>
      <c r="K1718">
        <v>1481295099</v>
      </c>
      <c r="L1718" s="9">
        <f t="shared" si="132"/>
        <v>42713.619201388887</v>
      </c>
      <c r="M1718">
        <v>1477835499</v>
      </c>
      <c r="N1718" s="9">
        <f t="shared" si="133"/>
        <v>42673.577534722222</v>
      </c>
      <c r="O1718" t="b">
        <v>0</v>
      </c>
      <c r="P1718">
        <v>3</v>
      </c>
      <c r="Q1718" t="b">
        <v>0</v>
      </c>
      <c r="R1718" t="s">
        <v>8291</v>
      </c>
      <c r="S1718" s="12" t="s">
        <v>8326</v>
      </c>
      <c r="T1718" t="s">
        <v>8348</v>
      </c>
      <c r="U1718">
        <f t="shared" si="134"/>
        <v>2016</v>
      </c>
    </row>
    <row r="1719" spans="1:21" ht="15" hidden="1" customHeight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>
        <f t="shared" si="130"/>
        <v>43</v>
      </c>
      <c r="H1719">
        <f t="shared" si="131"/>
        <v>34.020000000000003</v>
      </c>
      <c r="I1719" t="s">
        <v>8223</v>
      </c>
      <c r="J1719" t="s">
        <v>8245</v>
      </c>
      <c r="K1719">
        <v>1461211200</v>
      </c>
      <c r="L1719" s="9">
        <f t="shared" si="132"/>
        <v>42481.166666666672</v>
      </c>
      <c r="M1719">
        <v>1459467238</v>
      </c>
      <c r="N1719" s="9">
        <f t="shared" si="133"/>
        <v>42460.98192129629</v>
      </c>
      <c r="O1719" t="b">
        <v>0</v>
      </c>
      <c r="P1719">
        <v>41</v>
      </c>
      <c r="Q1719" t="b">
        <v>0</v>
      </c>
      <c r="R1719" t="s">
        <v>8291</v>
      </c>
      <c r="S1719" s="12" t="s">
        <v>8326</v>
      </c>
      <c r="T1719" t="s">
        <v>8348</v>
      </c>
      <c r="U1719">
        <f t="shared" si="134"/>
        <v>2016</v>
      </c>
    </row>
    <row r="1720" spans="1:21" ht="15" hidden="1" customHeight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>
        <f t="shared" si="130"/>
        <v>0</v>
      </c>
      <c r="H1720">
        <f t="shared" si="131"/>
        <v>37.5</v>
      </c>
      <c r="I1720" t="s">
        <v>8223</v>
      </c>
      <c r="J1720" t="s">
        <v>8245</v>
      </c>
      <c r="K1720">
        <v>1463201940</v>
      </c>
      <c r="L1720" s="9">
        <f t="shared" si="132"/>
        <v>42504.207638888889</v>
      </c>
      <c r="M1720">
        <v>1459435149</v>
      </c>
      <c r="N1720" s="9">
        <f t="shared" si="133"/>
        <v>42460.610520833332</v>
      </c>
      <c r="O1720" t="b">
        <v>0</v>
      </c>
      <c r="P1720">
        <v>2</v>
      </c>
      <c r="Q1720" t="b">
        <v>0</v>
      </c>
      <c r="R1720" t="s">
        <v>8291</v>
      </c>
      <c r="S1720" s="12" t="s">
        <v>8326</v>
      </c>
      <c r="T1720" t="s">
        <v>8348</v>
      </c>
      <c r="U1720">
        <f t="shared" si="134"/>
        <v>2016</v>
      </c>
    </row>
    <row r="1721" spans="1:21" ht="15" hidden="1" customHeight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>
        <f t="shared" si="130"/>
        <v>1</v>
      </c>
      <c r="H1721">
        <f t="shared" si="131"/>
        <v>11.67</v>
      </c>
      <c r="I1721" t="s">
        <v>8223</v>
      </c>
      <c r="J1721" t="s">
        <v>8245</v>
      </c>
      <c r="K1721">
        <v>1410958191</v>
      </c>
      <c r="L1721" s="9">
        <f t="shared" si="132"/>
        <v>41899.534618055557</v>
      </c>
      <c r="M1721">
        <v>1408366191</v>
      </c>
      <c r="N1721" s="9">
        <f t="shared" si="133"/>
        <v>41869.534618055557</v>
      </c>
      <c r="O1721" t="b">
        <v>0</v>
      </c>
      <c r="P1721">
        <v>3</v>
      </c>
      <c r="Q1721" t="b">
        <v>0</v>
      </c>
      <c r="R1721" t="s">
        <v>8291</v>
      </c>
      <c r="S1721" s="12" t="s">
        <v>8326</v>
      </c>
      <c r="T1721" t="s">
        <v>8348</v>
      </c>
      <c r="U1721">
        <f t="shared" si="134"/>
        <v>2014</v>
      </c>
    </row>
    <row r="1722" spans="1:21" ht="15" hidden="1" customHeight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>
        <f t="shared" si="130"/>
        <v>6</v>
      </c>
      <c r="H1722">
        <f t="shared" si="131"/>
        <v>28.13</v>
      </c>
      <c r="I1722" t="s">
        <v>8223</v>
      </c>
      <c r="J1722" t="s">
        <v>8245</v>
      </c>
      <c r="K1722">
        <v>1415562471</v>
      </c>
      <c r="L1722" s="9">
        <f t="shared" si="132"/>
        <v>41952.824895833335</v>
      </c>
      <c r="M1722">
        <v>1412966871</v>
      </c>
      <c r="N1722" s="9">
        <f t="shared" si="133"/>
        <v>41922.783229166671</v>
      </c>
      <c r="O1722" t="b">
        <v>0</v>
      </c>
      <c r="P1722">
        <v>8</v>
      </c>
      <c r="Q1722" t="b">
        <v>0</v>
      </c>
      <c r="R1722" t="s">
        <v>8291</v>
      </c>
      <c r="S1722" s="12" t="s">
        <v>8326</v>
      </c>
      <c r="T1722" t="s">
        <v>8348</v>
      </c>
      <c r="U1722">
        <f t="shared" si="134"/>
        <v>2014</v>
      </c>
    </row>
    <row r="1723" spans="1:21" ht="15" hidden="1" customHeight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>
        <f t="shared" si="130"/>
        <v>0</v>
      </c>
      <c r="H1723" t="e">
        <f t="shared" si="131"/>
        <v>#DIV/0!</v>
      </c>
      <c r="I1723" t="s">
        <v>8223</v>
      </c>
      <c r="J1723" t="s">
        <v>8245</v>
      </c>
      <c r="K1723">
        <v>1449831863</v>
      </c>
      <c r="L1723" s="9">
        <f t="shared" si="132"/>
        <v>42349.461377314816</v>
      </c>
      <c r="M1723">
        <v>1447239863</v>
      </c>
      <c r="N1723" s="9">
        <f t="shared" si="133"/>
        <v>42319.461377314816</v>
      </c>
      <c r="O1723" t="b">
        <v>0</v>
      </c>
      <c r="P1723">
        <v>0</v>
      </c>
      <c r="Q1723" t="b">
        <v>0</v>
      </c>
      <c r="R1723" t="s">
        <v>8291</v>
      </c>
      <c r="S1723" s="12" t="s">
        <v>8326</v>
      </c>
      <c r="T1723" t="s">
        <v>8348</v>
      </c>
      <c r="U1723">
        <f t="shared" si="134"/>
        <v>2015</v>
      </c>
    </row>
    <row r="1724" spans="1:21" ht="15" hidden="1" customHeight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>
        <f t="shared" si="130"/>
        <v>0</v>
      </c>
      <c r="H1724">
        <f t="shared" si="131"/>
        <v>1</v>
      </c>
      <c r="I1724" t="s">
        <v>8223</v>
      </c>
      <c r="J1724" t="s">
        <v>8245</v>
      </c>
      <c r="K1724">
        <v>1459642200</v>
      </c>
      <c r="L1724" s="9">
        <f t="shared" si="132"/>
        <v>42463.006944444445</v>
      </c>
      <c r="M1724">
        <v>1456441429</v>
      </c>
      <c r="N1724" s="9">
        <f t="shared" si="133"/>
        <v>42425.960983796293</v>
      </c>
      <c r="O1724" t="b">
        <v>0</v>
      </c>
      <c r="P1724">
        <v>1</v>
      </c>
      <c r="Q1724" t="b">
        <v>0</v>
      </c>
      <c r="R1724" t="s">
        <v>8291</v>
      </c>
      <c r="S1724" s="12" t="s">
        <v>8326</v>
      </c>
      <c r="T1724" t="s">
        <v>8348</v>
      </c>
      <c r="U1724">
        <f t="shared" si="134"/>
        <v>2016</v>
      </c>
    </row>
    <row r="1725" spans="1:21" ht="15" hidden="1" customHeight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>
        <f t="shared" si="130"/>
        <v>7</v>
      </c>
      <c r="H1725">
        <f t="shared" si="131"/>
        <v>216.67</v>
      </c>
      <c r="I1725" t="s">
        <v>8223</v>
      </c>
      <c r="J1725" t="s">
        <v>8245</v>
      </c>
      <c r="K1725">
        <v>1435730400</v>
      </c>
      <c r="L1725" s="9">
        <f t="shared" si="132"/>
        <v>42186.25</v>
      </c>
      <c r="M1725">
        <v>1430855315</v>
      </c>
      <c r="N1725" s="9">
        <f t="shared" si="133"/>
        <v>42129.82540509259</v>
      </c>
      <c r="O1725" t="b">
        <v>0</v>
      </c>
      <c r="P1725">
        <v>3</v>
      </c>
      <c r="Q1725" t="b">
        <v>0</v>
      </c>
      <c r="R1725" t="s">
        <v>8291</v>
      </c>
      <c r="S1725" s="12" t="s">
        <v>8326</v>
      </c>
      <c r="T1725" t="s">
        <v>8348</v>
      </c>
      <c r="U1725">
        <f t="shared" si="134"/>
        <v>2015</v>
      </c>
    </row>
    <row r="1726" spans="1:21" ht="15" hidden="1" customHeight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>
        <f t="shared" si="130"/>
        <v>1</v>
      </c>
      <c r="H1726">
        <f t="shared" si="131"/>
        <v>8.75</v>
      </c>
      <c r="I1726" t="s">
        <v>8223</v>
      </c>
      <c r="J1726" t="s">
        <v>8245</v>
      </c>
      <c r="K1726">
        <v>1414707762</v>
      </c>
      <c r="L1726" s="9">
        <f t="shared" si="132"/>
        <v>41942.932430555556</v>
      </c>
      <c r="M1726">
        <v>1412115762</v>
      </c>
      <c r="N1726" s="9">
        <f t="shared" si="133"/>
        <v>41912.932430555556</v>
      </c>
      <c r="O1726" t="b">
        <v>0</v>
      </c>
      <c r="P1726">
        <v>4</v>
      </c>
      <c r="Q1726" t="b">
        <v>0</v>
      </c>
      <c r="R1726" t="s">
        <v>8291</v>
      </c>
      <c r="S1726" s="12" t="s">
        <v>8326</v>
      </c>
      <c r="T1726" t="s">
        <v>8348</v>
      </c>
      <c r="U1726">
        <f t="shared" si="134"/>
        <v>2014</v>
      </c>
    </row>
    <row r="1727" spans="1:21" ht="15" hidden="1" customHeight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>
        <f t="shared" si="130"/>
        <v>10</v>
      </c>
      <c r="H1727">
        <f t="shared" si="131"/>
        <v>62.22</v>
      </c>
      <c r="I1727" t="s">
        <v>8223</v>
      </c>
      <c r="J1727" t="s">
        <v>8245</v>
      </c>
      <c r="K1727">
        <v>1408922049</v>
      </c>
      <c r="L1727" s="9">
        <f t="shared" si="132"/>
        <v>41875.968159722222</v>
      </c>
      <c r="M1727">
        <v>1406330049</v>
      </c>
      <c r="N1727" s="9">
        <f t="shared" si="133"/>
        <v>41845.968159722222</v>
      </c>
      <c r="O1727" t="b">
        <v>0</v>
      </c>
      <c r="P1727">
        <v>9</v>
      </c>
      <c r="Q1727" t="b">
        <v>0</v>
      </c>
      <c r="R1727" t="s">
        <v>8291</v>
      </c>
      <c r="S1727" s="12" t="s">
        <v>8326</v>
      </c>
      <c r="T1727" t="s">
        <v>8348</v>
      </c>
      <c r="U1727">
        <f t="shared" si="134"/>
        <v>2014</v>
      </c>
    </row>
    <row r="1728" spans="1:21" ht="15" hidden="1" customHeight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>
        <f t="shared" si="130"/>
        <v>34</v>
      </c>
      <c r="H1728">
        <f t="shared" si="131"/>
        <v>137.25</v>
      </c>
      <c r="I1728" t="s">
        <v>8223</v>
      </c>
      <c r="J1728" t="s">
        <v>8245</v>
      </c>
      <c r="K1728">
        <v>1403906664</v>
      </c>
      <c r="L1728" s="9">
        <f t="shared" si="132"/>
        <v>41817.919722222221</v>
      </c>
      <c r="M1728">
        <v>1401401064</v>
      </c>
      <c r="N1728" s="9">
        <f t="shared" si="133"/>
        <v>41788.919722222221</v>
      </c>
      <c r="O1728" t="b">
        <v>0</v>
      </c>
      <c r="P1728">
        <v>16</v>
      </c>
      <c r="Q1728" t="b">
        <v>0</v>
      </c>
      <c r="R1728" t="s">
        <v>8291</v>
      </c>
      <c r="S1728" s="12" t="s">
        <v>8326</v>
      </c>
      <c r="T1728" t="s">
        <v>8348</v>
      </c>
      <c r="U1728">
        <f t="shared" si="134"/>
        <v>2014</v>
      </c>
    </row>
    <row r="1729" spans="1:21" ht="15" hidden="1" customHeight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>
        <f t="shared" si="130"/>
        <v>0</v>
      </c>
      <c r="H1729">
        <f t="shared" si="131"/>
        <v>1</v>
      </c>
      <c r="I1729" t="s">
        <v>8224</v>
      </c>
      <c r="J1729" t="s">
        <v>8246</v>
      </c>
      <c r="K1729">
        <v>1428231600</v>
      </c>
      <c r="L1729" s="9">
        <f t="shared" si="132"/>
        <v>42099.458333333328</v>
      </c>
      <c r="M1729">
        <v>1423520177</v>
      </c>
      <c r="N1729" s="9">
        <f t="shared" si="133"/>
        <v>42044.927974537037</v>
      </c>
      <c r="O1729" t="b">
        <v>0</v>
      </c>
      <c r="P1729">
        <v>1</v>
      </c>
      <c r="Q1729" t="b">
        <v>0</v>
      </c>
      <c r="R1729" t="s">
        <v>8291</v>
      </c>
      <c r="S1729" s="12" t="s">
        <v>8326</v>
      </c>
      <c r="T1729" t="s">
        <v>8348</v>
      </c>
      <c r="U1729">
        <f t="shared" si="134"/>
        <v>2015</v>
      </c>
    </row>
    <row r="1730" spans="1:21" ht="15" hidden="1" customHeight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>
        <f t="shared" si="130"/>
        <v>68</v>
      </c>
      <c r="H1730">
        <f t="shared" si="131"/>
        <v>122.14</v>
      </c>
      <c r="I1730" t="s">
        <v>8223</v>
      </c>
      <c r="J1730" t="s">
        <v>8245</v>
      </c>
      <c r="K1730">
        <v>1445439674</v>
      </c>
      <c r="L1730" s="9">
        <f t="shared" si="132"/>
        <v>42298.625856481478</v>
      </c>
      <c r="M1730">
        <v>1442847674</v>
      </c>
      <c r="N1730" s="9">
        <f t="shared" si="133"/>
        <v>42268.625856481478</v>
      </c>
      <c r="O1730" t="b">
        <v>0</v>
      </c>
      <c r="P1730">
        <v>7</v>
      </c>
      <c r="Q1730" t="b">
        <v>0</v>
      </c>
      <c r="R1730" t="s">
        <v>8291</v>
      </c>
      <c r="S1730" s="12" t="s">
        <v>8326</v>
      </c>
      <c r="T1730" t="s">
        <v>8348</v>
      </c>
      <c r="U1730">
        <f t="shared" si="134"/>
        <v>2015</v>
      </c>
    </row>
    <row r="1731" spans="1:21" ht="15" hidden="1" customHeight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>
        <f t="shared" ref="G1731:G1794" si="135">ROUND(E1731/D1731*100,0)</f>
        <v>0</v>
      </c>
      <c r="H1731" t="e">
        <f t="shared" ref="H1731:H1794" si="136">ROUND(E1731/P1731,2)</f>
        <v>#DIV/0!</v>
      </c>
      <c r="I1731" t="s">
        <v>8223</v>
      </c>
      <c r="J1731" t="s">
        <v>8245</v>
      </c>
      <c r="K1731">
        <v>1465521306</v>
      </c>
      <c r="L1731" s="9">
        <f t="shared" ref="L1731:L1794" si="137">K1731/60/60/24+DATE(1970,1,1)</f>
        <v>42531.052152777775</v>
      </c>
      <c r="M1731">
        <v>1460337306</v>
      </c>
      <c r="N1731" s="9">
        <f t="shared" ref="N1731:N1794" si="138">M1731/24/60/60+DATE(1970,1,1)</f>
        <v>42471.052152777775</v>
      </c>
      <c r="O1731" t="b">
        <v>0</v>
      </c>
      <c r="P1731">
        <v>0</v>
      </c>
      <c r="Q1731" t="b">
        <v>0</v>
      </c>
      <c r="R1731" t="s">
        <v>8291</v>
      </c>
      <c r="S1731" s="12" t="s">
        <v>8326</v>
      </c>
      <c r="T1731" t="s">
        <v>8348</v>
      </c>
      <c r="U1731">
        <f t="shared" ref="U1731:U1794" si="139">YEAR(N1731)</f>
        <v>2016</v>
      </c>
    </row>
    <row r="1732" spans="1:21" ht="15" hidden="1" customHeight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>
        <f t="shared" si="135"/>
        <v>0</v>
      </c>
      <c r="H1732" t="e">
        <f t="shared" si="136"/>
        <v>#DIV/0!</v>
      </c>
      <c r="I1732" t="s">
        <v>8223</v>
      </c>
      <c r="J1732" t="s">
        <v>8245</v>
      </c>
      <c r="K1732">
        <v>1445738783</v>
      </c>
      <c r="L1732" s="9">
        <f t="shared" si="137"/>
        <v>42302.087766203709</v>
      </c>
      <c r="M1732">
        <v>1443146783</v>
      </c>
      <c r="N1732" s="9">
        <f t="shared" si="138"/>
        <v>42272.087766203709</v>
      </c>
      <c r="O1732" t="b">
        <v>0</v>
      </c>
      <c r="P1732">
        <v>0</v>
      </c>
      <c r="Q1732" t="b">
        <v>0</v>
      </c>
      <c r="R1732" t="s">
        <v>8291</v>
      </c>
      <c r="S1732" s="12" t="s">
        <v>8326</v>
      </c>
      <c r="T1732" t="s">
        <v>8348</v>
      </c>
      <c r="U1732">
        <f t="shared" si="139"/>
        <v>2015</v>
      </c>
    </row>
    <row r="1733" spans="1:21" ht="15" hidden="1" customHeight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>
        <f t="shared" si="135"/>
        <v>0</v>
      </c>
      <c r="H1733" t="e">
        <f t="shared" si="136"/>
        <v>#DIV/0!</v>
      </c>
      <c r="I1733" t="s">
        <v>8223</v>
      </c>
      <c r="J1733" t="s">
        <v>8245</v>
      </c>
      <c r="K1733">
        <v>1434034800</v>
      </c>
      <c r="L1733" s="9">
        <f t="shared" si="137"/>
        <v>42166.625</v>
      </c>
      <c r="M1733">
        <v>1432849552</v>
      </c>
      <c r="N1733" s="9">
        <f t="shared" si="138"/>
        <v>42152.906851851847</v>
      </c>
      <c r="O1733" t="b">
        <v>0</v>
      </c>
      <c r="P1733">
        <v>0</v>
      </c>
      <c r="Q1733" t="b">
        <v>0</v>
      </c>
      <c r="R1733" t="s">
        <v>8291</v>
      </c>
      <c r="S1733" s="12" t="s">
        <v>8326</v>
      </c>
      <c r="T1733" t="s">
        <v>8348</v>
      </c>
      <c r="U1733">
        <f t="shared" si="139"/>
        <v>2015</v>
      </c>
    </row>
    <row r="1734" spans="1:21" ht="15" hidden="1" customHeight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>
        <f t="shared" si="135"/>
        <v>0</v>
      </c>
      <c r="H1734" t="e">
        <f t="shared" si="136"/>
        <v>#DIV/0!</v>
      </c>
      <c r="I1734" t="s">
        <v>8223</v>
      </c>
      <c r="J1734" t="s">
        <v>8245</v>
      </c>
      <c r="K1734">
        <v>1452920400</v>
      </c>
      <c r="L1734" s="9">
        <f t="shared" si="137"/>
        <v>42385.208333333328</v>
      </c>
      <c r="M1734">
        <v>1447777481</v>
      </c>
      <c r="N1734" s="9">
        <f t="shared" si="138"/>
        <v>42325.683807870373</v>
      </c>
      <c r="O1734" t="b">
        <v>0</v>
      </c>
      <c r="P1734">
        <v>0</v>
      </c>
      <c r="Q1734" t="b">
        <v>0</v>
      </c>
      <c r="R1734" t="s">
        <v>8291</v>
      </c>
      <c r="S1734" s="12" t="s">
        <v>8326</v>
      </c>
      <c r="T1734" t="s">
        <v>8348</v>
      </c>
      <c r="U1734">
        <f t="shared" si="139"/>
        <v>2015</v>
      </c>
    </row>
    <row r="1735" spans="1:21" ht="15" hidden="1" customHeight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>
        <f t="shared" si="135"/>
        <v>0</v>
      </c>
      <c r="H1735" t="e">
        <f t="shared" si="136"/>
        <v>#DIV/0!</v>
      </c>
      <c r="I1735" t="s">
        <v>8223</v>
      </c>
      <c r="J1735" t="s">
        <v>8245</v>
      </c>
      <c r="K1735">
        <v>1473802200</v>
      </c>
      <c r="L1735" s="9">
        <f t="shared" si="137"/>
        <v>42626.895833333328</v>
      </c>
      <c r="M1735">
        <v>1472746374</v>
      </c>
      <c r="N1735" s="9">
        <f t="shared" si="138"/>
        <v>42614.675625000003</v>
      </c>
      <c r="O1735" t="b">
        <v>0</v>
      </c>
      <c r="P1735">
        <v>0</v>
      </c>
      <c r="Q1735" t="b">
        <v>0</v>
      </c>
      <c r="R1735" t="s">
        <v>8291</v>
      </c>
      <c r="S1735" s="12" t="s">
        <v>8326</v>
      </c>
      <c r="T1735" t="s">
        <v>8348</v>
      </c>
      <c r="U1735">
        <f t="shared" si="139"/>
        <v>2016</v>
      </c>
    </row>
    <row r="1736" spans="1:21" ht="15" hidden="1" customHeight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>
        <f t="shared" si="135"/>
        <v>0</v>
      </c>
      <c r="H1736">
        <f t="shared" si="136"/>
        <v>1</v>
      </c>
      <c r="I1736" t="s">
        <v>8223</v>
      </c>
      <c r="J1736" t="s">
        <v>8245</v>
      </c>
      <c r="K1736">
        <v>1431046356</v>
      </c>
      <c r="L1736" s="9">
        <f t="shared" si="137"/>
        <v>42132.036527777775</v>
      </c>
      <c r="M1736">
        <v>1428454356</v>
      </c>
      <c r="N1736" s="9">
        <f t="shared" si="138"/>
        <v>42102.036527777775</v>
      </c>
      <c r="O1736" t="b">
        <v>0</v>
      </c>
      <c r="P1736">
        <v>1</v>
      </c>
      <c r="Q1736" t="b">
        <v>0</v>
      </c>
      <c r="R1736" t="s">
        <v>8291</v>
      </c>
      <c r="S1736" s="12" t="s">
        <v>8326</v>
      </c>
      <c r="T1736" t="s">
        <v>8348</v>
      </c>
      <c r="U1736">
        <f t="shared" si="139"/>
        <v>2015</v>
      </c>
    </row>
    <row r="1737" spans="1:21" ht="15" hidden="1" customHeight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>
        <f t="shared" si="135"/>
        <v>11</v>
      </c>
      <c r="H1737">
        <f t="shared" si="136"/>
        <v>55</v>
      </c>
      <c r="I1737" t="s">
        <v>8223</v>
      </c>
      <c r="J1737" t="s">
        <v>8245</v>
      </c>
      <c r="K1737">
        <v>1470598345</v>
      </c>
      <c r="L1737" s="9">
        <f t="shared" si="137"/>
        <v>42589.814178240747</v>
      </c>
      <c r="M1737">
        <v>1468006345</v>
      </c>
      <c r="N1737" s="9">
        <f t="shared" si="138"/>
        <v>42559.81417824074</v>
      </c>
      <c r="O1737" t="b">
        <v>0</v>
      </c>
      <c r="P1737">
        <v>2</v>
      </c>
      <c r="Q1737" t="b">
        <v>0</v>
      </c>
      <c r="R1737" t="s">
        <v>8291</v>
      </c>
      <c r="S1737" s="12" t="s">
        <v>8326</v>
      </c>
      <c r="T1737" t="s">
        <v>8348</v>
      </c>
      <c r="U1737">
        <f t="shared" si="139"/>
        <v>2016</v>
      </c>
    </row>
    <row r="1738" spans="1:21" ht="15" hidden="1" customHeight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>
        <f t="shared" si="135"/>
        <v>1</v>
      </c>
      <c r="H1738">
        <f t="shared" si="136"/>
        <v>22</v>
      </c>
      <c r="I1738" t="s">
        <v>8223</v>
      </c>
      <c r="J1738" t="s">
        <v>8245</v>
      </c>
      <c r="K1738">
        <v>1447018833</v>
      </c>
      <c r="L1738" s="9">
        <f t="shared" si="137"/>
        <v>42316.90315972222</v>
      </c>
      <c r="M1738">
        <v>1444423233</v>
      </c>
      <c r="N1738" s="9">
        <f t="shared" si="138"/>
        <v>42286.861493055556</v>
      </c>
      <c r="O1738" t="b">
        <v>0</v>
      </c>
      <c r="P1738">
        <v>1</v>
      </c>
      <c r="Q1738" t="b">
        <v>0</v>
      </c>
      <c r="R1738" t="s">
        <v>8291</v>
      </c>
      <c r="S1738" s="12" t="s">
        <v>8326</v>
      </c>
      <c r="T1738" t="s">
        <v>8348</v>
      </c>
      <c r="U1738">
        <f t="shared" si="139"/>
        <v>2015</v>
      </c>
    </row>
    <row r="1739" spans="1:21" ht="15" hidden="1" customHeight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>
        <f t="shared" si="135"/>
        <v>21</v>
      </c>
      <c r="H1739">
        <f t="shared" si="136"/>
        <v>56.67</v>
      </c>
      <c r="I1739" t="s">
        <v>8223</v>
      </c>
      <c r="J1739" t="s">
        <v>8245</v>
      </c>
      <c r="K1739">
        <v>1437432392</v>
      </c>
      <c r="L1739" s="9">
        <f t="shared" si="137"/>
        <v>42205.948981481488</v>
      </c>
      <c r="M1739">
        <v>1434840392</v>
      </c>
      <c r="N1739" s="9">
        <f t="shared" si="138"/>
        <v>42175.948981481481</v>
      </c>
      <c r="O1739" t="b">
        <v>0</v>
      </c>
      <c r="P1739">
        <v>15</v>
      </c>
      <c r="Q1739" t="b">
        <v>0</v>
      </c>
      <c r="R1739" t="s">
        <v>8291</v>
      </c>
      <c r="S1739" s="12" t="s">
        <v>8326</v>
      </c>
      <c r="T1739" t="s">
        <v>8348</v>
      </c>
      <c r="U1739">
        <f t="shared" si="139"/>
        <v>2015</v>
      </c>
    </row>
    <row r="1740" spans="1:21" ht="15" hidden="1" customHeight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>
        <f t="shared" si="135"/>
        <v>0</v>
      </c>
      <c r="H1740">
        <f t="shared" si="136"/>
        <v>20</v>
      </c>
      <c r="I1740" t="s">
        <v>8223</v>
      </c>
      <c r="J1740" t="s">
        <v>8245</v>
      </c>
      <c r="K1740">
        <v>1412283542</v>
      </c>
      <c r="L1740" s="9">
        <f t="shared" si="137"/>
        <v>41914.874328703707</v>
      </c>
      <c r="M1740">
        <v>1409691542</v>
      </c>
      <c r="N1740" s="9">
        <f t="shared" si="138"/>
        <v>41884.874328703707</v>
      </c>
      <c r="O1740" t="b">
        <v>0</v>
      </c>
      <c r="P1740">
        <v>1</v>
      </c>
      <c r="Q1740" t="b">
        <v>0</v>
      </c>
      <c r="R1740" t="s">
        <v>8291</v>
      </c>
      <c r="S1740" s="12" t="s">
        <v>8326</v>
      </c>
      <c r="T1740" t="s">
        <v>8348</v>
      </c>
      <c r="U1740">
        <f t="shared" si="139"/>
        <v>2014</v>
      </c>
    </row>
    <row r="1741" spans="1:21" ht="15" hidden="1" customHeight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>
        <f t="shared" si="135"/>
        <v>0</v>
      </c>
      <c r="H1741">
        <f t="shared" si="136"/>
        <v>1</v>
      </c>
      <c r="I1741" t="s">
        <v>8223</v>
      </c>
      <c r="J1741" t="s">
        <v>8245</v>
      </c>
      <c r="K1741">
        <v>1462391932</v>
      </c>
      <c r="L1741" s="9">
        <f t="shared" si="137"/>
        <v>42494.832546296297</v>
      </c>
      <c r="M1741">
        <v>1457297932</v>
      </c>
      <c r="N1741" s="9">
        <f t="shared" si="138"/>
        <v>42435.874212962961</v>
      </c>
      <c r="O1741" t="b">
        <v>0</v>
      </c>
      <c r="P1741">
        <v>1</v>
      </c>
      <c r="Q1741" t="b">
        <v>0</v>
      </c>
      <c r="R1741" t="s">
        <v>8291</v>
      </c>
      <c r="S1741" s="12" t="s">
        <v>8326</v>
      </c>
      <c r="T1741" t="s">
        <v>8348</v>
      </c>
      <c r="U1741">
        <f t="shared" si="139"/>
        <v>2016</v>
      </c>
    </row>
    <row r="1742" spans="1:21" ht="15" hidden="1" customHeight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>
        <f t="shared" si="135"/>
        <v>0</v>
      </c>
      <c r="H1742" t="e">
        <f t="shared" si="136"/>
        <v>#DIV/0!</v>
      </c>
      <c r="I1742" t="s">
        <v>8223</v>
      </c>
      <c r="J1742" t="s">
        <v>8245</v>
      </c>
      <c r="K1742">
        <v>1437075422</v>
      </c>
      <c r="L1742" s="9">
        <f t="shared" si="137"/>
        <v>42201.817384259266</v>
      </c>
      <c r="M1742">
        <v>1434483422</v>
      </c>
      <c r="N1742" s="9">
        <f t="shared" si="138"/>
        <v>42171.817384259259</v>
      </c>
      <c r="O1742" t="b">
        <v>0</v>
      </c>
      <c r="P1742">
        <v>0</v>
      </c>
      <c r="Q1742" t="b">
        <v>0</v>
      </c>
      <c r="R1742" t="s">
        <v>8291</v>
      </c>
      <c r="S1742" s="12" t="s">
        <v>8326</v>
      </c>
      <c r="T1742" t="s">
        <v>8348</v>
      </c>
      <c r="U1742">
        <f t="shared" si="139"/>
        <v>2015</v>
      </c>
    </row>
    <row r="1743" spans="1:21" ht="15" hidden="1" customHeight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>
        <f t="shared" si="135"/>
        <v>111</v>
      </c>
      <c r="H1743">
        <f t="shared" si="136"/>
        <v>25.58</v>
      </c>
      <c r="I1743" t="s">
        <v>8224</v>
      </c>
      <c r="J1743" t="s">
        <v>8246</v>
      </c>
      <c r="K1743">
        <v>1433948671</v>
      </c>
      <c r="L1743" s="9">
        <f t="shared" si="137"/>
        <v>42165.628136574072</v>
      </c>
      <c r="M1743">
        <v>1430060671</v>
      </c>
      <c r="N1743" s="9">
        <f t="shared" si="138"/>
        <v>42120.628136574072</v>
      </c>
      <c r="O1743" t="b">
        <v>0</v>
      </c>
      <c r="P1743">
        <v>52</v>
      </c>
      <c r="Q1743" t="b">
        <v>1</v>
      </c>
      <c r="R1743" t="s">
        <v>8283</v>
      </c>
      <c r="S1743" s="12" t="s">
        <v>8339</v>
      </c>
      <c r="T1743" t="s">
        <v>8340</v>
      </c>
      <c r="U1743">
        <f t="shared" si="139"/>
        <v>2015</v>
      </c>
    </row>
    <row r="1744" spans="1:21" ht="15" hidden="1" customHeight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>
        <f t="shared" si="135"/>
        <v>109</v>
      </c>
      <c r="H1744">
        <f t="shared" si="136"/>
        <v>63.97</v>
      </c>
      <c r="I1744" t="s">
        <v>8223</v>
      </c>
      <c r="J1744" t="s">
        <v>8245</v>
      </c>
      <c r="K1744">
        <v>1483822800</v>
      </c>
      <c r="L1744" s="9">
        <f t="shared" si="137"/>
        <v>42742.875</v>
      </c>
      <c r="M1744">
        <v>1481058170</v>
      </c>
      <c r="N1744" s="9">
        <f t="shared" si="138"/>
        <v>42710.876967592594</v>
      </c>
      <c r="O1744" t="b">
        <v>0</v>
      </c>
      <c r="P1744">
        <v>34</v>
      </c>
      <c r="Q1744" t="b">
        <v>1</v>
      </c>
      <c r="R1744" t="s">
        <v>8283</v>
      </c>
      <c r="S1744" s="12" t="s">
        <v>8339</v>
      </c>
      <c r="T1744" t="s">
        <v>8340</v>
      </c>
      <c r="U1744">
        <f t="shared" si="139"/>
        <v>2016</v>
      </c>
    </row>
    <row r="1745" spans="1:21" ht="15" hidden="1" customHeight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>
        <f t="shared" si="135"/>
        <v>100</v>
      </c>
      <c r="H1745">
        <f t="shared" si="136"/>
        <v>89.93</v>
      </c>
      <c r="I1745" t="s">
        <v>8223</v>
      </c>
      <c r="J1745" t="s">
        <v>8245</v>
      </c>
      <c r="K1745">
        <v>1472270340</v>
      </c>
      <c r="L1745" s="9">
        <f t="shared" si="137"/>
        <v>42609.165972222225</v>
      </c>
      <c r="M1745">
        <v>1470348775</v>
      </c>
      <c r="N1745" s="9">
        <f t="shared" si="138"/>
        <v>42586.925636574073</v>
      </c>
      <c r="O1745" t="b">
        <v>0</v>
      </c>
      <c r="P1745">
        <v>67</v>
      </c>
      <c r="Q1745" t="b">
        <v>1</v>
      </c>
      <c r="R1745" t="s">
        <v>8283</v>
      </c>
      <c r="S1745" s="12" t="s">
        <v>8339</v>
      </c>
      <c r="T1745" t="s">
        <v>8340</v>
      </c>
      <c r="U1745">
        <f t="shared" si="139"/>
        <v>2016</v>
      </c>
    </row>
    <row r="1746" spans="1:21" ht="15" hidden="1" customHeight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>
        <f t="shared" si="135"/>
        <v>118</v>
      </c>
      <c r="H1746">
        <f t="shared" si="136"/>
        <v>93.07</v>
      </c>
      <c r="I1746" t="s">
        <v>8224</v>
      </c>
      <c r="J1746" t="s">
        <v>8246</v>
      </c>
      <c r="K1746">
        <v>1425821477</v>
      </c>
      <c r="L1746" s="9">
        <f t="shared" si="137"/>
        <v>42071.563391203701</v>
      </c>
      <c r="M1746">
        <v>1421937077</v>
      </c>
      <c r="N1746" s="9">
        <f t="shared" si="138"/>
        <v>42026.605057870373</v>
      </c>
      <c r="O1746" t="b">
        <v>0</v>
      </c>
      <c r="P1746">
        <v>70</v>
      </c>
      <c r="Q1746" t="b">
        <v>1</v>
      </c>
      <c r="R1746" t="s">
        <v>8283</v>
      </c>
      <c r="S1746" s="12" t="s">
        <v>8339</v>
      </c>
      <c r="T1746" t="s">
        <v>8340</v>
      </c>
      <c r="U1746">
        <f t="shared" si="139"/>
        <v>2015</v>
      </c>
    </row>
    <row r="1747" spans="1:21" ht="15" hidden="1" customHeight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>
        <f t="shared" si="135"/>
        <v>114</v>
      </c>
      <c r="H1747">
        <f t="shared" si="136"/>
        <v>89.67</v>
      </c>
      <c r="I1747" t="s">
        <v>8223</v>
      </c>
      <c r="J1747" t="s">
        <v>8245</v>
      </c>
      <c r="K1747">
        <v>1482372000</v>
      </c>
      <c r="L1747" s="9">
        <f t="shared" si="137"/>
        <v>42726.083333333328</v>
      </c>
      <c r="M1747">
        <v>1479276838</v>
      </c>
      <c r="N1747" s="9">
        <f t="shared" si="138"/>
        <v>42690.259699074071</v>
      </c>
      <c r="O1747" t="b">
        <v>0</v>
      </c>
      <c r="P1747">
        <v>89</v>
      </c>
      <c r="Q1747" t="b">
        <v>1</v>
      </c>
      <c r="R1747" t="s">
        <v>8283</v>
      </c>
      <c r="S1747" s="12" t="s">
        <v>8339</v>
      </c>
      <c r="T1747" t="s">
        <v>8340</v>
      </c>
      <c r="U1747">
        <f t="shared" si="139"/>
        <v>2016</v>
      </c>
    </row>
    <row r="1748" spans="1:21" ht="15" hidden="1" customHeight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>
        <f t="shared" si="135"/>
        <v>148</v>
      </c>
      <c r="H1748">
        <f t="shared" si="136"/>
        <v>207.62</v>
      </c>
      <c r="I1748" t="s">
        <v>8223</v>
      </c>
      <c r="J1748" t="s">
        <v>8245</v>
      </c>
      <c r="K1748">
        <v>1479952800</v>
      </c>
      <c r="L1748" s="9">
        <f t="shared" si="137"/>
        <v>42698.083333333328</v>
      </c>
      <c r="M1748">
        <v>1477368867</v>
      </c>
      <c r="N1748" s="9">
        <f t="shared" si="138"/>
        <v>42668.176701388889</v>
      </c>
      <c r="O1748" t="b">
        <v>0</v>
      </c>
      <c r="P1748">
        <v>107</v>
      </c>
      <c r="Q1748" t="b">
        <v>1</v>
      </c>
      <c r="R1748" t="s">
        <v>8283</v>
      </c>
      <c r="S1748" s="12" t="s">
        <v>8339</v>
      </c>
      <c r="T1748" t="s">
        <v>8340</v>
      </c>
      <c r="U1748">
        <f t="shared" si="139"/>
        <v>2016</v>
      </c>
    </row>
    <row r="1749" spans="1:21" ht="15" hidden="1" customHeight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>
        <f t="shared" si="135"/>
        <v>105</v>
      </c>
      <c r="H1749">
        <f t="shared" si="136"/>
        <v>59.41</v>
      </c>
      <c r="I1749" t="s">
        <v>8224</v>
      </c>
      <c r="J1749" t="s">
        <v>8246</v>
      </c>
      <c r="K1749">
        <v>1447426800</v>
      </c>
      <c r="L1749" s="9">
        <f t="shared" si="137"/>
        <v>42321.625</v>
      </c>
      <c r="M1749">
        <v>1444904830</v>
      </c>
      <c r="N1749" s="9">
        <f t="shared" si="138"/>
        <v>42292.435532407406</v>
      </c>
      <c r="O1749" t="b">
        <v>0</v>
      </c>
      <c r="P1749">
        <v>159</v>
      </c>
      <c r="Q1749" t="b">
        <v>1</v>
      </c>
      <c r="R1749" t="s">
        <v>8283</v>
      </c>
      <c r="S1749" s="12" t="s">
        <v>8339</v>
      </c>
      <c r="T1749" t="s">
        <v>8340</v>
      </c>
      <c r="U1749">
        <f t="shared" si="139"/>
        <v>2015</v>
      </c>
    </row>
    <row r="1750" spans="1:21" ht="15" hidden="1" customHeight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>
        <f t="shared" si="135"/>
        <v>130</v>
      </c>
      <c r="H1750">
        <f t="shared" si="136"/>
        <v>358.97</v>
      </c>
      <c r="I1750" t="s">
        <v>8228</v>
      </c>
      <c r="J1750" t="s">
        <v>8250</v>
      </c>
      <c r="K1750">
        <v>1441234143</v>
      </c>
      <c r="L1750" s="9">
        <f t="shared" si="137"/>
        <v>42249.950729166667</v>
      </c>
      <c r="M1750">
        <v>1438642143</v>
      </c>
      <c r="N1750" s="9">
        <f t="shared" si="138"/>
        <v>42219.950729166667</v>
      </c>
      <c r="O1750" t="b">
        <v>0</v>
      </c>
      <c r="P1750">
        <v>181</v>
      </c>
      <c r="Q1750" t="b">
        <v>1</v>
      </c>
      <c r="R1750" t="s">
        <v>8283</v>
      </c>
      <c r="S1750" s="12" t="s">
        <v>8339</v>
      </c>
      <c r="T1750" t="s">
        <v>8340</v>
      </c>
      <c r="U1750">
        <f t="shared" si="139"/>
        <v>2015</v>
      </c>
    </row>
    <row r="1751" spans="1:21" ht="15" hidden="1" customHeight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>
        <f t="shared" si="135"/>
        <v>123</v>
      </c>
      <c r="H1751">
        <f t="shared" si="136"/>
        <v>94.74</v>
      </c>
      <c r="I1751" t="s">
        <v>8242</v>
      </c>
      <c r="J1751" t="s">
        <v>8248</v>
      </c>
      <c r="K1751">
        <v>1488394800</v>
      </c>
      <c r="L1751" s="9">
        <f t="shared" si="137"/>
        <v>42795.791666666672</v>
      </c>
      <c r="M1751">
        <v>1485213921</v>
      </c>
      <c r="N1751" s="9">
        <f t="shared" si="138"/>
        <v>42758.975937499999</v>
      </c>
      <c r="O1751" t="b">
        <v>0</v>
      </c>
      <c r="P1751">
        <v>131</v>
      </c>
      <c r="Q1751" t="b">
        <v>1</v>
      </c>
      <c r="R1751" t="s">
        <v>8283</v>
      </c>
      <c r="S1751" s="12" t="s">
        <v>8339</v>
      </c>
      <c r="T1751" t="s">
        <v>8340</v>
      </c>
      <c r="U1751">
        <f t="shared" si="139"/>
        <v>2017</v>
      </c>
    </row>
    <row r="1752" spans="1:21" ht="15" hidden="1" customHeight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>
        <f t="shared" si="135"/>
        <v>202</v>
      </c>
      <c r="H1752">
        <f t="shared" si="136"/>
        <v>80.650000000000006</v>
      </c>
      <c r="I1752" t="s">
        <v>8223</v>
      </c>
      <c r="J1752" t="s">
        <v>8245</v>
      </c>
      <c r="K1752">
        <v>1461096304</v>
      </c>
      <c r="L1752" s="9">
        <f t="shared" si="137"/>
        <v>42479.836851851855</v>
      </c>
      <c r="M1752">
        <v>1458936304</v>
      </c>
      <c r="N1752" s="9">
        <f t="shared" si="138"/>
        <v>42454.836851851855</v>
      </c>
      <c r="O1752" t="b">
        <v>0</v>
      </c>
      <c r="P1752">
        <v>125</v>
      </c>
      <c r="Q1752" t="b">
        <v>1</v>
      </c>
      <c r="R1752" t="s">
        <v>8283</v>
      </c>
      <c r="S1752" s="12" t="s">
        <v>8339</v>
      </c>
      <c r="T1752" t="s">
        <v>8340</v>
      </c>
      <c r="U1752">
        <f t="shared" si="139"/>
        <v>2016</v>
      </c>
    </row>
    <row r="1753" spans="1:21" ht="15" hidden="1" customHeight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>
        <f t="shared" si="135"/>
        <v>103</v>
      </c>
      <c r="H1753">
        <f t="shared" si="136"/>
        <v>168.69</v>
      </c>
      <c r="I1753" t="s">
        <v>8223</v>
      </c>
      <c r="J1753" t="s">
        <v>8245</v>
      </c>
      <c r="K1753">
        <v>1426787123</v>
      </c>
      <c r="L1753" s="9">
        <f t="shared" si="137"/>
        <v>42082.739849537036</v>
      </c>
      <c r="M1753">
        <v>1424198723</v>
      </c>
      <c r="N1753" s="9">
        <f t="shared" si="138"/>
        <v>42052.7815162037</v>
      </c>
      <c r="O1753" t="b">
        <v>0</v>
      </c>
      <c r="P1753">
        <v>61</v>
      </c>
      <c r="Q1753" t="b">
        <v>1</v>
      </c>
      <c r="R1753" t="s">
        <v>8283</v>
      </c>
      <c r="S1753" s="12" t="s">
        <v>8339</v>
      </c>
      <c r="T1753" t="s">
        <v>8340</v>
      </c>
      <c r="U1753">
        <f t="shared" si="139"/>
        <v>2015</v>
      </c>
    </row>
    <row r="1754" spans="1:21" ht="15" hidden="1" customHeight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>
        <f t="shared" si="135"/>
        <v>260</v>
      </c>
      <c r="H1754">
        <f t="shared" si="136"/>
        <v>34.69</v>
      </c>
      <c r="I1754" t="s">
        <v>8224</v>
      </c>
      <c r="J1754" t="s">
        <v>8246</v>
      </c>
      <c r="K1754">
        <v>1476425082</v>
      </c>
      <c r="L1754" s="9">
        <f t="shared" si="137"/>
        <v>42657.253263888888</v>
      </c>
      <c r="M1754">
        <v>1473833082</v>
      </c>
      <c r="N1754" s="9">
        <f t="shared" si="138"/>
        <v>42627.253263888888</v>
      </c>
      <c r="O1754" t="b">
        <v>0</v>
      </c>
      <c r="P1754">
        <v>90</v>
      </c>
      <c r="Q1754" t="b">
        <v>1</v>
      </c>
      <c r="R1754" t="s">
        <v>8283</v>
      </c>
      <c r="S1754" s="12" t="s">
        <v>8339</v>
      </c>
      <c r="T1754" t="s">
        <v>8340</v>
      </c>
      <c r="U1754">
        <f t="shared" si="139"/>
        <v>2016</v>
      </c>
    </row>
    <row r="1755" spans="1:21" ht="15" hidden="1" customHeight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>
        <f t="shared" si="135"/>
        <v>108</v>
      </c>
      <c r="H1755">
        <f t="shared" si="136"/>
        <v>462.86</v>
      </c>
      <c r="I1755" t="s">
        <v>8231</v>
      </c>
      <c r="J1755" t="s">
        <v>8252</v>
      </c>
      <c r="K1755">
        <v>1458579568</v>
      </c>
      <c r="L1755" s="9">
        <f t="shared" si="137"/>
        <v>42450.707962962959</v>
      </c>
      <c r="M1755">
        <v>1455991168</v>
      </c>
      <c r="N1755" s="9">
        <f t="shared" si="138"/>
        <v>42420.74962962963</v>
      </c>
      <c r="O1755" t="b">
        <v>0</v>
      </c>
      <c r="P1755">
        <v>35</v>
      </c>
      <c r="Q1755" t="b">
        <v>1</v>
      </c>
      <c r="R1755" t="s">
        <v>8283</v>
      </c>
      <c r="S1755" s="12" t="s">
        <v>8339</v>
      </c>
      <c r="T1755" t="s">
        <v>8340</v>
      </c>
      <c r="U1755">
        <f t="shared" si="139"/>
        <v>2016</v>
      </c>
    </row>
    <row r="1756" spans="1:21" ht="15" hidden="1" customHeight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>
        <f t="shared" si="135"/>
        <v>111</v>
      </c>
      <c r="H1756">
        <f t="shared" si="136"/>
        <v>104.39</v>
      </c>
      <c r="I1756" t="s">
        <v>8228</v>
      </c>
      <c r="J1756" t="s">
        <v>8250</v>
      </c>
      <c r="K1756">
        <v>1428091353</v>
      </c>
      <c r="L1756" s="9">
        <f t="shared" si="137"/>
        <v>42097.835104166668</v>
      </c>
      <c r="M1756">
        <v>1425502953</v>
      </c>
      <c r="N1756" s="9">
        <f t="shared" si="138"/>
        <v>42067.876770833333</v>
      </c>
      <c r="O1756" t="b">
        <v>0</v>
      </c>
      <c r="P1756">
        <v>90</v>
      </c>
      <c r="Q1756" t="b">
        <v>1</v>
      </c>
      <c r="R1756" t="s">
        <v>8283</v>
      </c>
      <c r="S1756" s="12" t="s">
        <v>8339</v>
      </c>
      <c r="T1756" t="s">
        <v>8340</v>
      </c>
      <c r="U1756">
        <f t="shared" si="139"/>
        <v>2015</v>
      </c>
    </row>
    <row r="1757" spans="1:21" ht="15" hidden="1" customHeight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>
        <f t="shared" si="135"/>
        <v>120</v>
      </c>
      <c r="H1757">
        <f t="shared" si="136"/>
        <v>7.5</v>
      </c>
      <c r="I1757" t="s">
        <v>8223</v>
      </c>
      <c r="J1757" t="s">
        <v>8245</v>
      </c>
      <c r="K1757">
        <v>1444071361</v>
      </c>
      <c r="L1757" s="9">
        <f t="shared" si="137"/>
        <v>42282.788900462961</v>
      </c>
      <c r="M1757">
        <v>1441479361</v>
      </c>
      <c r="N1757" s="9">
        <f t="shared" si="138"/>
        <v>42252.788900462961</v>
      </c>
      <c r="O1757" t="b">
        <v>0</v>
      </c>
      <c r="P1757">
        <v>4</v>
      </c>
      <c r="Q1757" t="b">
        <v>1</v>
      </c>
      <c r="R1757" t="s">
        <v>8283</v>
      </c>
      <c r="S1757" s="12" t="s">
        <v>8339</v>
      </c>
      <c r="T1757" t="s">
        <v>8340</v>
      </c>
      <c r="U1757">
        <f t="shared" si="139"/>
        <v>2015</v>
      </c>
    </row>
    <row r="1758" spans="1:21" ht="15" hidden="1" customHeight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>
        <f t="shared" si="135"/>
        <v>103</v>
      </c>
      <c r="H1758">
        <f t="shared" si="136"/>
        <v>47.13</v>
      </c>
      <c r="I1758" t="s">
        <v>8223</v>
      </c>
      <c r="J1758" t="s">
        <v>8245</v>
      </c>
      <c r="K1758">
        <v>1472443269</v>
      </c>
      <c r="L1758" s="9">
        <f t="shared" si="137"/>
        <v>42611.167465277773</v>
      </c>
      <c r="M1758">
        <v>1468987269</v>
      </c>
      <c r="N1758" s="9">
        <f t="shared" si="138"/>
        <v>42571.16746527778</v>
      </c>
      <c r="O1758" t="b">
        <v>0</v>
      </c>
      <c r="P1758">
        <v>120</v>
      </c>
      <c r="Q1758" t="b">
        <v>1</v>
      </c>
      <c r="R1758" t="s">
        <v>8283</v>
      </c>
      <c r="S1758" s="12" t="s">
        <v>8339</v>
      </c>
      <c r="T1758" t="s">
        <v>8340</v>
      </c>
      <c r="U1758">
        <f t="shared" si="139"/>
        <v>2016</v>
      </c>
    </row>
    <row r="1759" spans="1:21" ht="15" hidden="1" customHeight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>
        <f t="shared" si="135"/>
        <v>116</v>
      </c>
      <c r="H1759">
        <f t="shared" si="136"/>
        <v>414.29</v>
      </c>
      <c r="I1759" t="s">
        <v>8223</v>
      </c>
      <c r="J1759" t="s">
        <v>8245</v>
      </c>
      <c r="K1759">
        <v>1485631740</v>
      </c>
      <c r="L1759" s="9">
        <f t="shared" si="137"/>
        <v>42763.811805555553</v>
      </c>
      <c r="M1759">
        <v>1483041083</v>
      </c>
      <c r="N1759" s="9">
        <f t="shared" si="138"/>
        <v>42733.827349537038</v>
      </c>
      <c r="O1759" t="b">
        <v>0</v>
      </c>
      <c r="P1759">
        <v>14</v>
      </c>
      <c r="Q1759" t="b">
        <v>1</v>
      </c>
      <c r="R1759" t="s">
        <v>8283</v>
      </c>
      <c r="S1759" s="12" t="s">
        <v>8339</v>
      </c>
      <c r="T1759" t="s">
        <v>8340</v>
      </c>
      <c r="U1759">
        <f t="shared" si="139"/>
        <v>2016</v>
      </c>
    </row>
    <row r="1760" spans="1:21" ht="15" hidden="1" customHeight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>
        <f t="shared" si="135"/>
        <v>115</v>
      </c>
      <c r="H1760">
        <f t="shared" si="136"/>
        <v>42.48</v>
      </c>
      <c r="I1760" t="s">
        <v>8223</v>
      </c>
      <c r="J1760" t="s">
        <v>8245</v>
      </c>
      <c r="K1760">
        <v>1468536992</v>
      </c>
      <c r="L1760" s="9">
        <f t="shared" si="137"/>
        <v>42565.955925925926</v>
      </c>
      <c r="M1760">
        <v>1463352992</v>
      </c>
      <c r="N1760" s="9">
        <f t="shared" si="138"/>
        <v>42505.955925925926</v>
      </c>
      <c r="O1760" t="b">
        <v>0</v>
      </c>
      <c r="P1760">
        <v>27</v>
      </c>
      <c r="Q1760" t="b">
        <v>1</v>
      </c>
      <c r="R1760" t="s">
        <v>8283</v>
      </c>
      <c r="S1760" s="12" t="s">
        <v>8339</v>
      </c>
      <c r="T1760" t="s">
        <v>8340</v>
      </c>
      <c r="U1760">
        <f t="shared" si="139"/>
        <v>2016</v>
      </c>
    </row>
    <row r="1761" spans="1:21" ht="15" hidden="1" customHeight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>
        <f t="shared" si="135"/>
        <v>107</v>
      </c>
      <c r="H1761">
        <f t="shared" si="136"/>
        <v>108.78</v>
      </c>
      <c r="I1761" t="s">
        <v>8223</v>
      </c>
      <c r="J1761" t="s">
        <v>8245</v>
      </c>
      <c r="K1761">
        <v>1427309629</v>
      </c>
      <c r="L1761" s="9">
        <f t="shared" si="137"/>
        <v>42088.787372685183</v>
      </c>
      <c r="M1761">
        <v>1425585229</v>
      </c>
      <c r="N1761" s="9">
        <f t="shared" si="138"/>
        <v>42068.829039351855</v>
      </c>
      <c r="O1761" t="b">
        <v>0</v>
      </c>
      <c r="P1761">
        <v>49</v>
      </c>
      <c r="Q1761" t="b">
        <v>1</v>
      </c>
      <c r="R1761" t="s">
        <v>8283</v>
      </c>
      <c r="S1761" s="12" t="s">
        <v>8339</v>
      </c>
      <c r="T1761" t="s">
        <v>8340</v>
      </c>
      <c r="U1761">
        <f t="shared" si="139"/>
        <v>2015</v>
      </c>
    </row>
    <row r="1762" spans="1:21" ht="15" hidden="1" customHeight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>
        <f t="shared" si="135"/>
        <v>165</v>
      </c>
      <c r="H1762">
        <f t="shared" si="136"/>
        <v>81.099999999999994</v>
      </c>
      <c r="I1762" t="s">
        <v>8223</v>
      </c>
      <c r="J1762" t="s">
        <v>8245</v>
      </c>
      <c r="K1762">
        <v>1456416513</v>
      </c>
      <c r="L1762" s="9">
        <f t="shared" si="137"/>
        <v>42425.67260416667</v>
      </c>
      <c r="M1762">
        <v>1454688513</v>
      </c>
      <c r="N1762" s="9">
        <f t="shared" si="138"/>
        <v>42405.67260416667</v>
      </c>
      <c r="O1762" t="b">
        <v>0</v>
      </c>
      <c r="P1762">
        <v>102</v>
      </c>
      <c r="Q1762" t="b">
        <v>1</v>
      </c>
      <c r="R1762" t="s">
        <v>8283</v>
      </c>
      <c r="S1762" s="12" t="s">
        <v>8339</v>
      </c>
      <c r="T1762" t="s">
        <v>8340</v>
      </c>
      <c r="U1762">
        <f t="shared" si="139"/>
        <v>2016</v>
      </c>
    </row>
    <row r="1763" spans="1:21" ht="15" hidden="1" customHeight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>
        <f t="shared" si="135"/>
        <v>155</v>
      </c>
      <c r="H1763">
        <f t="shared" si="136"/>
        <v>51.67</v>
      </c>
      <c r="I1763" t="s">
        <v>8224</v>
      </c>
      <c r="J1763" t="s">
        <v>8246</v>
      </c>
      <c r="K1763">
        <v>1442065060</v>
      </c>
      <c r="L1763" s="9">
        <f t="shared" si="137"/>
        <v>42259.567824074074</v>
      </c>
      <c r="M1763">
        <v>1437745060</v>
      </c>
      <c r="N1763" s="9">
        <f t="shared" si="138"/>
        <v>42209.567824074074</v>
      </c>
      <c r="O1763" t="b">
        <v>0</v>
      </c>
      <c r="P1763">
        <v>3</v>
      </c>
      <c r="Q1763" t="b">
        <v>1</v>
      </c>
      <c r="R1763" t="s">
        <v>8283</v>
      </c>
      <c r="S1763" s="12" t="s">
        <v>8339</v>
      </c>
      <c r="T1763" t="s">
        <v>8340</v>
      </c>
      <c r="U1763">
        <f t="shared" si="139"/>
        <v>2015</v>
      </c>
    </row>
    <row r="1764" spans="1:21" ht="15" hidden="1" customHeight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>
        <f t="shared" si="135"/>
        <v>885</v>
      </c>
      <c r="H1764">
        <f t="shared" si="136"/>
        <v>35.4</v>
      </c>
      <c r="I1764" t="s">
        <v>8223</v>
      </c>
      <c r="J1764" t="s">
        <v>8245</v>
      </c>
      <c r="K1764">
        <v>1457739245</v>
      </c>
      <c r="L1764" s="9">
        <f t="shared" si="137"/>
        <v>42440.982002314813</v>
      </c>
      <c r="M1764">
        <v>1455147245</v>
      </c>
      <c r="N1764" s="9">
        <f t="shared" si="138"/>
        <v>42410.982002314813</v>
      </c>
      <c r="O1764" t="b">
        <v>0</v>
      </c>
      <c r="P1764">
        <v>25</v>
      </c>
      <c r="Q1764" t="b">
        <v>1</v>
      </c>
      <c r="R1764" t="s">
        <v>8283</v>
      </c>
      <c r="S1764" s="12" t="s">
        <v>8339</v>
      </c>
      <c r="T1764" t="s">
        <v>8340</v>
      </c>
      <c r="U1764">
        <f t="shared" si="139"/>
        <v>2016</v>
      </c>
    </row>
    <row r="1765" spans="1:21" ht="15" hidden="1" customHeight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>
        <f t="shared" si="135"/>
        <v>102</v>
      </c>
      <c r="H1765">
        <f t="shared" si="136"/>
        <v>103.64</v>
      </c>
      <c r="I1765" t="s">
        <v>8223</v>
      </c>
      <c r="J1765" t="s">
        <v>8245</v>
      </c>
      <c r="K1765">
        <v>1477255840</v>
      </c>
      <c r="L1765" s="9">
        <f t="shared" si="137"/>
        <v>42666.868518518517</v>
      </c>
      <c r="M1765">
        <v>1474663840</v>
      </c>
      <c r="N1765" s="9">
        <f t="shared" si="138"/>
        <v>42636.868518518517</v>
      </c>
      <c r="O1765" t="b">
        <v>0</v>
      </c>
      <c r="P1765">
        <v>118</v>
      </c>
      <c r="Q1765" t="b">
        <v>1</v>
      </c>
      <c r="R1765" t="s">
        <v>8283</v>
      </c>
      <c r="S1765" s="12" t="s">
        <v>8339</v>
      </c>
      <c r="T1765" t="s">
        <v>8340</v>
      </c>
      <c r="U1765">
        <f t="shared" si="139"/>
        <v>2016</v>
      </c>
    </row>
    <row r="1766" spans="1:21" ht="15" hidden="1" customHeight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>
        <f t="shared" si="135"/>
        <v>20</v>
      </c>
      <c r="H1766">
        <f t="shared" si="136"/>
        <v>55.28</v>
      </c>
      <c r="I1766" t="s">
        <v>8224</v>
      </c>
      <c r="J1766" t="s">
        <v>8246</v>
      </c>
      <c r="K1766">
        <v>1407065979</v>
      </c>
      <c r="L1766" s="9">
        <f t="shared" si="137"/>
        <v>41854.485868055555</v>
      </c>
      <c r="M1766">
        <v>1404560379</v>
      </c>
      <c r="N1766" s="9">
        <f t="shared" si="138"/>
        <v>41825.485868055555</v>
      </c>
      <c r="O1766" t="b">
        <v>1</v>
      </c>
      <c r="P1766">
        <v>39</v>
      </c>
      <c r="Q1766" t="b">
        <v>0</v>
      </c>
      <c r="R1766" t="s">
        <v>8283</v>
      </c>
      <c r="S1766" s="12" t="s">
        <v>8339</v>
      </c>
      <c r="T1766" t="s">
        <v>8340</v>
      </c>
      <c r="U1766">
        <f t="shared" si="139"/>
        <v>2014</v>
      </c>
    </row>
    <row r="1767" spans="1:21" ht="15" hidden="1" customHeight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>
        <f t="shared" si="135"/>
        <v>59</v>
      </c>
      <c r="H1767">
        <f t="shared" si="136"/>
        <v>72.17</v>
      </c>
      <c r="I1767" t="s">
        <v>8223</v>
      </c>
      <c r="J1767" t="s">
        <v>8245</v>
      </c>
      <c r="K1767">
        <v>1407972712</v>
      </c>
      <c r="L1767" s="9">
        <f t="shared" si="137"/>
        <v>41864.980462962965</v>
      </c>
      <c r="M1767">
        <v>1405380712</v>
      </c>
      <c r="N1767" s="9">
        <f t="shared" si="138"/>
        <v>41834.980462962965</v>
      </c>
      <c r="O1767" t="b">
        <v>1</v>
      </c>
      <c r="P1767">
        <v>103</v>
      </c>
      <c r="Q1767" t="b">
        <v>0</v>
      </c>
      <c r="R1767" t="s">
        <v>8283</v>
      </c>
      <c r="S1767" s="12" t="s">
        <v>8339</v>
      </c>
      <c r="T1767" t="s">
        <v>8340</v>
      </c>
      <c r="U1767">
        <f t="shared" si="139"/>
        <v>2014</v>
      </c>
    </row>
    <row r="1768" spans="1:21" ht="15" hidden="1" customHeight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>
        <f t="shared" si="135"/>
        <v>0</v>
      </c>
      <c r="H1768" t="e">
        <f t="shared" si="136"/>
        <v>#DIV/0!</v>
      </c>
      <c r="I1768" t="s">
        <v>8225</v>
      </c>
      <c r="J1768" t="s">
        <v>8247</v>
      </c>
      <c r="K1768">
        <v>1408999088</v>
      </c>
      <c r="L1768" s="9">
        <f t="shared" si="137"/>
        <v>41876.859814814816</v>
      </c>
      <c r="M1768">
        <v>1407184688</v>
      </c>
      <c r="N1768" s="9">
        <f t="shared" si="138"/>
        <v>41855.859814814816</v>
      </c>
      <c r="O1768" t="b">
        <v>1</v>
      </c>
      <c r="P1768">
        <v>0</v>
      </c>
      <c r="Q1768" t="b">
        <v>0</v>
      </c>
      <c r="R1768" t="s">
        <v>8283</v>
      </c>
      <c r="S1768" s="12" t="s">
        <v>8339</v>
      </c>
      <c r="T1768" t="s">
        <v>8340</v>
      </c>
      <c r="U1768">
        <f t="shared" si="139"/>
        <v>2014</v>
      </c>
    </row>
    <row r="1769" spans="1:21" ht="15" hidden="1" customHeight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>
        <f t="shared" si="135"/>
        <v>46</v>
      </c>
      <c r="H1769">
        <f t="shared" si="136"/>
        <v>58.62</v>
      </c>
      <c r="I1769" t="s">
        <v>8223</v>
      </c>
      <c r="J1769" t="s">
        <v>8245</v>
      </c>
      <c r="K1769">
        <v>1407080884</v>
      </c>
      <c r="L1769" s="9">
        <f t="shared" si="137"/>
        <v>41854.658379629633</v>
      </c>
      <c r="M1769">
        <v>1404488884</v>
      </c>
      <c r="N1769" s="9">
        <f t="shared" si="138"/>
        <v>41824.658379629633</v>
      </c>
      <c r="O1769" t="b">
        <v>1</v>
      </c>
      <c r="P1769">
        <v>39</v>
      </c>
      <c r="Q1769" t="b">
        <v>0</v>
      </c>
      <c r="R1769" t="s">
        <v>8283</v>
      </c>
      <c r="S1769" s="12" t="s">
        <v>8339</v>
      </c>
      <c r="T1769" t="s">
        <v>8340</v>
      </c>
      <c r="U1769">
        <f t="shared" si="139"/>
        <v>2014</v>
      </c>
    </row>
    <row r="1770" spans="1:21" ht="15" hidden="1" customHeight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>
        <f t="shared" si="135"/>
        <v>4</v>
      </c>
      <c r="H1770">
        <f t="shared" si="136"/>
        <v>12.47</v>
      </c>
      <c r="I1770" t="s">
        <v>8223</v>
      </c>
      <c r="J1770" t="s">
        <v>8245</v>
      </c>
      <c r="K1770">
        <v>1411824444</v>
      </c>
      <c r="L1770" s="9">
        <f t="shared" si="137"/>
        <v>41909.560694444444</v>
      </c>
      <c r="M1770">
        <v>1406640444</v>
      </c>
      <c r="N1770" s="9">
        <f t="shared" si="138"/>
        <v>41849.560694444444</v>
      </c>
      <c r="O1770" t="b">
        <v>1</v>
      </c>
      <c r="P1770">
        <v>15</v>
      </c>
      <c r="Q1770" t="b">
        <v>0</v>
      </c>
      <c r="R1770" t="s">
        <v>8283</v>
      </c>
      <c r="S1770" s="12" t="s">
        <v>8339</v>
      </c>
      <c r="T1770" t="s">
        <v>8340</v>
      </c>
      <c r="U1770">
        <f t="shared" si="139"/>
        <v>2014</v>
      </c>
    </row>
    <row r="1771" spans="1:21" ht="15" hidden="1" customHeight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>
        <f t="shared" si="135"/>
        <v>3</v>
      </c>
      <c r="H1771">
        <f t="shared" si="136"/>
        <v>49.14</v>
      </c>
      <c r="I1771" t="s">
        <v>8223</v>
      </c>
      <c r="J1771" t="s">
        <v>8245</v>
      </c>
      <c r="K1771">
        <v>1421177959</v>
      </c>
      <c r="L1771" s="9">
        <f t="shared" si="137"/>
        <v>42017.818969907406</v>
      </c>
      <c r="M1771">
        <v>1418585959</v>
      </c>
      <c r="N1771" s="9">
        <f t="shared" si="138"/>
        <v>41987.818969907406</v>
      </c>
      <c r="O1771" t="b">
        <v>1</v>
      </c>
      <c r="P1771">
        <v>22</v>
      </c>
      <c r="Q1771" t="b">
        <v>0</v>
      </c>
      <c r="R1771" t="s">
        <v>8283</v>
      </c>
      <c r="S1771" s="12" t="s">
        <v>8339</v>
      </c>
      <c r="T1771" t="s">
        <v>8340</v>
      </c>
      <c r="U1771">
        <f t="shared" si="139"/>
        <v>2014</v>
      </c>
    </row>
    <row r="1772" spans="1:21" ht="15" hidden="1" customHeight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>
        <f t="shared" si="135"/>
        <v>57</v>
      </c>
      <c r="H1772">
        <f t="shared" si="136"/>
        <v>150.5</v>
      </c>
      <c r="I1772" t="s">
        <v>8223</v>
      </c>
      <c r="J1772" t="s">
        <v>8245</v>
      </c>
      <c r="K1772">
        <v>1413312194</v>
      </c>
      <c r="L1772" s="9">
        <f t="shared" si="137"/>
        <v>41926.780023148152</v>
      </c>
      <c r="M1772">
        <v>1410288194</v>
      </c>
      <c r="N1772" s="9">
        <f t="shared" si="138"/>
        <v>41891.780023148152</v>
      </c>
      <c r="O1772" t="b">
        <v>1</v>
      </c>
      <c r="P1772">
        <v>92</v>
      </c>
      <c r="Q1772" t="b">
        <v>0</v>
      </c>
      <c r="R1772" t="s">
        <v>8283</v>
      </c>
      <c r="S1772" s="12" t="s">
        <v>8339</v>
      </c>
      <c r="T1772" t="s">
        <v>8340</v>
      </c>
      <c r="U1772">
        <f t="shared" si="139"/>
        <v>2014</v>
      </c>
    </row>
    <row r="1773" spans="1:21" ht="15" hidden="1" customHeight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>
        <f t="shared" si="135"/>
        <v>21</v>
      </c>
      <c r="H1773">
        <f t="shared" si="136"/>
        <v>35.799999999999997</v>
      </c>
      <c r="I1773" t="s">
        <v>8224</v>
      </c>
      <c r="J1773" t="s">
        <v>8246</v>
      </c>
      <c r="K1773">
        <v>1414107040</v>
      </c>
      <c r="L1773" s="9">
        <f t="shared" si="137"/>
        <v>41935.979629629634</v>
      </c>
      <c r="M1773">
        <v>1411515040</v>
      </c>
      <c r="N1773" s="9">
        <f t="shared" si="138"/>
        <v>41905.979629629626</v>
      </c>
      <c r="O1773" t="b">
        <v>1</v>
      </c>
      <c r="P1773">
        <v>25</v>
      </c>
      <c r="Q1773" t="b">
        <v>0</v>
      </c>
      <c r="R1773" t="s">
        <v>8283</v>
      </c>
      <c r="S1773" s="12" t="s">
        <v>8339</v>
      </c>
      <c r="T1773" t="s">
        <v>8340</v>
      </c>
      <c r="U1773">
        <f t="shared" si="139"/>
        <v>2014</v>
      </c>
    </row>
    <row r="1774" spans="1:21" ht="15" hidden="1" customHeight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>
        <f t="shared" si="135"/>
        <v>16</v>
      </c>
      <c r="H1774">
        <f t="shared" si="136"/>
        <v>45.16</v>
      </c>
      <c r="I1774" t="s">
        <v>8224</v>
      </c>
      <c r="J1774" t="s">
        <v>8246</v>
      </c>
      <c r="K1774">
        <v>1404666836</v>
      </c>
      <c r="L1774" s="9">
        <f t="shared" si="137"/>
        <v>41826.718009259261</v>
      </c>
      <c r="M1774">
        <v>1399482836</v>
      </c>
      <c r="N1774" s="9">
        <f t="shared" si="138"/>
        <v>41766.718009259261</v>
      </c>
      <c r="O1774" t="b">
        <v>1</v>
      </c>
      <c r="P1774">
        <v>19</v>
      </c>
      <c r="Q1774" t="b">
        <v>0</v>
      </c>
      <c r="R1774" t="s">
        <v>8283</v>
      </c>
      <c r="S1774" s="12" t="s">
        <v>8339</v>
      </c>
      <c r="T1774" t="s">
        <v>8340</v>
      </c>
      <c r="U1774">
        <f t="shared" si="139"/>
        <v>2014</v>
      </c>
    </row>
    <row r="1775" spans="1:21" ht="15" hidden="1" customHeight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>
        <f t="shared" si="135"/>
        <v>6</v>
      </c>
      <c r="H1775">
        <f t="shared" si="136"/>
        <v>98.79</v>
      </c>
      <c r="I1775" t="s">
        <v>8223</v>
      </c>
      <c r="J1775" t="s">
        <v>8245</v>
      </c>
      <c r="K1775">
        <v>1421691298</v>
      </c>
      <c r="L1775" s="9">
        <f t="shared" si="137"/>
        <v>42023.760393518518</v>
      </c>
      <c r="M1775">
        <v>1417803298</v>
      </c>
      <c r="N1775" s="9">
        <f t="shared" si="138"/>
        <v>41978.760393518518</v>
      </c>
      <c r="O1775" t="b">
        <v>1</v>
      </c>
      <c r="P1775">
        <v>19</v>
      </c>
      <c r="Q1775" t="b">
        <v>0</v>
      </c>
      <c r="R1775" t="s">
        <v>8283</v>
      </c>
      <c r="S1775" s="12" t="s">
        <v>8339</v>
      </c>
      <c r="T1775" t="s">
        <v>8340</v>
      </c>
      <c r="U1775">
        <f t="shared" si="139"/>
        <v>2014</v>
      </c>
    </row>
    <row r="1776" spans="1:21" ht="15" hidden="1" customHeight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>
        <f t="shared" si="135"/>
        <v>46</v>
      </c>
      <c r="H1776">
        <f t="shared" si="136"/>
        <v>88.31</v>
      </c>
      <c r="I1776" t="s">
        <v>8223</v>
      </c>
      <c r="J1776" t="s">
        <v>8245</v>
      </c>
      <c r="K1776">
        <v>1417273140</v>
      </c>
      <c r="L1776" s="9">
        <f t="shared" si="137"/>
        <v>41972.624305555553</v>
      </c>
      <c r="M1776">
        <v>1413609292</v>
      </c>
      <c r="N1776" s="9">
        <f t="shared" si="138"/>
        <v>41930.218657407408</v>
      </c>
      <c r="O1776" t="b">
        <v>1</v>
      </c>
      <c r="P1776">
        <v>13</v>
      </c>
      <c r="Q1776" t="b">
        <v>0</v>
      </c>
      <c r="R1776" t="s">
        <v>8283</v>
      </c>
      <c r="S1776" s="12" t="s">
        <v>8339</v>
      </c>
      <c r="T1776" t="s">
        <v>8340</v>
      </c>
      <c r="U1776">
        <f t="shared" si="139"/>
        <v>2014</v>
      </c>
    </row>
    <row r="1777" spans="1:21" ht="15" hidden="1" customHeight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>
        <f t="shared" si="135"/>
        <v>65</v>
      </c>
      <c r="H1777">
        <f t="shared" si="136"/>
        <v>170.63</v>
      </c>
      <c r="I1777" t="s">
        <v>8223</v>
      </c>
      <c r="J1777" t="s">
        <v>8245</v>
      </c>
      <c r="K1777">
        <v>1414193160</v>
      </c>
      <c r="L1777" s="9">
        <f t="shared" si="137"/>
        <v>41936.976388888892</v>
      </c>
      <c r="M1777">
        <v>1410305160</v>
      </c>
      <c r="N1777" s="9">
        <f t="shared" si="138"/>
        <v>41891.976388888892</v>
      </c>
      <c r="O1777" t="b">
        <v>1</v>
      </c>
      <c r="P1777">
        <v>124</v>
      </c>
      <c r="Q1777" t="b">
        <v>0</v>
      </c>
      <c r="R1777" t="s">
        <v>8283</v>
      </c>
      <c r="S1777" s="12" t="s">
        <v>8339</v>
      </c>
      <c r="T1777" t="s">
        <v>8340</v>
      </c>
      <c r="U1777">
        <f t="shared" si="139"/>
        <v>2014</v>
      </c>
    </row>
    <row r="1778" spans="1:21" ht="15" hidden="1" customHeight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>
        <f t="shared" si="135"/>
        <v>7</v>
      </c>
      <c r="H1778">
        <f t="shared" si="136"/>
        <v>83.75</v>
      </c>
      <c r="I1778" t="s">
        <v>8224</v>
      </c>
      <c r="J1778" t="s">
        <v>8246</v>
      </c>
      <c r="K1778">
        <v>1414623471</v>
      </c>
      <c r="L1778" s="9">
        <f t="shared" si="137"/>
        <v>41941.95684027778</v>
      </c>
      <c r="M1778">
        <v>1411513071</v>
      </c>
      <c r="N1778" s="9">
        <f t="shared" si="138"/>
        <v>41905.95684027778</v>
      </c>
      <c r="O1778" t="b">
        <v>1</v>
      </c>
      <c r="P1778">
        <v>4</v>
      </c>
      <c r="Q1778" t="b">
        <v>0</v>
      </c>
      <c r="R1778" t="s">
        <v>8283</v>
      </c>
      <c r="S1778" s="12" t="s">
        <v>8339</v>
      </c>
      <c r="T1778" t="s">
        <v>8340</v>
      </c>
      <c r="U1778">
        <f t="shared" si="139"/>
        <v>2014</v>
      </c>
    </row>
    <row r="1779" spans="1:21" ht="15" hidden="1" customHeight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>
        <f t="shared" si="135"/>
        <v>14</v>
      </c>
      <c r="H1779">
        <f t="shared" si="136"/>
        <v>65.099999999999994</v>
      </c>
      <c r="I1779" t="s">
        <v>8232</v>
      </c>
      <c r="J1779" t="s">
        <v>8248</v>
      </c>
      <c r="K1779">
        <v>1424421253</v>
      </c>
      <c r="L1779" s="9">
        <f t="shared" si="137"/>
        <v>42055.357094907406</v>
      </c>
      <c r="M1779">
        <v>1421829253</v>
      </c>
      <c r="N1779" s="9">
        <f t="shared" si="138"/>
        <v>42025.357094907406</v>
      </c>
      <c r="O1779" t="b">
        <v>1</v>
      </c>
      <c r="P1779">
        <v>10</v>
      </c>
      <c r="Q1779" t="b">
        <v>0</v>
      </c>
      <c r="R1779" t="s">
        <v>8283</v>
      </c>
      <c r="S1779" s="12" t="s">
        <v>8339</v>
      </c>
      <c r="T1779" t="s">
        <v>8340</v>
      </c>
      <c r="U1779">
        <f t="shared" si="139"/>
        <v>2015</v>
      </c>
    </row>
    <row r="1780" spans="1:21" ht="15" hidden="1" customHeight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>
        <f t="shared" si="135"/>
        <v>2</v>
      </c>
      <c r="H1780">
        <f t="shared" si="136"/>
        <v>66.33</v>
      </c>
      <c r="I1780" t="s">
        <v>8223</v>
      </c>
      <c r="J1780" t="s">
        <v>8245</v>
      </c>
      <c r="K1780">
        <v>1427485395</v>
      </c>
      <c r="L1780" s="9">
        <f t="shared" si="137"/>
        <v>42090.821701388893</v>
      </c>
      <c r="M1780">
        <v>1423600995</v>
      </c>
      <c r="N1780" s="9">
        <f t="shared" si="138"/>
        <v>42045.863368055558</v>
      </c>
      <c r="O1780" t="b">
        <v>1</v>
      </c>
      <c r="P1780">
        <v>15</v>
      </c>
      <c r="Q1780" t="b">
        <v>0</v>
      </c>
      <c r="R1780" t="s">
        <v>8283</v>
      </c>
      <c r="S1780" s="12" t="s">
        <v>8339</v>
      </c>
      <c r="T1780" t="s">
        <v>8340</v>
      </c>
      <c r="U1780">
        <f t="shared" si="139"/>
        <v>2015</v>
      </c>
    </row>
    <row r="1781" spans="1:21" ht="15" hidden="1" customHeight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>
        <f t="shared" si="135"/>
        <v>36</v>
      </c>
      <c r="H1781">
        <f t="shared" si="136"/>
        <v>104.89</v>
      </c>
      <c r="I1781" t="s">
        <v>8223</v>
      </c>
      <c r="J1781" t="s">
        <v>8245</v>
      </c>
      <c r="K1781">
        <v>1472834180</v>
      </c>
      <c r="L1781" s="9">
        <f t="shared" si="137"/>
        <v>42615.691898148143</v>
      </c>
      <c r="M1781">
        <v>1470242180</v>
      </c>
      <c r="N1781" s="9">
        <f t="shared" si="138"/>
        <v>42585.691898148143</v>
      </c>
      <c r="O1781" t="b">
        <v>1</v>
      </c>
      <c r="P1781">
        <v>38</v>
      </c>
      <c r="Q1781" t="b">
        <v>0</v>
      </c>
      <c r="R1781" t="s">
        <v>8283</v>
      </c>
      <c r="S1781" s="12" t="s">
        <v>8339</v>
      </c>
      <c r="T1781" t="s">
        <v>8340</v>
      </c>
      <c r="U1781">
        <f t="shared" si="139"/>
        <v>2016</v>
      </c>
    </row>
    <row r="1782" spans="1:21" ht="15" hidden="1" customHeight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>
        <f t="shared" si="135"/>
        <v>40</v>
      </c>
      <c r="H1782">
        <f t="shared" si="136"/>
        <v>78.44</v>
      </c>
      <c r="I1782" t="s">
        <v>8223</v>
      </c>
      <c r="J1782" t="s">
        <v>8245</v>
      </c>
      <c r="K1782">
        <v>1467469510</v>
      </c>
      <c r="L1782" s="9">
        <f t="shared" si="137"/>
        <v>42553.600810185191</v>
      </c>
      <c r="M1782">
        <v>1462285510</v>
      </c>
      <c r="N1782" s="9">
        <f t="shared" si="138"/>
        <v>42493.600810185184</v>
      </c>
      <c r="O1782" t="b">
        <v>1</v>
      </c>
      <c r="P1782">
        <v>152</v>
      </c>
      <c r="Q1782" t="b">
        <v>0</v>
      </c>
      <c r="R1782" t="s">
        <v>8283</v>
      </c>
      <c r="S1782" s="12" t="s">
        <v>8339</v>
      </c>
      <c r="T1782" t="s">
        <v>8340</v>
      </c>
      <c r="U1782">
        <f t="shared" si="139"/>
        <v>2016</v>
      </c>
    </row>
    <row r="1783" spans="1:21" ht="15" hidden="1" customHeight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>
        <f t="shared" si="135"/>
        <v>26</v>
      </c>
      <c r="H1783">
        <f t="shared" si="136"/>
        <v>59.04</v>
      </c>
      <c r="I1783" t="s">
        <v>8223</v>
      </c>
      <c r="J1783" t="s">
        <v>8245</v>
      </c>
      <c r="K1783">
        <v>1473950945</v>
      </c>
      <c r="L1783" s="9">
        <f t="shared" si="137"/>
        <v>42628.617418981477</v>
      </c>
      <c r="M1783">
        <v>1471272545</v>
      </c>
      <c r="N1783" s="9">
        <f t="shared" si="138"/>
        <v>42597.617418981477</v>
      </c>
      <c r="O1783" t="b">
        <v>1</v>
      </c>
      <c r="P1783">
        <v>24</v>
      </c>
      <c r="Q1783" t="b">
        <v>0</v>
      </c>
      <c r="R1783" t="s">
        <v>8283</v>
      </c>
      <c r="S1783" s="12" t="s">
        <v>8339</v>
      </c>
      <c r="T1783" t="s">
        <v>8340</v>
      </c>
      <c r="U1783">
        <f t="shared" si="139"/>
        <v>2016</v>
      </c>
    </row>
    <row r="1784" spans="1:21" ht="15" hidden="1" customHeight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>
        <f t="shared" si="135"/>
        <v>15</v>
      </c>
      <c r="H1784">
        <f t="shared" si="136"/>
        <v>71.34</v>
      </c>
      <c r="I1784" t="s">
        <v>8223</v>
      </c>
      <c r="J1784" t="s">
        <v>8245</v>
      </c>
      <c r="K1784">
        <v>1456062489</v>
      </c>
      <c r="L1784" s="9">
        <f t="shared" si="137"/>
        <v>42421.575104166666</v>
      </c>
      <c r="M1784">
        <v>1453211289</v>
      </c>
      <c r="N1784" s="9">
        <f t="shared" si="138"/>
        <v>42388.575104166666</v>
      </c>
      <c r="O1784" t="b">
        <v>1</v>
      </c>
      <c r="P1784">
        <v>76</v>
      </c>
      <c r="Q1784" t="b">
        <v>0</v>
      </c>
      <c r="R1784" t="s">
        <v>8283</v>
      </c>
      <c r="S1784" s="12" t="s">
        <v>8339</v>
      </c>
      <c r="T1784" t="s">
        <v>8340</v>
      </c>
      <c r="U1784">
        <f t="shared" si="139"/>
        <v>2016</v>
      </c>
    </row>
    <row r="1785" spans="1:21" ht="15" hidden="1" customHeight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>
        <f t="shared" si="135"/>
        <v>24</v>
      </c>
      <c r="H1785">
        <f t="shared" si="136"/>
        <v>51.23</v>
      </c>
      <c r="I1785" t="s">
        <v>8223</v>
      </c>
      <c r="J1785" t="s">
        <v>8245</v>
      </c>
      <c r="K1785">
        <v>1432248478</v>
      </c>
      <c r="L1785" s="9">
        <f t="shared" si="137"/>
        <v>42145.949976851851</v>
      </c>
      <c r="M1785">
        <v>1429656478</v>
      </c>
      <c r="N1785" s="9">
        <f t="shared" si="138"/>
        <v>42115.949976851851</v>
      </c>
      <c r="O1785" t="b">
        <v>1</v>
      </c>
      <c r="P1785">
        <v>185</v>
      </c>
      <c r="Q1785" t="b">
        <v>0</v>
      </c>
      <c r="R1785" t="s">
        <v>8283</v>
      </c>
      <c r="S1785" s="12" t="s">
        <v>8339</v>
      </c>
      <c r="T1785" t="s">
        <v>8340</v>
      </c>
      <c r="U1785">
        <f t="shared" si="139"/>
        <v>2015</v>
      </c>
    </row>
    <row r="1786" spans="1:21" ht="15" hidden="1" customHeight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>
        <f t="shared" si="135"/>
        <v>40</v>
      </c>
      <c r="H1786">
        <f t="shared" si="136"/>
        <v>60.24</v>
      </c>
      <c r="I1786" t="s">
        <v>8223</v>
      </c>
      <c r="J1786" t="s">
        <v>8245</v>
      </c>
      <c r="K1786">
        <v>1422674700</v>
      </c>
      <c r="L1786" s="9">
        <f t="shared" si="137"/>
        <v>42035.142361111109</v>
      </c>
      <c r="M1786">
        <v>1419954240</v>
      </c>
      <c r="N1786" s="9">
        <f t="shared" si="138"/>
        <v>42003.655555555553</v>
      </c>
      <c r="O1786" t="b">
        <v>1</v>
      </c>
      <c r="P1786">
        <v>33</v>
      </c>
      <c r="Q1786" t="b">
        <v>0</v>
      </c>
      <c r="R1786" t="s">
        <v>8283</v>
      </c>
      <c r="S1786" s="12" t="s">
        <v>8339</v>
      </c>
      <c r="T1786" t="s">
        <v>8340</v>
      </c>
      <c r="U1786">
        <f t="shared" si="139"/>
        <v>2014</v>
      </c>
    </row>
    <row r="1787" spans="1:21" ht="15" hidden="1" customHeight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>
        <f t="shared" si="135"/>
        <v>20</v>
      </c>
      <c r="H1787">
        <f t="shared" si="136"/>
        <v>44.94</v>
      </c>
      <c r="I1787" t="s">
        <v>8223</v>
      </c>
      <c r="J1787" t="s">
        <v>8245</v>
      </c>
      <c r="K1787">
        <v>1413417600</v>
      </c>
      <c r="L1787" s="9">
        <f t="shared" si="137"/>
        <v>41928</v>
      </c>
      <c r="M1787">
        <v>1410750855</v>
      </c>
      <c r="N1787" s="9">
        <f t="shared" si="138"/>
        <v>41897.134895833333</v>
      </c>
      <c r="O1787" t="b">
        <v>1</v>
      </c>
      <c r="P1787">
        <v>108</v>
      </c>
      <c r="Q1787" t="b">
        <v>0</v>
      </c>
      <c r="R1787" t="s">
        <v>8283</v>
      </c>
      <c r="S1787" s="12" t="s">
        <v>8339</v>
      </c>
      <c r="T1787" t="s">
        <v>8340</v>
      </c>
      <c r="U1787">
        <f t="shared" si="139"/>
        <v>2014</v>
      </c>
    </row>
    <row r="1788" spans="1:21" ht="15" hidden="1" customHeight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>
        <f t="shared" si="135"/>
        <v>48</v>
      </c>
      <c r="H1788">
        <f t="shared" si="136"/>
        <v>31.21</v>
      </c>
      <c r="I1788" t="s">
        <v>8232</v>
      </c>
      <c r="J1788" t="s">
        <v>8248</v>
      </c>
      <c r="K1788">
        <v>1418649177</v>
      </c>
      <c r="L1788" s="9">
        <f t="shared" si="137"/>
        <v>41988.550659722227</v>
      </c>
      <c r="M1788">
        <v>1416057177</v>
      </c>
      <c r="N1788" s="9">
        <f t="shared" si="138"/>
        <v>41958.550659722227</v>
      </c>
      <c r="O1788" t="b">
        <v>1</v>
      </c>
      <c r="P1788">
        <v>29</v>
      </c>
      <c r="Q1788" t="b">
        <v>0</v>
      </c>
      <c r="R1788" t="s">
        <v>8283</v>
      </c>
      <c r="S1788" s="12" t="s">
        <v>8339</v>
      </c>
      <c r="T1788" t="s">
        <v>8340</v>
      </c>
      <c r="U1788">
        <f t="shared" si="139"/>
        <v>2014</v>
      </c>
    </row>
    <row r="1789" spans="1:21" ht="15" hidden="1" customHeight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>
        <f t="shared" si="135"/>
        <v>15</v>
      </c>
      <c r="H1789">
        <f t="shared" si="136"/>
        <v>63.88</v>
      </c>
      <c r="I1789" t="s">
        <v>8223</v>
      </c>
      <c r="J1789" t="s">
        <v>8245</v>
      </c>
      <c r="K1789">
        <v>1428158637</v>
      </c>
      <c r="L1789" s="9">
        <f t="shared" si="137"/>
        <v>42098.613854166666</v>
      </c>
      <c r="M1789">
        <v>1425570237</v>
      </c>
      <c r="N1789" s="9">
        <f t="shared" si="138"/>
        <v>42068.65552083333</v>
      </c>
      <c r="O1789" t="b">
        <v>1</v>
      </c>
      <c r="P1789">
        <v>24</v>
      </c>
      <c r="Q1789" t="b">
        <v>0</v>
      </c>
      <c r="R1789" t="s">
        <v>8283</v>
      </c>
      <c r="S1789" s="12" t="s">
        <v>8339</v>
      </c>
      <c r="T1789" t="s">
        <v>8340</v>
      </c>
      <c r="U1789">
        <f t="shared" si="139"/>
        <v>2015</v>
      </c>
    </row>
    <row r="1790" spans="1:21" ht="15" hidden="1" customHeight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>
        <f t="shared" si="135"/>
        <v>1</v>
      </c>
      <c r="H1790">
        <f t="shared" si="136"/>
        <v>19</v>
      </c>
      <c r="I1790" t="s">
        <v>8224</v>
      </c>
      <c r="J1790" t="s">
        <v>8246</v>
      </c>
      <c r="K1790">
        <v>1414795542</v>
      </c>
      <c r="L1790" s="9">
        <f t="shared" si="137"/>
        <v>41943.94840277778</v>
      </c>
      <c r="M1790">
        <v>1412203542</v>
      </c>
      <c r="N1790" s="9">
        <f t="shared" si="138"/>
        <v>41913.94840277778</v>
      </c>
      <c r="O1790" t="b">
        <v>1</v>
      </c>
      <c r="P1790">
        <v>4</v>
      </c>
      <c r="Q1790" t="b">
        <v>0</v>
      </c>
      <c r="R1790" t="s">
        <v>8283</v>
      </c>
      <c r="S1790" s="12" t="s">
        <v>8339</v>
      </c>
      <c r="T1790" t="s">
        <v>8340</v>
      </c>
      <c r="U1790">
        <f t="shared" si="139"/>
        <v>2014</v>
      </c>
    </row>
    <row r="1791" spans="1:21" ht="15" hidden="1" customHeight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>
        <f t="shared" si="135"/>
        <v>1</v>
      </c>
      <c r="H1791">
        <f t="shared" si="136"/>
        <v>10</v>
      </c>
      <c r="I1791" t="s">
        <v>8223</v>
      </c>
      <c r="J1791" t="s">
        <v>8245</v>
      </c>
      <c r="K1791">
        <v>1421042403</v>
      </c>
      <c r="L1791" s="9">
        <f t="shared" si="137"/>
        <v>42016.250034722223</v>
      </c>
      <c r="M1791">
        <v>1415858403</v>
      </c>
      <c r="N1791" s="9">
        <f t="shared" si="138"/>
        <v>41956.250034722223</v>
      </c>
      <c r="O1791" t="b">
        <v>1</v>
      </c>
      <c r="P1791">
        <v>4</v>
      </c>
      <c r="Q1791" t="b">
        <v>0</v>
      </c>
      <c r="R1791" t="s">
        <v>8283</v>
      </c>
      <c r="S1791" s="12" t="s">
        <v>8339</v>
      </c>
      <c r="T1791" t="s">
        <v>8340</v>
      </c>
      <c r="U1791">
        <f t="shared" si="139"/>
        <v>2014</v>
      </c>
    </row>
    <row r="1792" spans="1:21" ht="15" hidden="1" customHeight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>
        <f t="shared" si="135"/>
        <v>5</v>
      </c>
      <c r="H1792">
        <f t="shared" si="136"/>
        <v>109.07</v>
      </c>
      <c r="I1792" t="s">
        <v>8223</v>
      </c>
      <c r="J1792" t="s">
        <v>8245</v>
      </c>
      <c r="K1792">
        <v>1423152678</v>
      </c>
      <c r="L1792" s="9">
        <f t="shared" si="137"/>
        <v>42040.674513888895</v>
      </c>
      <c r="M1792">
        <v>1420560678</v>
      </c>
      <c r="N1792" s="9">
        <f t="shared" si="138"/>
        <v>42010.674513888887</v>
      </c>
      <c r="O1792" t="b">
        <v>1</v>
      </c>
      <c r="P1792">
        <v>15</v>
      </c>
      <c r="Q1792" t="b">
        <v>0</v>
      </c>
      <c r="R1792" t="s">
        <v>8283</v>
      </c>
      <c r="S1792" s="12" t="s">
        <v>8339</v>
      </c>
      <c r="T1792" t="s">
        <v>8340</v>
      </c>
      <c r="U1792">
        <f t="shared" si="139"/>
        <v>2015</v>
      </c>
    </row>
    <row r="1793" spans="1:21" ht="15" hidden="1" customHeight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>
        <f t="shared" si="135"/>
        <v>4</v>
      </c>
      <c r="H1793">
        <f t="shared" si="136"/>
        <v>26.75</v>
      </c>
      <c r="I1793" t="s">
        <v>8224</v>
      </c>
      <c r="J1793" t="s">
        <v>8246</v>
      </c>
      <c r="K1793">
        <v>1422553565</v>
      </c>
      <c r="L1793" s="9">
        <f t="shared" si="137"/>
        <v>42033.740335648152</v>
      </c>
      <c r="M1793">
        <v>1417369565</v>
      </c>
      <c r="N1793" s="9">
        <f t="shared" si="138"/>
        <v>41973.740335648152</v>
      </c>
      <c r="O1793" t="b">
        <v>1</v>
      </c>
      <c r="P1793">
        <v>4</v>
      </c>
      <c r="Q1793" t="b">
        <v>0</v>
      </c>
      <c r="R1793" t="s">
        <v>8283</v>
      </c>
      <c r="S1793" s="12" t="s">
        <v>8339</v>
      </c>
      <c r="T1793" t="s">
        <v>8340</v>
      </c>
      <c r="U1793">
        <f t="shared" si="139"/>
        <v>2014</v>
      </c>
    </row>
    <row r="1794" spans="1:21" ht="15" hidden="1" customHeight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>
        <f t="shared" si="135"/>
        <v>61</v>
      </c>
      <c r="H1794">
        <f t="shared" si="136"/>
        <v>109.94</v>
      </c>
      <c r="I1794" t="s">
        <v>8223</v>
      </c>
      <c r="J1794" t="s">
        <v>8245</v>
      </c>
      <c r="K1794">
        <v>1439189940</v>
      </c>
      <c r="L1794" s="9">
        <f t="shared" si="137"/>
        <v>42226.290972222225</v>
      </c>
      <c r="M1794">
        <v>1435970682</v>
      </c>
      <c r="N1794" s="9">
        <f t="shared" si="138"/>
        <v>42189.031041666669</v>
      </c>
      <c r="O1794" t="b">
        <v>1</v>
      </c>
      <c r="P1794">
        <v>139</v>
      </c>
      <c r="Q1794" t="b">
        <v>0</v>
      </c>
      <c r="R1794" t="s">
        <v>8283</v>
      </c>
      <c r="S1794" s="12" t="s">
        <v>8339</v>
      </c>
      <c r="T1794" t="s">
        <v>8340</v>
      </c>
      <c r="U1794">
        <f t="shared" si="139"/>
        <v>2015</v>
      </c>
    </row>
    <row r="1795" spans="1:21" ht="15" hidden="1" customHeight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>
        <f t="shared" ref="G1795:G1858" si="140">ROUND(E1795/D1795*100,0)</f>
        <v>1</v>
      </c>
      <c r="H1795">
        <f t="shared" ref="H1795:H1858" si="141">ROUND(E1795/P1795,2)</f>
        <v>20</v>
      </c>
      <c r="I1795" t="s">
        <v>8225</v>
      </c>
      <c r="J1795" t="s">
        <v>8247</v>
      </c>
      <c r="K1795">
        <v>1417127040</v>
      </c>
      <c r="L1795" s="9">
        <f t="shared" ref="L1795:L1858" si="142">K1795/60/60/24+DATE(1970,1,1)</f>
        <v>41970.933333333334</v>
      </c>
      <c r="M1795">
        <v>1414531440</v>
      </c>
      <c r="N1795" s="9">
        <f t="shared" ref="N1795:N1858" si="143">M1795/24/60/60+DATE(1970,1,1)</f>
        <v>41940.891666666663</v>
      </c>
      <c r="O1795" t="b">
        <v>1</v>
      </c>
      <c r="P1795">
        <v>2</v>
      </c>
      <c r="Q1795" t="b">
        <v>0</v>
      </c>
      <c r="R1795" t="s">
        <v>8283</v>
      </c>
      <c r="S1795" s="12" t="s">
        <v>8339</v>
      </c>
      <c r="T1795" t="s">
        <v>8340</v>
      </c>
      <c r="U1795">
        <f t="shared" ref="U1795:U1858" si="144">YEAR(N1795)</f>
        <v>2014</v>
      </c>
    </row>
    <row r="1796" spans="1:21" ht="15" hidden="1" customHeight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>
        <f t="shared" si="140"/>
        <v>11</v>
      </c>
      <c r="H1796">
        <f t="shared" si="141"/>
        <v>55.39</v>
      </c>
      <c r="I1796" t="s">
        <v>8223</v>
      </c>
      <c r="J1796" t="s">
        <v>8245</v>
      </c>
      <c r="K1796">
        <v>1423660422</v>
      </c>
      <c r="L1796" s="9">
        <f t="shared" si="142"/>
        <v>42046.551180555558</v>
      </c>
      <c r="M1796">
        <v>1420636422</v>
      </c>
      <c r="N1796" s="9">
        <f t="shared" si="143"/>
        <v>42011.551180555558</v>
      </c>
      <c r="O1796" t="b">
        <v>1</v>
      </c>
      <c r="P1796">
        <v>18</v>
      </c>
      <c r="Q1796" t="b">
        <v>0</v>
      </c>
      <c r="R1796" t="s">
        <v>8283</v>
      </c>
      <c r="S1796" s="12" t="s">
        <v>8339</v>
      </c>
      <c r="T1796" t="s">
        <v>8340</v>
      </c>
      <c r="U1796">
        <f t="shared" si="144"/>
        <v>2015</v>
      </c>
    </row>
    <row r="1797" spans="1:21" ht="15" hidden="1" customHeight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>
        <f t="shared" si="140"/>
        <v>39</v>
      </c>
      <c r="H1797">
        <f t="shared" si="141"/>
        <v>133.9</v>
      </c>
      <c r="I1797" t="s">
        <v>8235</v>
      </c>
      <c r="J1797" t="s">
        <v>8248</v>
      </c>
      <c r="K1797">
        <v>1476460800</v>
      </c>
      <c r="L1797" s="9">
        <f t="shared" si="142"/>
        <v>42657.666666666672</v>
      </c>
      <c r="M1797">
        <v>1473922541</v>
      </c>
      <c r="N1797" s="9">
        <f t="shared" si="143"/>
        <v>42628.288668981477</v>
      </c>
      <c r="O1797" t="b">
        <v>1</v>
      </c>
      <c r="P1797">
        <v>81</v>
      </c>
      <c r="Q1797" t="b">
        <v>0</v>
      </c>
      <c r="R1797" t="s">
        <v>8283</v>
      </c>
      <c r="S1797" s="12" t="s">
        <v>8339</v>
      </c>
      <c r="T1797" t="s">
        <v>8340</v>
      </c>
      <c r="U1797">
        <f t="shared" si="144"/>
        <v>2016</v>
      </c>
    </row>
    <row r="1798" spans="1:21" ht="15" hidden="1" customHeight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>
        <f t="shared" si="140"/>
        <v>22</v>
      </c>
      <c r="H1798">
        <f t="shared" si="141"/>
        <v>48.72</v>
      </c>
      <c r="I1798" t="s">
        <v>8224</v>
      </c>
      <c r="J1798" t="s">
        <v>8246</v>
      </c>
      <c r="K1798">
        <v>1469356366</v>
      </c>
      <c r="L1798" s="9">
        <f t="shared" si="142"/>
        <v>42575.439421296294</v>
      </c>
      <c r="M1798">
        <v>1464172366</v>
      </c>
      <c r="N1798" s="9">
        <f t="shared" si="143"/>
        <v>42515.439421296294</v>
      </c>
      <c r="O1798" t="b">
        <v>1</v>
      </c>
      <c r="P1798">
        <v>86</v>
      </c>
      <c r="Q1798" t="b">
        <v>0</v>
      </c>
      <c r="R1798" t="s">
        <v>8283</v>
      </c>
      <c r="S1798" s="12" t="s">
        <v>8339</v>
      </c>
      <c r="T1798" t="s">
        <v>8340</v>
      </c>
      <c r="U1798">
        <f t="shared" si="144"/>
        <v>2016</v>
      </c>
    </row>
    <row r="1799" spans="1:21" ht="15" hidden="1" customHeight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>
        <f t="shared" si="140"/>
        <v>68</v>
      </c>
      <c r="H1799">
        <f t="shared" si="141"/>
        <v>48.25</v>
      </c>
      <c r="I1799" t="s">
        <v>8223</v>
      </c>
      <c r="J1799" t="s">
        <v>8245</v>
      </c>
      <c r="K1799">
        <v>1481809189</v>
      </c>
      <c r="L1799" s="9">
        <f t="shared" si="142"/>
        <v>42719.56931712963</v>
      </c>
      <c r="M1799">
        <v>1479217189</v>
      </c>
      <c r="N1799" s="9">
        <f t="shared" si="143"/>
        <v>42689.56931712963</v>
      </c>
      <c r="O1799" t="b">
        <v>1</v>
      </c>
      <c r="P1799">
        <v>140</v>
      </c>
      <c r="Q1799" t="b">
        <v>0</v>
      </c>
      <c r="R1799" t="s">
        <v>8283</v>
      </c>
      <c r="S1799" s="12" t="s">
        <v>8339</v>
      </c>
      <c r="T1799" t="s">
        <v>8340</v>
      </c>
      <c r="U1799">
        <f t="shared" si="144"/>
        <v>2016</v>
      </c>
    </row>
    <row r="1800" spans="1:21" ht="15" hidden="1" customHeight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>
        <f t="shared" si="140"/>
        <v>14</v>
      </c>
      <c r="H1800">
        <f t="shared" si="141"/>
        <v>58.97</v>
      </c>
      <c r="I1800" t="s">
        <v>8223</v>
      </c>
      <c r="J1800" t="s">
        <v>8245</v>
      </c>
      <c r="K1800">
        <v>1454572233</v>
      </c>
      <c r="L1800" s="9">
        <f t="shared" si="142"/>
        <v>42404.32677083333</v>
      </c>
      <c r="M1800">
        <v>1449388233</v>
      </c>
      <c r="N1800" s="9">
        <f t="shared" si="143"/>
        <v>42344.32677083333</v>
      </c>
      <c r="O1800" t="b">
        <v>1</v>
      </c>
      <c r="P1800">
        <v>37</v>
      </c>
      <c r="Q1800" t="b">
        <v>0</v>
      </c>
      <c r="R1800" t="s">
        <v>8283</v>
      </c>
      <c r="S1800" s="12" t="s">
        <v>8339</v>
      </c>
      <c r="T1800" t="s">
        <v>8340</v>
      </c>
      <c r="U1800">
        <f t="shared" si="144"/>
        <v>2015</v>
      </c>
    </row>
    <row r="1801" spans="1:21" ht="15" hidden="1" customHeight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>
        <f t="shared" si="140"/>
        <v>2</v>
      </c>
      <c r="H1801">
        <f t="shared" si="141"/>
        <v>11.64</v>
      </c>
      <c r="I1801" t="s">
        <v>8224</v>
      </c>
      <c r="J1801" t="s">
        <v>8246</v>
      </c>
      <c r="K1801">
        <v>1415740408</v>
      </c>
      <c r="L1801" s="9">
        <f t="shared" si="142"/>
        <v>41954.884351851855</v>
      </c>
      <c r="M1801">
        <v>1414008808</v>
      </c>
      <c r="N1801" s="9">
        <f t="shared" si="143"/>
        <v>41934.842685185184</v>
      </c>
      <c r="O1801" t="b">
        <v>1</v>
      </c>
      <c r="P1801">
        <v>6</v>
      </c>
      <c r="Q1801" t="b">
        <v>0</v>
      </c>
      <c r="R1801" t="s">
        <v>8283</v>
      </c>
      <c r="S1801" s="12" t="s">
        <v>8339</v>
      </c>
      <c r="T1801" t="s">
        <v>8340</v>
      </c>
      <c r="U1801">
        <f t="shared" si="144"/>
        <v>2014</v>
      </c>
    </row>
    <row r="1802" spans="1:21" ht="15" hidden="1" customHeight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>
        <f t="shared" si="140"/>
        <v>20</v>
      </c>
      <c r="H1802">
        <f t="shared" si="141"/>
        <v>83.72</v>
      </c>
      <c r="I1802" t="s">
        <v>8224</v>
      </c>
      <c r="J1802" t="s">
        <v>8246</v>
      </c>
      <c r="K1802">
        <v>1476109970</v>
      </c>
      <c r="L1802" s="9">
        <f t="shared" si="142"/>
        <v>42653.606134259258</v>
      </c>
      <c r="M1802">
        <v>1473517970</v>
      </c>
      <c r="N1802" s="9">
        <f t="shared" si="143"/>
        <v>42623.606134259258</v>
      </c>
      <c r="O1802" t="b">
        <v>1</v>
      </c>
      <c r="P1802">
        <v>113</v>
      </c>
      <c r="Q1802" t="b">
        <v>0</v>
      </c>
      <c r="R1802" t="s">
        <v>8283</v>
      </c>
      <c r="S1802" s="12" t="s">
        <v>8339</v>
      </c>
      <c r="T1802" t="s">
        <v>8340</v>
      </c>
      <c r="U1802">
        <f t="shared" si="144"/>
        <v>2016</v>
      </c>
    </row>
    <row r="1803" spans="1:21" ht="15" hidden="1" customHeight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>
        <f t="shared" si="140"/>
        <v>14</v>
      </c>
      <c r="H1803">
        <f t="shared" si="141"/>
        <v>63.65</v>
      </c>
      <c r="I1803" t="s">
        <v>8224</v>
      </c>
      <c r="J1803" t="s">
        <v>8246</v>
      </c>
      <c r="K1803">
        <v>1450181400</v>
      </c>
      <c r="L1803" s="9">
        <f t="shared" si="142"/>
        <v>42353.506944444445</v>
      </c>
      <c r="M1803">
        <v>1447429868</v>
      </c>
      <c r="N1803" s="9">
        <f t="shared" si="143"/>
        <v>42321.660509259258</v>
      </c>
      <c r="O1803" t="b">
        <v>1</v>
      </c>
      <c r="P1803">
        <v>37</v>
      </c>
      <c r="Q1803" t="b">
        <v>0</v>
      </c>
      <c r="R1803" t="s">
        <v>8283</v>
      </c>
      <c r="S1803" s="12" t="s">
        <v>8339</v>
      </c>
      <c r="T1803" t="s">
        <v>8340</v>
      </c>
      <c r="U1803">
        <f t="shared" si="144"/>
        <v>2015</v>
      </c>
    </row>
    <row r="1804" spans="1:21" ht="15" hidden="1" customHeight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>
        <f t="shared" si="140"/>
        <v>48</v>
      </c>
      <c r="H1804">
        <f t="shared" si="141"/>
        <v>94.28</v>
      </c>
      <c r="I1804" t="s">
        <v>8235</v>
      </c>
      <c r="J1804" t="s">
        <v>8248</v>
      </c>
      <c r="K1804">
        <v>1435442340</v>
      </c>
      <c r="L1804" s="9">
        <f t="shared" si="142"/>
        <v>42182.915972222225</v>
      </c>
      <c r="M1804">
        <v>1433416830</v>
      </c>
      <c r="N1804" s="9">
        <f t="shared" si="143"/>
        <v>42159.472569444442</v>
      </c>
      <c r="O1804" t="b">
        <v>1</v>
      </c>
      <c r="P1804">
        <v>18</v>
      </c>
      <c r="Q1804" t="b">
        <v>0</v>
      </c>
      <c r="R1804" t="s">
        <v>8283</v>
      </c>
      <c r="S1804" s="12" t="s">
        <v>8339</v>
      </c>
      <c r="T1804" t="s">
        <v>8340</v>
      </c>
      <c r="U1804">
        <f t="shared" si="144"/>
        <v>2015</v>
      </c>
    </row>
    <row r="1805" spans="1:21" ht="15" hidden="1" customHeight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>
        <f t="shared" si="140"/>
        <v>31</v>
      </c>
      <c r="H1805">
        <f t="shared" si="141"/>
        <v>71.87</v>
      </c>
      <c r="I1805" t="s">
        <v>8223</v>
      </c>
      <c r="J1805" t="s">
        <v>8245</v>
      </c>
      <c r="K1805">
        <v>1423878182</v>
      </c>
      <c r="L1805" s="9">
        <f t="shared" si="142"/>
        <v>42049.071550925932</v>
      </c>
      <c r="M1805">
        <v>1421199782</v>
      </c>
      <c r="N1805" s="9">
        <f t="shared" si="143"/>
        <v>42018.071550925924</v>
      </c>
      <c r="O1805" t="b">
        <v>1</v>
      </c>
      <c r="P1805">
        <v>75</v>
      </c>
      <c r="Q1805" t="b">
        <v>0</v>
      </c>
      <c r="R1805" t="s">
        <v>8283</v>
      </c>
      <c r="S1805" s="12" t="s">
        <v>8339</v>
      </c>
      <c r="T1805" t="s">
        <v>8340</v>
      </c>
      <c r="U1805">
        <f t="shared" si="144"/>
        <v>2015</v>
      </c>
    </row>
    <row r="1806" spans="1:21" ht="15" hidden="1" customHeight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>
        <f t="shared" si="140"/>
        <v>35</v>
      </c>
      <c r="H1806">
        <f t="shared" si="141"/>
        <v>104.85</v>
      </c>
      <c r="I1806" t="s">
        <v>8223</v>
      </c>
      <c r="J1806" t="s">
        <v>8245</v>
      </c>
      <c r="K1806">
        <v>1447521404</v>
      </c>
      <c r="L1806" s="9">
        <f t="shared" si="142"/>
        <v>42322.719953703709</v>
      </c>
      <c r="M1806">
        <v>1444061804</v>
      </c>
      <c r="N1806" s="9">
        <f t="shared" si="143"/>
        <v>42282.678287037037</v>
      </c>
      <c r="O1806" t="b">
        <v>1</v>
      </c>
      <c r="P1806">
        <v>52</v>
      </c>
      <c r="Q1806" t="b">
        <v>0</v>
      </c>
      <c r="R1806" t="s">
        <v>8283</v>
      </c>
      <c r="S1806" s="12" t="s">
        <v>8339</v>
      </c>
      <c r="T1806" t="s">
        <v>8340</v>
      </c>
      <c r="U1806">
        <f t="shared" si="144"/>
        <v>2015</v>
      </c>
    </row>
    <row r="1807" spans="1:21" ht="15" hidden="1" customHeight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>
        <f t="shared" si="140"/>
        <v>36</v>
      </c>
      <c r="H1807">
        <f t="shared" si="141"/>
        <v>67.14</v>
      </c>
      <c r="I1807" t="s">
        <v>8235</v>
      </c>
      <c r="J1807" t="s">
        <v>8248</v>
      </c>
      <c r="K1807">
        <v>1443808800</v>
      </c>
      <c r="L1807" s="9">
        <f t="shared" si="142"/>
        <v>42279.75</v>
      </c>
      <c r="M1807">
        <v>1441048658</v>
      </c>
      <c r="N1807" s="9">
        <f t="shared" si="143"/>
        <v>42247.803912037038</v>
      </c>
      <c r="O1807" t="b">
        <v>1</v>
      </c>
      <c r="P1807">
        <v>122</v>
      </c>
      <c r="Q1807" t="b">
        <v>0</v>
      </c>
      <c r="R1807" t="s">
        <v>8283</v>
      </c>
      <c r="S1807" s="12" t="s">
        <v>8339</v>
      </c>
      <c r="T1807" t="s">
        <v>8340</v>
      </c>
      <c r="U1807">
        <f t="shared" si="144"/>
        <v>2015</v>
      </c>
    </row>
    <row r="1808" spans="1:21" ht="15" hidden="1" customHeight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>
        <f t="shared" si="140"/>
        <v>3</v>
      </c>
      <c r="H1808">
        <f t="shared" si="141"/>
        <v>73.88</v>
      </c>
      <c r="I1808" t="s">
        <v>8224</v>
      </c>
      <c r="J1808" t="s">
        <v>8246</v>
      </c>
      <c r="K1808">
        <v>1412090349</v>
      </c>
      <c r="L1808" s="9">
        <f t="shared" si="142"/>
        <v>41912.638298611113</v>
      </c>
      <c r="M1808">
        <v>1409066349</v>
      </c>
      <c r="N1808" s="9">
        <f t="shared" si="143"/>
        <v>41877.638298611113</v>
      </c>
      <c r="O1808" t="b">
        <v>1</v>
      </c>
      <c r="P1808">
        <v>8</v>
      </c>
      <c r="Q1808" t="b">
        <v>0</v>
      </c>
      <c r="R1808" t="s">
        <v>8283</v>
      </c>
      <c r="S1808" s="12" t="s">
        <v>8339</v>
      </c>
      <c r="T1808" t="s">
        <v>8340</v>
      </c>
      <c r="U1808">
        <f t="shared" si="144"/>
        <v>2014</v>
      </c>
    </row>
    <row r="1809" spans="1:21" ht="15" hidden="1" customHeight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>
        <f t="shared" si="140"/>
        <v>11</v>
      </c>
      <c r="H1809">
        <f t="shared" si="141"/>
        <v>69.13</v>
      </c>
      <c r="I1809" t="s">
        <v>8223</v>
      </c>
      <c r="J1809" t="s">
        <v>8245</v>
      </c>
      <c r="K1809">
        <v>1411868313</v>
      </c>
      <c r="L1809" s="9">
        <f t="shared" si="142"/>
        <v>41910.068437499998</v>
      </c>
      <c r="M1809">
        <v>1409276313</v>
      </c>
      <c r="N1809" s="9">
        <f t="shared" si="143"/>
        <v>41880.068437499998</v>
      </c>
      <c r="O1809" t="b">
        <v>1</v>
      </c>
      <c r="P1809">
        <v>8</v>
      </c>
      <c r="Q1809" t="b">
        <v>0</v>
      </c>
      <c r="R1809" t="s">
        <v>8283</v>
      </c>
      <c r="S1809" s="12" t="s">
        <v>8339</v>
      </c>
      <c r="T1809" t="s">
        <v>8340</v>
      </c>
      <c r="U1809">
        <f t="shared" si="144"/>
        <v>2014</v>
      </c>
    </row>
    <row r="1810" spans="1:21" ht="15" hidden="1" customHeight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>
        <f t="shared" si="140"/>
        <v>41</v>
      </c>
      <c r="H1810">
        <f t="shared" si="141"/>
        <v>120.77</v>
      </c>
      <c r="I1810" t="s">
        <v>8223</v>
      </c>
      <c r="J1810" t="s">
        <v>8245</v>
      </c>
      <c r="K1810">
        <v>1486830030</v>
      </c>
      <c r="L1810" s="9">
        <f t="shared" si="142"/>
        <v>42777.680902777778</v>
      </c>
      <c r="M1810">
        <v>1483806030</v>
      </c>
      <c r="N1810" s="9">
        <f t="shared" si="143"/>
        <v>42742.680902777778</v>
      </c>
      <c r="O1810" t="b">
        <v>1</v>
      </c>
      <c r="P1810">
        <v>96</v>
      </c>
      <c r="Q1810" t="b">
        <v>0</v>
      </c>
      <c r="R1810" t="s">
        <v>8283</v>
      </c>
      <c r="S1810" s="12" t="s">
        <v>8339</v>
      </c>
      <c r="T1810" t="s">
        <v>8340</v>
      </c>
      <c r="U1810">
        <f t="shared" si="144"/>
        <v>2017</v>
      </c>
    </row>
    <row r="1811" spans="1:21" ht="15" hidden="1" customHeight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>
        <f t="shared" si="140"/>
        <v>11</v>
      </c>
      <c r="H1811">
        <f t="shared" si="141"/>
        <v>42.22</v>
      </c>
      <c r="I1811" t="s">
        <v>8228</v>
      </c>
      <c r="J1811" t="s">
        <v>8250</v>
      </c>
      <c r="K1811">
        <v>1425246439</v>
      </c>
      <c r="L1811" s="9">
        <f t="shared" si="142"/>
        <v>42064.907858796301</v>
      </c>
      <c r="M1811">
        <v>1422222439</v>
      </c>
      <c r="N1811" s="9">
        <f t="shared" si="143"/>
        <v>42029.907858796294</v>
      </c>
      <c r="O1811" t="b">
        <v>1</v>
      </c>
      <c r="P1811">
        <v>9</v>
      </c>
      <c r="Q1811" t="b">
        <v>0</v>
      </c>
      <c r="R1811" t="s">
        <v>8283</v>
      </c>
      <c r="S1811" s="12" t="s">
        <v>8339</v>
      </c>
      <c r="T1811" t="s">
        <v>8340</v>
      </c>
      <c r="U1811">
        <f t="shared" si="144"/>
        <v>2015</v>
      </c>
    </row>
    <row r="1812" spans="1:21" ht="15" hidden="1" customHeight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>
        <f t="shared" si="140"/>
        <v>3</v>
      </c>
      <c r="H1812">
        <f t="shared" si="141"/>
        <v>7.5</v>
      </c>
      <c r="I1812" t="s">
        <v>8223</v>
      </c>
      <c r="J1812" t="s">
        <v>8245</v>
      </c>
      <c r="K1812">
        <v>1408657826</v>
      </c>
      <c r="L1812" s="9">
        <f t="shared" si="142"/>
        <v>41872.91002314815</v>
      </c>
      <c r="M1812">
        <v>1407621026</v>
      </c>
      <c r="N1812" s="9">
        <f t="shared" si="143"/>
        <v>41860.91002314815</v>
      </c>
      <c r="O1812" t="b">
        <v>0</v>
      </c>
      <c r="P1812">
        <v>2</v>
      </c>
      <c r="Q1812" t="b">
        <v>0</v>
      </c>
      <c r="R1812" t="s">
        <v>8283</v>
      </c>
      <c r="S1812" s="12" t="s">
        <v>8339</v>
      </c>
      <c r="T1812" t="s">
        <v>8340</v>
      </c>
      <c r="U1812">
        <f t="shared" si="144"/>
        <v>2014</v>
      </c>
    </row>
    <row r="1813" spans="1:21" ht="15" hidden="1" customHeight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>
        <f t="shared" si="140"/>
        <v>0</v>
      </c>
      <c r="H1813">
        <f t="shared" si="141"/>
        <v>1.54</v>
      </c>
      <c r="I1813" t="s">
        <v>8223</v>
      </c>
      <c r="J1813" t="s">
        <v>8245</v>
      </c>
      <c r="K1813">
        <v>1414123200</v>
      </c>
      <c r="L1813" s="9">
        <f t="shared" si="142"/>
        <v>41936.166666666664</v>
      </c>
      <c r="M1813">
        <v>1408962270</v>
      </c>
      <c r="N1813" s="9">
        <f t="shared" si="143"/>
        <v>41876.433680555558</v>
      </c>
      <c r="O1813" t="b">
        <v>0</v>
      </c>
      <c r="P1813">
        <v>26</v>
      </c>
      <c r="Q1813" t="b">
        <v>0</v>
      </c>
      <c r="R1813" t="s">
        <v>8283</v>
      </c>
      <c r="S1813" s="12" t="s">
        <v>8339</v>
      </c>
      <c r="T1813" t="s">
        <v>8340</v>
      </c>
      <c r="U1813">
        <f t="shared" si="144"/>
        <v>2014</v>
      </c>
    </row>
    <row r="1814" spans="1:21" ht="15" hidden="1" customHeight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>
        <f t="shared" si="140"/>
        <v>13</v>
      </c>
      <c r="H1814">
        <f t="shared" si="141"/>
        <v>37.61</v>
      </c>
      <c r="I1814" t="s">
        <v>8224</v>
      </c>
      <c r="J1814" t="s">
        <v>8246</v>
      </c>
      <c r="K1814">
        <v>1467531536</v>
      </c>
      <c r="L1814" s="9">
        <f t="shared" si="142"/>
        <v>42554.318703703699</v>
      </c>
      <c r="M1814">
        <v>1464939536</v>
      </c>
      <c r="N1814" s="9">
        <f t="shared" si="143"/>
        <v>42524.318703703706</v>
      </c>
      <c r="O1814" t="b">
        <v>0</v>
      </c>
      <c r="P1814">
        <v>23</v>
      </c>
      <c r="Q1814" t="b">
        <v>0</v>
      </c>
      <c r="R1814" t="s">
        <v>8283</v>
      </c>
      <c r="S1814" s="12" t="s">
        <v>8339</v>
      </c>
      <c r="T1814" t="s">
        <v>8340</v>
      </c>
      <c r="U1814">
        <f t="shared" si="144"/>
        <v>2016</v>
      </c>
    </row>
    <row r="1815" spans="1:21" ht="15" hidden="1" customHeight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>
        <f t="shared" si="140"/>
        <v>0</v>
      </c>
      <c r="H1815" t="e">
        <f t="shared" si="141"/>
        <v>#DIV/0!</v>
      </c>
      <c r="I1815" t="s">
        <v>8224</v>
      </c>
      <c r="J1815" t="s">
        <v>8246</v>
      </c>
      <c r="K1815">
        <v>1407532812</v>
      </c>
      <c r="L1815" s="9">
        <f t="shared" si="142"/>
        <v>41859.889027777775</v>
      </c>
      <c r="M1815">
        <v>1404940812</v>
      </c>
      <c r="N1815" s="9">
        <f t="shared" si="143"/>
        <v>41829.889027777775</v>
      </c>
      <c r="O1815" t="b">
        <v>0</v>
      </c>
      <c r="P1815">
        <v>0</v>
      </c>
      <c r="Q1815" t="b">
        <v>0</v>
      </c>
      <c r="R1815" t="s">
        <v>8283</v>
      </c>
      <c r="S1815" s="12" t="s">
        <v>8339</v>
      </c>
      <c r="T1815" t="s">
        <v>8340</v>
      </c>
      <c r="U1815">
        <f t="shared" si="144"/>
        <v>2014</v>
      </c>
    </row>
    <row r="1816" spans="1:21" ht="15" hidden="1" customHeight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>
        <f t="shared" si="140"/>
        <v>49</v>
      </c>
      <c r="H1816">
        <f t="shared" si="141"/>
        <v>42.16</v>
      </c>
      <c r="I1816" t="s">
        <v>8224</v>
      </c>
      <c r="J1816" t="s">
        <v>8246</v>
      </c>
      <c r="K1816">
        <v>1425108736</v>
      </c>
      <c r="L1816" s="9">
        <f t="shared" si="142"/>
        <v>42063.314074074078</v>
      </c>
      <c r="M1816">
        <v>1422516736</v>
      </c>
      <c r="N1816" s="9">
        <f t="shared" si="143"/>
        <v>42033.314074074078</v>
      </c>
      <c r="O1816" t="b">
        <v>0</v>
      </c>
      <c r="P1816">
        <v>140</v>
      </c>
      <c r="Q1816" t="b">
        <v>0</v>
      </c>
      <c r="R1816" t="s">
        <v>8283</v>
      </c>
      <c r="S1816" s="12" t="s">
        <v>8339</v>
      </c>
      <c r="T1816" t="s">
        <v>8340</v>
      </c>
      <c r="U1816">
        <f t="shared" si="144"/>
        <v>2015</v>
      </c>
    </row>
    <row r="1817" spans="1:21" ht="15" hidden="1" customHeight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>
        <f t="shared" si="140"/>
        <v>0</v>
      </c>
      <c r="H1817" t="e">
        <f t="shared" si="141"/>
        <v>#DIV/0!</v>
      </c>
      <c r="I1817" t="s">
        <v>8223</v>
      </c>
      <c r="J1817" t="s">
        <v>8245</v>
      </c>
      <c r="K1817">
        <v>1435787137</v>
      </c>
      <c r="L1817" s="9">
        <f t="shared" si="142"/>
        <v>42186.906678240746</v>
      </c>
      <c r="M1817">
        <v>1434577537</v>
      </c>
      <c r="N1817" s="9">
        <f t="shared" si="143"/>
        <v>42172.906678240739</v>
      </c>
      <c r="O1817" t="b">
        <v>0</v>
      </c>
      <c r="P1817">
        <v>0</v>
      </c>
      <c r="Q1817" t="b">
        <v>0</v>
      </c>
      <c r="R1817" t="s">
        <v>8283</v>
      </c>
      <c r="S1817" s="12" t="s">
        <v>8339</v>
      </c>
      <c r="T1817" t="s">
        <v>8340</v>
      </c>
      <c r="U1817">
        <f t="shared" si="144"/>
        <v>2015</v>
      </c>
    </row>
    <row r="1818" spans="1:21" ht="15" hidden="1" customHeight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>
        <f t="shared" si="140"/>
        <v>2</v>
      </c>
      <c r="H1818">
        <f t="shared" si="141"/>
        <v>84.83</v>
      </c>
      <c r="I1818" t="s">
        <v>8239</v>
      </c>
      <c r="J1818" t="s">
        <v>8256</v>
      </c>
      <c r="K1818">
        <v>1469473200</v>
      </c>
      <c r="L1818" s="9">
        <f t="shared" si="142"/>
        <v>42576.791666666672</v>
      </c>
      <c r="M1818">
        <v>1467061303</v>
      </c>
      <c r="N1818" s="9">
        <f t="shared" si="143"/>
        <v>42548.876192129625</v>
      </c>
      <c r="O1818" t="b">
        <v>0</v>
      </c>
      <c r="P1818">
        <v>6</v>
      </c>
      <c r="Q1818" t="b">
        <v>0</v>
      </c>
      <c r="R1818" t="s">
        <v>8283</v>
      </c>
      <c r="S1818" s="12" t="s">
        <v>8339</v>
      </c>
      <c r="T1818" t="s">
        <v>8340</v>
      </c>
      <c r="U1818">
        <f t="shared" si="144"/>
        <v>2016</v>
      </c>
    </row>
    <row r="1819" spans="1:21" ht="15" hidden="1" customHeight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>
        <f t="shared" si="140"/>
        <v>52</v>
      </c>
      <c r="H1819">
        <f t="shared" si="141"/>
        <v>94.19</v>
      </c>
      <c r="I1819" t="s">
        <v>8223</v>
      </c>
      <c r="J1819" t="s">
        <v>8245</v>
      </c>
      <c r="K1819">
        <v>1485759540</v>
      </c>
      <c r="L1819" s="9">
        <f t="shared" si="142"/>
        <v>42765.290972222225</v>
      </c>
      <c r="M1819">
        <v>1480607607</v>
      </c>
      <c r="N1819" s="9">
        <f t="shared" si="143"/>
        <v>42705.662118055552</v>
      </c>
      <c r="O1819" t="b">
        <v>0</v>
      </c>
      <c r="P1819">
        <v>100</v>
      </c>
      <c r="Q1819" t="b">
        <v>0</v>
      </c>
      <c r="R1819" t="s">
        <v>8283</v>
      </c>
      <c r="S1819" s="12" t="s">
        <v>8339</v>
      </c>
      <c r="T1819" t="s">
        <v>8340</v>
      </c>
      <c r="U1819">
        <f t="shared" si="144"/>
        <v>2016</v>
      </c>
    </row>
    <row r="1820" spans="1:21" ht="15" hidden="1" customHeight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>
        <f t="shared" si="140"/>
        <v>0</v>
      </c>
      <c r="H1820" t="e">
        <f t="shared" si="141"/>
        <v>#DIV/0!</v>
      </c>
      <c r="I1820" t="s">
        <v>8223</v>
      </c>
      <c r="J1820" t="s">
        <v>8245</v>
      </c>
      <c r="K1820">
        <v>1428035850</v>
      </c>
      <c r="L1820" s="9">
        <f t="shared" si="142"/>
        <v>42097.192708333328</v>
      </c>
      <c r="M1820">
        <v>1425447450</v>
      </c>
      <c r="N1820" s="9">
        <f t="shared" si="143"/>
        <v>42067.234375</v>
      </c>
      <c r="O1820" t="b">
        <v>0</v>
      </c>
      <c r="P1820">
        <v>0</v>
      </c>
      <c r="Q1820" t="b">
        <v>0</v>
      </c>
      <c r="R1820" t="s">
        <v>8283</v>
      </c>
      <c r="S1820" s="12" t="s">
        <v>8339</v>
      </c>
      <c r="T1820" t="s">
        <v>8340</v>
      </c>
      <c r="U1820">
        <f t="shared" si="144"/>
        <v>2015</v>
      </c>
    </row>
    <row r="1821" spans="1:21" ht="15" hidden="1" customHeight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>
        <f t="shared" si="140"/>
        <v>2</v>
      </c>
      <c r="H1821">
        <f t="shared" si="141"/>
        <v>6.25</v>
      </c>
      <c r="I1821" t="s">
        <v>8223</v>
      </c>
      <c r="J1821" t="s">
        <v>8245</v>
      </c>
      <c r="K1821">
        <v>1406743396</v>
      </c>
      <c r="L1821" s="9">
        <f t="shared" si="142"/>
        <v>41850.752268518518</v>
      </c>
      <c r="M1821">
        <v>1404151396</v>
      </c>
      <c r="N1821" s="9">
        <f t="shared" si="143"/>
        <v>41820.752268518518</v>
      </c>
      <c r="O1821" t="b">
        <v>0</v>
      </c>
      <c r="P1821">
        <v>4</v>
      </c>
      <c r="Q1821" t="b">
        <v>0</v>
      </c>
      <c r="R1821" t="s">
        <v>8283</v>
      </c>
      <c r="S1821" s="12" t="s">
        <v>8339</v>
      </c>
      <c r="T1821" t="s">
        <v>8340</v>
      </c>
      <c r="U1821">
        <f t="shared" si="144"/>
        <v>2014</v>
      </c>
    </row>
    <row r="1822" spans="1:21" ht="15" hidden="1" customHeight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>
        <f t="shared" si="140"/>
        <v>7</v>
      </c>
      <c r="H1822">
        <f t="shared" si="141"/>
        <v>213.38</v>
      </c>
      <c r="I1822" t="s">
        <v>8223</v>
      </c>
      <c r="J1822" t="s">
        <v>8245</v>
      </c>
      <c r="K1822">
        <v>1427850090</v>
      </c>
      <c r="L1822" s="9">
        <f t="shared" si="142"/>
        <v>42095.042708333334</v>
      </c>
      <c r="M1822">
        <v>1425261690</v>
      </c>
      <c r="N1822" s="9">
        <f t="shared" si="143"/>
        <v>42065.084374999999</v>
      </c>
      <c r="O1822" t="b">
        <v>0</v>
      </c>
      <c r="P1822">
        <v>8</v>
      </c>
      <c r="Q1822" t="b">
        <v>0</v>
      </c>
      <c r="R1822" t="s">
        <v>8283</v>
      </c>
      <c r="S1822" s="12" t="s">
        <v>8339</v>
      </c>
      <c r="T1822" t="s">
        <v>8340</v>
      </c>
      <c r="U1822">
        <f t="shared" si="144"/>
        <v>2015</v>
      </c>
    </row>
    <row r="1823" spans="1:21" ht="15" hidden="1" customHeight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>
        <f t="shared" si="140"/>
        <v>135</v>
      </c>
      <c r="H1823">
        <f t="shared" si="141"/>
        <v>59.16</v>
      </c>
      <c r="I1823" t="s">
        <v>8223</v>
      </c>
      <c r="J1823" t="s">
        <v>8245</v>
      </c>
      <c r="K1823">
        <v>1330760367</v>
      </c>
      <c r="L1823" s="9">
        <f t="shared" si="142"/>
        <v>40971.319062499999</v>
      </c>
      <c r="M1823">
        <v>1326872367</v>
      </c>
      <c r="N1823" s="9">
        <f t="shared" si="143"/>
        <v>40926.319062499999</v>
      </c>
      <c r="O1823" t="b">
        <v>0</v>
      </c>
      <c r="P1823">
        <v>57</v>
      </c>
      <c r="Q1823" t="b">
        <v>1</v>
      </c>
      <c r="R1823" t="s">
        <v>8274</v>
      </c>
      <c r="S1823" s="12" t="s">
        <v>8326</v>
      </c>
      <c r="T1823" t="s">
        <v>8327</v>
      </c>
      <c r="U1823">
        <f t="shared" si="144"/>
        <v>2012</v>
      </c>
    </row>
    <row r="1824" spans="1:21" ht="15" hidden="1" customHeight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>
        <f t="shared" si="140"/>
        <v>100</v>
      </c>
      <c r="H1824">
        <f t="shared" si="141"/>
        <v>27.27</v>
      </c>
      <c r="I1824" t="s">
        <v>8228</v>
      </c>
      <c r="J1824" t="s">
        <v>8250</v>
      </c>
      <c r="K1824">
        <v>1391194860</v>
      </c>
      <c r="L1824" s="9">
        <f t="shared" si="142"/>
        <v>41670.792361111111</v>
      </c>
      <c r="M1824">
        <v>1388084862</v>
      </c>
      <c r="N1824" s="9">
        <f t="shared" si="143"/>
        <v>41634.797013888892</v>
      </c>
      <c r="O1824" t="b">
        <v>0</v>
      </c>
      <c r="P1824">
        <v>11</v>
      </c>
      <c r="Q1824" t="b">
        <v>1</v>
      </c>
      <c r="R1824" t="s">
        <v>8274</v>
      </c>
      <c r="S1824" s="12" t="s">
        <v>8326</v>
      </c>
      <c r="T1824" t="s">
        <v>8327</v>
      </c>
      <c r="U1824">
        <f t="shared" si="144"/>
        <v>2013</v>
      </c>
    </row>
    <row r="1825" spans="1:21" ht="15" hidden="1" customHeight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>
        <f t="shared" si="140"/>
        <v>116</v>
      </c>
      <c r="H1825">
        <f t="shared" si="141"/>
        <v>24.58</v>
      </c>
      <c r="I1825" t="s">
        <v>8223</v>
      </c>
      <c r="J1825" t="s">
        <v>8245</v>
      </c>
      <c r="K1825">
        <v>1351095976</v>
      </c>
      <c r="L1825" s="9">
        <f t="shared" si="142"/>
        <v>41206.684907407405</v>
      </c>
      <c r="M1825">
        <v>1348503976</v>
      </c>
      <c r="N1825" s="9">
        <f t="shared" si="143"/>
        <v>41176.684907407405</v>
      </c>
      <c r="O1825" t="b">
        <v>0</v>
      </c>
      <c r="P1825">
        <v>33</v>
      </c>
      <c r="Q1825" t="b">
        <v>1</v>
      </c>
      <c r="R1825" t="s">
        <v>8274</v>
      </c>
      <c r="S1825" s="12" t="s">
        <v>8326</v>
      </c>
      <c r="T1825" t="s">
        <v>8327</v>
      </c>
      <c r="U1825">
        <f t="shared" si="144"/>
        <v>2012</v>
      </c>
    </row>
    <row r="1826" spans="1:21" ht="15" hidden="1" customHeight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>
        <f t="shared" si="140"/>
        <v>100</v>
      </c>
      <c r="H1826">
        <f t="shared" si="141"/>
        <v>75.05</v>
      </c>
      <c r="I1826" t="s">
        <v>8223</v>
      </c>
      <c r="J1826" t="s">
        <v>8245</v>
      </c>
      <c r="K1826">
        <v>1389146880</v>
      </c>
      <c r="L1826" s="9">
        <f t="shared" si="142"/>
        <v>41647.088888888888</v>
      </c>
      <c r="M1826">
        <v>1387403967</v>
      </c>
      <c r="N1826" s="9">
        <f t="shared" si="143"/>
        <v>41626.916284722218</v>
      </c>
      <c r="O1826" t="b">
        <v>0</v>
      </c>
      <c r="P1826">
        <v>40</v>
      </c>
      <c r="Q1826" t="b">
        <v>1</v>
      </c>
      <c r="R1826" t="s">
        <v>8274</v>
      </c>
      <c r="S1826" s="12" t="s">
        <v>8326</v>
      </c>
      <c r="T1826" t="s">
        <v>8327</v>
      </c>
      <c r="U1826">
        <f t="shared" si="144"/>
        <v>2013</v>
      </c>
    </row>
    <row r="1827" spans="1:21" ht="15" hidden="1" customHeight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>
        <f t="shared" si="140"/>
        <v>105</v>
      </c>
      <c r="H1827">
        <f t="shared" si="141"/>
        <v>42.02</v>
      </c>
      <c r="I1827" t="s">
        <v>8223</v>
      </c>
      <c r="J1827" t="s">
        <v>8245</v>
      </c>
      <c r="K1827">
        <v>1373572903</v>
      </c>
      <c r="L1827" s="9">
        <f t="shared" si="142"/>
        <v>41466.83452546296</v>
      </c>
      <c r="M1827">
        <v>1371585703</v>
      </c>
      <c r="N1827" s="9">
        <f t="shared" si="143"/>
        <v>41443.83452546296</v>
      </c>
      <c r="O1827" t="b">
        <v>0</v>
      </c>
      <c r="P1827">
        <v>50</v>
      </c>
      <c r="Q1827" t="b">
        <v>1</v>
      </c>
      <c r="R1827" t="s">
        <v>8274</v>
      </c>
      <c r="S1827" s="12" t="s">
        <v>8326</v>
      </c>
      <c r="T1827" t="s">
        <v>8327</v>
      </c>
      <c r="U1827">
        <f t="shared" si="144"/>
        <v>2013</v>
      </c>
    </row>
    <row r="1828" spans="1:21" ht="15" hidden="1" customHeight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>
        <f t="shared" si="140"/>
        <v>101</v>
      </c>
      <c r="H1828">
        <f t="shared" si="141"/>
        <v>53.16</v>
      </c>
      <c r="I1828" t="s">
        <v>8223</v>
      </c>
      <c r="J1828" t="s">
        <v>8245</v>
      </c>
      <c r="K1828">
        <v>1392675017</v>
      </c>
      <c r="L1828" s="9">
        <f t="shared" si="142"/>
        <v>41687.923807870371</v>
      </c>
      <c r="M1828">
        <v>1390083017</v>
      </c>
      <c r="N1828" s="9">
        <f t="shared" si="143"/>
        <v>41657.923807870371</v>
      </c>
      <c r="O1828" t="b">
        <v>0</v>
      </c>
      <c r="P1828">
        <v>38</v>
      </c>
      <c r="Q1828" t="b">
        <v>1</v>
      </c>
      <c r="R1828" t="s">
        <v>8274</v>
      </c>
      <c r="S1828" s="12" t="s">
        <v>8326</v>
      </c>
      <c r="T1828" t="s">
        <v>8327</v>
      </c>
      <c r="U1828">
        <f t="shared" si="144"/>
        <v>2014</v>
      </c>
    </row>
    <row r="1829" spans="1:21" ht="15" hidden="1" customHeight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>
        <f t="shared" si="140"/>
        <v>101</v>
      </c>
      <c r="H1829">
        <f t="shared" si="141"/>
        <v>83.89</v>
      </c>
      <c r="I1829" t="s">
        <v>8223</v>
      </c>
      <c r="J1829" t="s">
        <v>8245</v>
      </c>
      <c r="K1829">
        <v>1299138561</v>
      </c>
      <c r="L1829" s="9">
        <f t="shared" si="142"/>
        <v>40605.325937499998</v>
      </c>
      <c r="M1829">
        <v>1294818561</v>
      </c>
      <c r="N1829" s="9">
        <f t="shared" si="143"/>
        <v>40555.325937499998</v>
      </c>
      <c r="O1829" t="b">
        <v>0</v>
      </c>
      <c r="P1829">
        <v>96</v>
      </c>
      <c r="Q1829" t="b">
        <v>1</v>
      </c>
      <c r="R1829" t="s">
        <v>8274</v>
      </c>
      <c r="S1829" s="12" t="s">
        <v>8326</v>
      </c>
      <c r="T1829" t="s">
        <v>8327</v>
      </c>
      <c r="U1829">
        <f t="shared" si="144"/>
        <v>2011</v>
      </c>
    </row>
    <row r="1830" spans="1:21" ht="15" hidden="1" customHeight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>
        <f t="shared" si="140"/>
        <v>100</v>
      </c>
      <c r="H1830">
        <f t="shared" si="141"/>
        <v>417.33</v>
      </c>
      <c r="I1830" t="s">
        <v>8223</v>
      </c>
      <c r="J1830" t="s">
        <v>8245</v>
      </c>
      <c r="K1830">
        <v>1399672800</v>
      </c>
      <c r="L1830" s="9">
        <f t="shared" si="142"/>
        <v>41768.916666666664</v>
      </c>
      <c r="M1830">
        <v>1396906530</v>
      </c>
      <c r="N1830" s="9">
        <f t="shared" si="143"/>
        <v>41736.899652777778</v>
      </c>
      <c r="O1830" t="b">
        <v>0</v>
      </c>
      <c r="P1830">
        <v>48</v>
      </c>
      <c r="Q1830" t="b">
        <v>1</v>
      </c>
      <c r="R1830" t="s">
        <v>8274</v>
      </c>
      <c r="S1830" s="12" t="s">
        <v>8326</v>
      </c>
      <c r="T1830" t="s">
        <v>8327</v>
      </c>
      <c r="U1830">
        <f t="shared" si="144"/>
        <v>2014</v>
      </c>
    </row>
    <row r="1831" spans="1:21" ht="15" hidden="1" customHeight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>
        <f t="shared" si="140"/>
        <v>167</v>
      </c>
      <c r="H1831">
        <f t="shared" si="141"/>
        <v>75.77</v>
      </c>
      <c r="I1831" t="s">
        <v>8223</v>
      </c>
      <c r="J1831" t="s">
        <v>8245</v>
      </c>
      <c r="K1831">
        <v>1295647200</v>
      </c>
      <c r="L1831" s="9">
        <f t="shared" si="142"/>
        <v>40564.916666666664</v>
      </c>
      <c r="M1831">
        <v>1291428371</v>
      </c>
      <c r="N1831" s="9">
        <f t="shared" si="143"/>
        <v>40516.087627314817</v>
      </c>
      <c r="O1831" t="b">
        <v>0</v>
      </c>
      <c r="P1831">
        <v>33</v>
      </c>
      <c r="Q1831" t="b">
        <v>1</v>
      </c>
      <c r="R1831" t="s">
        <v>8274</v>
      </c>
      <c r="S1831" s="12" t="s">
        <v>8326</v>
      </c>
      <c r="T1831" t="s">
        <v>8327</v>
      </c>
      <c r="U1831">
        <f t="shared" si="144"/>
        <v>2010</v>
      </c>
    </row>
    <row r="1832" spans="1:21" ht="15" hidden="1" customHeight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>
        <f t="shared" si="140"/>
        <v>102</v>
      </c>
      <c r="H1832">
        <f t="shared" si="141"/>
        <v>67.39</v>
      </c>
      <c r="I1832" t="s">
        <v>8223</v>
      </c>
      <c r="J1832" t="s">
        <v>8245</v>
      </c>
      <c r="K1832">
        <v>1393259107</v>
      </c>
      <c r="L1832" s="9">
        <f t="shared" si="142"/>
        <v>41694.684108796297</v>
      </c>
      <c r="M1832">
        <v>1390667107</v>
      </c>
      <c r="N1832" s="9">
        <f t="shared" si="143"/>
        <v>41664.684108796297</v>
      </c>
      <c r="O1832" t="b">
        <v>0</v>
      </c>
      <c r="P1832">
        <v>226</v>
      </c>
      <c r="Q1832" t="b">
        <v>1</v>
      </c>
      <c r="R1832" t="s">
        <v>8274</v>
      </c>
      <c r="S1832" s="12" t="s">
        <v>8326</v>
      </c>
      <c r="T1832" t="s">
        <v>8327</v>
      </c>
      <c r="U1832">
        <f t="shared" si="144"/>
        <v>2014</v>
      </c>
    </row>
    <row r="1833" spans="1:21" ht="15" hidden="1" customHeight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>
        <f t="shared" si="140"/>
        <v>103</v>
      </c>
      <c r="H1833">
        <f t="shared" si="141"/>
        <v>73.569999999999993</v>
      </c>
      <c r="I1833" t="s">
        <v>8223</v>
      </c>
      <c r="J1833" t="s">
        <v>8245</v>
      </c>
      <c r="K1833">
        <v>1336866863</v>
      </c>
      <c r="L1833" s="9">
        <f t="shared" si="142"/>
        <v>41041.996099537035</v>
      </c>
      <c r="M1833">
        <v>1335570863</v>
      </c>
      <c r="N1833" s="9">
        <f t="shared" si="143"/>
        <v>41026.996099537035</v>
      </c>
      <c r="O1833" t="b">
        <v>0</v>
      </c>
      <c r="P1833">
        <v>14</v>
      </c>
      <c r="Q1833" t="b">
        <v>1</v>
      </c>
      <c r="R1833" t="s">
        <v>8274</v>
      </c>
      <c r="S1833" s="12" t="s">
        <v>8326</v>
      </c>
      <c r="T1833" t="s">
        <v>8327</v>
      </c>
      <c r="U1833">
        <f t="shared" si="144"/>
        <v>2012</v>
      </c>
    </row>
    <row r="1834" spans="1:21" ht="15" hidden="1" customHeight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>
        <f t="shared" si="140"/>
        <v>143</v>
      </c>
      <c r="H1834">
        <f t="shared" si="141"/>
        <v>25</v>
      </c>
      <c r="I1834" t="s">
        <v>8223</v>
      </c>
      <c r="J1834" t="s">
        <v>8245</v>
      </c>
      <c r="K1834">
        <v>1299243427</v>
      </c>
      <c r="L1834" s="9">
        <f t="shared" si="142"/>
        <v>40606.539664351854</v>
      </c>
      <c r="M1834">
        <v>1296651427</v>
      </c>
      <c r="N1834" s="9">
        <f t="shared" si="143"/>
        <v>40576.539664351847</v>
      </c>
      <c r="O1834" t="b">
        <v>0</v>
      </c>
      <c r="P1834">
        <v>20</v>
      </c>
      <c r="Q1834" t="b">
        <v>1</v>
      </c>
      <c r="R1834" t="s">
        <v>8274</v>
      </c>
      <c r="S1834" s="12" t="s">
        <v>8326</v>
      </c>
      <c r="T1834" t="s">
        <v>8327</v>
      </c>
      <c r="U1834">
        <f t="shared" si="144"/>
        <v>2011</v>
      </c>
    </row>
    <row r="1835" spans="1:21" ht="15" hidden="1" customHeight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>
        <f t="shared" si="140"/>
        <v>263</v>
      </c>
      <c r="H1835">
        <f t="shared" si="141"/>
        <v>42</v>
      </c>
      <c r="I1835" t="s">
        <v>8223</v>
      </c>
      <c r="J1835" t="s">
        <v>8245</v>
      </c>
      <c r="K1835">
        <v>1362211140</v>
      </c>
      <c r="L1835" s="9">
        <f t="shared" si="142"/>
        <v>41335.332638888889</v>
      </c>
      <c r="M1835">
        <v>1359421403</v>
      </c>
      <c r="N1835" s="9">
        <f t="shared" si="143"/>
        <v>41303.044016203705</v>
      </c>
      <c r="O1835" t="b">
        <v>0</v>
      </c>
      <c r="P1835">
        <v>25</v>
      </c>
      <c r="Q1835" t="b">
        <v>1</v>
      </c>
      <c r="R1835" t="s">
        <v>8274</v>
      </c>
      <c r="S1835" s="12" t="s">
        <v>8326</v>
      </c>
      <c r="T1835" t="s">
        <v>8327</v>
      </c>
      <c r="U1835">
        <f t="shared" si="144"/>
        <v>2013</v>
      </c>
    </row>
    <row r="1836" spans="1:21" ht="15" hidden="1" customHeight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>
        <f t="shared" si="140"/>
        <v>118</v>
      </c>
      <c r="H1836">
        <f t="shared" si="141"/>
        <v>131.16999999999999</v>
      </c>
      <c r="I1836" t="s">
        <v>8223</v>
      </c>
      <c r="J1836" t="s">
        <v>8245</v>
      </c>
      <c r="K1836">
        <v>1422140895</v>
      </c>
      <c r="L1836" s="9">
        <f t="shared" si="142"/>
        <v>42028.964062500003</v>
      </c>
      <c r="M1836">
        <v>1418684895</v>
      </c>
      <c r="N1836" s="9">
        <f t="shared" si="143"/>
        <v>41988.964062500003</v>
      </c>
      <c r="O1836" t="b">
        <v>0</v>
      </c>
      <c r="P1836">
        <v>90</v>
      </c>
      <c r="Q1836" t="b">
        <v>1</v>
      </c>
      <c r="R1836" t="s">
        <v>8274</v>
      </c>
      <c r="S1836" s="12" t="s">
        <v>8326</v>
      </c>
      <c r="T1836" t="s">
        <v>8327</v>
      </c>
      <c r="U1836">
        <f t="shared" si="144"/>
        <v>2014</v>
      </c>
    </row>
    <row r="1837" spans="1:21" ht="15" hidden="1" customHeight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>
        <f t="shared" si="140"/>
        <v>104</v>
      </c>
      <c r="H1837">
        <f t="shared" si="141"/>
        <v>47.27</v>
      </c>
      <c r="I1837" t="s">
        <v>8224</v>
      </c>
      <c r="J1837" t="s">
        <v>8246</v>
      </c>
      <c r="K1837">
        <v>1459439471</v>
      </c>
      <c r="L1837" s="9">
        <f t="shared" si="142"/>
        <v>42460.660543981481</v>
      </c>
      <c r="M1837">
        <v>1456851071</v>
      </c>
      <c r="N1837" s="9">
        <f t="shared" si="143"/>
        <v>42430.702210648145</v>
      </c>
      <c r="O1837" t="b">
        <v>0</v>
      </c>
      <c r="P1837">
        <v>11</v>
      </c>
      <c r="Q1837" t="b">
        <v>1</v>
      </c>
      <c r="R1837" t="s">
        <v>8274</v>
      </c>
      <c r="S1837" s="12" t="s">
        <v>8326</v>
      </c>
      <c r="T1837" t="s">
        <v>8327</v>
      </c>
      <c r="U1837">
        <f t="shared" si="144"/>
        <v>2016</v>
      </c>
    </row>
    <row r="1838" spans="1:21" ht="15" hidden="1" customHeight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>
        <f t="shared" si="140"/>
        <v>200</v>
      </c>
      <c r="H1838">
        <f t="shared" si="141"/>
        <v>182.13</v>
      </c>
      <c r="I1838" t="s">
        <v>8223</v>
      </c>
      <c r="J1838" t="s">
        <v>8245</v>
      </c>
      <c r="K1838">
        <v>1361129129</v>
      </c>
      <c r="L1838" s="9">
        <f t="shared" si="142"/>
        <v>41322.809363425928</v>
      </c>
      <c r="M1838">
        <v>1359660329</v>
      </c>
      <c r="N1838" s="9">
        <f t="shared" si="143"/>
        <v>41305.809363425928</v>
      </c>
      <c r="O1838" t="b">
        <v>0</v>
      </c>
      <c r="P1838">
        <v>55</v>
      </c>
      <c r="Q1838" t="b">
        <v>1</v>
      </c>
      <c r="R1838" t="s">
        <v>8274</v>
      </c>
      <c r="S1838" s="12" t="s">
        <v>8326</v>
      </c>
      <c r="T1838" t="s">
        <v>8327</v>
      </c>
      <c r="U1838">
        <f t="shared" si="144"/>
        <v>2013</v>
      </c>
    </row>
    <row r="1839" spans="1:21" ht="15" hidden="1" customHeight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>
        <f t="shared" si="140"/>
        <v>307</v>
      </c>
      <c r="H1839">
        <f t="shared" si="141"/>
        <v>61.37</v>
      </c>
      <c r="I1839" t="s">
        <v>8223</v>
      </c>
      <c r="J1839" t="s">
        <v>8245</v>
      </c>
      <c r="K1839">
        <v>1332029335</v>
      </c>
      <c r="L1839" s="9">
        <f t="shared" si="142"/>
        <v>40986.006192129629</v>
      </c>
      <c r="M1839">
        <v>1326848935</v>
      </c>
      <c r="N1839" s="9">
        <f t="shared" si="143"/>
        <v>40926.047858796293</v>
      </c>
      <c r="O1839" t="b">
        <v>0</v>
      </c>
      <c r="P1839">
        <v>30</v>
      </c>
      <c r="Q1839" t="b">
        <v>1</v>
      </c>
      <c r="R1839" t="s">
        <v>8274</v>
      </c>
      <c r="S1839" s="12" t="s">
        <v>8326</v>
      </c>
      <c r="T1839" t="s">
        <v>8327</v>
      </c>
      <c r="U1839">
        <f t="shared" si="144"/>
        <v>2012</v>
      </c>
    </row>
    <row r="1840" spans="1:21" ht="15" hidden="1" customHeight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>
        <f t="shared" si="140"/>
        <v>100</v>
      </c>
      <c r="H1840">
        <f t="shared" si="141"/>
        <v>35.770000000000003</v>
      </c>
      <c r="I1840" t="s">
        <v>8223</v>
      </c>
      <c r="J1840" t="s">
        <v>8245</v>
      </c>
      <c r="K1840">
        <v>1317438000</v>
      </c>
      <c r="L1840" s="9">
        <f t="shared" si="142"/>
        <v>40817.125</v>
      </c>
      <c r="M1840">
        <v>1314989557</v>
      </c>
      <c r="N1840" s="9">
        <f t="shared" si="143"/>
        <v>40788.786539351851</v>
      </c>
      <c r="O1840" t="b">
        <v>0</v>
      </c>
      <c r="P1840">
        <v>28</v>
      </c>
      <c r="Q1840" t="b">
        <v>1</v>
      </c>
      <c r="R1840" t="s">
        <v>8274</v>
      </c>
      <c r="S1840" s="12" t="s">
        <v>8326</v>
      </c>
      <c r="T1840" t="s">
        <v>8327</v>
      </c>
      <c r="U1840">
        <f t="shared" si="144"/>
        <v>2011</v>
      </c>
    </row>
    <row r="1841" spans="1:21" ht="15" hidden="1" customHeight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>
        <f t="shared" si="140"/>
        <v>205</v>
      </c>
      <c r="H1841">
        <f t="shared" si="141"/>
        <v>45.62</v>
      </c>
      <c r="I1841" t="s">
        <v>8223</v>
      </c>
      <c r="J1841" t="s">
        <v>8245</v>
      </c>
      <c r="K1841">
        <v>1475342382</v>
      </c>
      <c r="L1841" s="9">
        <f t="shared" si="142"/>
        <v>42644.722013888888</v>
      </c>
      <c r="M1841">
        <v>1472750382</v>
      </c>
      <c r="N1841" s="9">
        <f t="shared" si="143"/>
        <v>42614.722013888888</v>
      </c>
      <c r="O1841" t="b">
        <v>0</v>
      </c>
      <c r="P1841">
        <v>45</v>
      </c>
      <c r="Q1841" t="b">
        <v>1</v>
      </c>
      <c r="R1841" t="s">
        <v>8274</v>
      </c>
      <c r="S1841" s="12" t="s">
        <v>8326</v>
      </c>
      <c r="T1841" t="s">
        <v>8327</v>
      </c>
      <c r="U1841">
        <f t="shared" si="144"/>
        <v>2016</v>
      </c>
    </row>
    <row r="1842" spans="1:21" ht="15" hidden="1" customHeight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>
        <f t="shared" si="140"/>
        <v>109</v>
      </c>
      <c r="H1842">
        <f t="shared" si="141"/>
        <v>75.38</v>
      </c>
      <c r="I1842" t="s">
        <v>8223</v>
      </c>
      <c r="J1842" t="s">
        <v>8245</v>
      </c>
      <c r="K1842">
        <v>1367902740</v>
      </c>
      <c r="L1842" s="9">
        <f t="shared" si="142"/>
        <v>41401.207638888889</v>
      </c>
      <c r="M1842">
        <v>1366251510</v>
      </c>
      <c r="N1842" s="9">
        <f t="shared" si="143"/>
        <v>41382.096180555556</v>
      </c>
      <c r="O1842" t="b">
        <v>0</v>
      </c>
      <c r="P1842">
        <v>13</v>
      </c>
      <c r="Q1842" t="b">
        <v>1</v>
      </c>
      <c r="R1842" t="s">
        <v>8274</v>
      </c>
      <c r="S1842" s="12" t="s">
        <v>8326</v>
      </c>
      <c r="T1842" t="s">
        <v>8327</v>
      </c>
      <c r="U1842">
        <f t="shared" si="144"/>
        <v>2013</v>
      </c>
    </row>
    <row r="1843" spans="1:21" ht="15" hidden="1" customHeight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>
        <f t="shared" si="140"/>
        <v>102</v>
      </c>
      <c r="H1843">
        <f t="shared" si="141"/>
        <v>50.88</v>
      </c>
      <c r="I1843" t="s">
        <v>8223</v>
      </c>
      <c r="J1843" t="s">
        <v>8245</v>
      </c>
      <c r="K1843">
        <v>1400561940</v>
      </c>
      <c r="L1843" s="9">
        <f t="shared" si="142"/>
        <v>41779.207638888889</v>
      </c>
      <c r="M1843">
        <v>1397679445</v>
      </c>
      <c r="N1843" s="9">
        <f t="shared" si="143"/>
        <v>41745.84542824074</v>
      </c>
      <c r="O1843" t="b">
        <v>0</v>
      </c>
      <c r="P1843">
        <v>40</v>
      </c>
      <c r="Q1843" t="b">
        <v>1</v>
      </c>
      <c r="R1843" t="s">
        <v>8274</v>
      </c>
      <c r="S1843" s="12" t="s">
        <v>8326</v>
      </c>
      <c r="T1843" t="s">
        <v>8327</v>
      </c>
      <c r="U1843">
        <f t="shared" si="144"/>
        <v>2014</v>
      </c>
    </row>
    <row r="1844" spans="1:21" ht="15" hidden="1" customHeight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>
        <f t="shared" si="140"/>
        <v>125</v>
      </c>
      <c r="H1844">
        <f t="shared" si="141"/>
        <v>119.29</v>
      </c>
      <c r="I1844" t="s">
        <v>8223</v>
      </c>
      <c r="J1844" t="s">
        <v>8245</v>
      </c>
      <c r="K1844">
        <v>1425275940</v>
      </c>
      <c r="L1844" s="9">
        <f t="shared" si="142"/>
        <v>42065.249305555553</v>
      </c>
      <c r="M1844">
        <v>1422371381</v>
      </c>
      <c r="N1844" s="9">
        <f t="shared" si="143"/>
        <v>42031.631724537037</v>
      </c>
      <c r="O1844" t="b">
        <v>0</v>
      </c>
      <c r="P1844">
        <v>21</v>
      </c>
      <c r="Q1844" t="b">
        <v>1</v>
      </c>
      <c r="R1844" t="s">
        <v>8274</v>
      </c>
      <c r="S1844" s="12" t="s">
        <v>8326</v>
      </c>
      <c r="T1844" t="s">
        <v>8327</v>
      </c>
      <c r="U1844">
        <f t="shared" si="144"/>
        <v>2015</v>
      </c>
    </row>
    <row r="1845" spans="1:21" ht="15" hidden="1" customHeight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>
        <f t="shared" si="140"/>
        <v>124</v>
      </c>
      <c r="H1845">
        <f t="shared" si="141"/>
        <v>92.54</v>
      </c>
      <c r="I1845" t="s">
        <v>8223</v>
      </c>
      <c r="J1845" t="s">
        <v>8245</v>
      </c>
      <c r="K1845">
        <v>1298245954</v>
      </c>
      <c r="L1845" s="9">
        <f t="shared" si="142"/>
        <v>40594.994837962964</v>
      </c>
      <c r="M1845">
        <v>1295653954</v>
      </c>
      <c r="N1845" s="9">
        <f t="shared" si="143"/>
        <v>40564.994837962964</v>
      </c>
      <c r="O1845" t="b">
        <v>0</v>
      </c>
      <c r="P1845">
        <v>134</v>
      </c>
      <c r="Q1845" t="b">
        <v>1</v>
      </c>
      <c r="R1845" t="s">
        <v>8274</v>
      </c>
      <c r="S1845" s="12" t="s">
        <v>8326</v>
      </c>
      <c r="T1845" t="s">
        <v>8327</v>
      </c>
      <c r="U1845">
        <f t="shared" si="144"/>
        <v>2011</v>
      </c>
    </row>
    <row r="1846" spans="1:21" ht="15" hidden="1" customHeight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>
        <f t="shared" si="140"/>
        <v>101</v>
      </c>
      <c r="H1846">
        <f t="shared" si="141"/>
        <v>76.05</v>
      </c>
      <c r="I1846" t="s">
        <v>8223</v>
      </c>
      <c r="J1846" t="s">
        <v>8245</v>
      </c>
      <c r="K1846">
        <v>1307761200</v>
      </c>
      <c r="L1846" s="9">
        <f t="shared" si="142"/>
        <v>40705.125</v>
      </c>
      <c r="M1846">
        <v>1304464914</v>
      </c>
      <c r="N1846" s="9">
        <f t="shared" si="143"/>
        <v>40666.973541666666</v>
      </c>
      <c r="O1846" t="b">
        <v>0</v>
      </c>
      <c r="P1846">
        <v>20</v>
      </c>
      <c r="Q1846" t="b">
        <v>1</v>
      </c>
      <c r="R1846" t="s">
        <v>8274</v>
      </c>
      <c r="S1846" s="12" t="s">
        <v>8326</v>
      </c>
      <c r="T1846" t="s">
        <v>8327</v>
      </c>
      <c r="U1846">
        <f t="shared" si="144"/>
        <v>2011</v>
      </c>
    </row>
    <row r="1847" spans="1:21" ht="15" hidden="1" customHeight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>
        <f t="shared" si="140"/>
        <v>100</v>
      </c>
      <c r="H1847">
        <f t="shared" si="141"/>
        <v>52.63</v>
      </c>
      <c r="I1847" t="s">
        <v>8223</v>
      </c>
      <c r="J1847" t="s">
        <v>8245</v>
      </c>
      <c r="K1847">
        <v>1466139300</v>
      </c>
      <c r="L1847" s="9">
        <f t="shared" si="142"/>
        <v>42538.204861111109</v>
      </c>
      <c r="M1847">
        <v>1464854398</v>
      </c>
      <c r="N1847" s="9">
        <f t="shared" si="143"/>
        <v>42523.333310185189</v>
      </c>
      <c r="O1847" t="b">
        <v>0</v>
      </c>
      <c r="P1847">
        <v>19</v>
      </c>
      <c r="Q1847" t="b">
        <v>1</v>
      </c>
      <c r="R1847" t="s">
        <v>8274</v>
      </c>
      <c r="S1847" s="12" t="s">
        <v>8326</v>
      </c>
      <c r="T1847" t="s">
        <v>8327</v>
      </c>
      <c r="U1847">
        <f t="shared" si="144"/>
        <v>2016</v>
      </c>
    </row>
    <row r="1848" spans="1:21" ht="15" hidden="1" customHeight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>
        <f t="shared" si="140"/>
        <v>138</v>
      </c>
      <c r="H1848">
        <f t="shared" si="141"/>
        <v>98.99</v>
      </c>
      <c r="I1848" t="s">
        <v>8223</v>
      </c>
      <c r="J1848" t="s">
        <v>8245</v>
      </c>
      <c r="K1848">
        <v>1355585777</v>
      </c>
      <c r="L1848" s="9">
        <f t="shared" si="142"/>
        <v>41258.650196759263</v>
      </c>
      <c r="M1848">
        <v>1352993777</v>
      </c>
      <c r="N1848" s="9">
        <f t="shared" si="143"/>
        <v>41228.650196759263</v>
      </c>
      <c r="O1848" t="b">
        <v>0</v>
      </c>
      <c r="P1848">
        <v>209</v>
      </c>
      <c r="Q1848" t="b">
        <v>1</v>
      </c>
      <c r="R1848" t="s">
        <v>8274</v>
      </c>
      <c r="S1848" s="12" t="s">
        <v>8326</v>
      </c>
      <c r="T1848" t="s">
        <v>8327</v>
      </c>
      <c r="U1848">
        <f t="shared" si="144"/>
        <v>2012</v>
      </c>
    </row>
    <row r="1849" spans="1:21" ht="15" hidden="1" customHeight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>
        <f t="shared" si="140"/>
        <v>121</v>
      </c>
      <c r="H1849">
        <f t="shared" si="141"/>
        <v>79.53</v>
      </c>
      <c r="I1849" t="s">
        <v>8223</v>
      </c>
      <c r="J1849" t="s">
        <v>8245</v>
      </c>
      <c r="K1849">
        <v>1429594832</v>
      </c>
      <c r="L1849" s="9">
        <f t="shared" si="142"/>
        <v>42115.236481481479</v>
      </c>
      <c r="M1849">
        <v>1427780432</v>
      </c>
      <c r="N1849" s="9">
        <f t="shared" si="143"/>
        <v>42094.236481481479</v>
      </c>
      <c r="O1849" t="b">
        <v>0</v>
      </c>
      <c r="P1849">
        <v>38</v>
      </c>
      <c r="Q1849" t="b">
        <v>1</v>
      </c>
      <c r="R1849" t="s">
        <v>8274</v>
      </c>
      <c r="S1849" s="12" t="s">
        <v>8326</v>
      </c>
      <c r="T1849" t="s">
        <v>8327</v>
      </c>
      <c r="U1849">
        <f t="shared" si="144"/>
        <v>2015</v>
      </c>
    </row>
    <row r="1850" spans="1:21" ht="15" hidden="1" customHeight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>
        <f t="shared" si="140"/>
        <v>107</v>
      </c>
      <c r="H1850">
        <f t="shared" si="141"/>
        <v>134.21</v>
      </c>
      <c r="I1850" t="s">
        <v>8223</v>
      </c>
      <c r="J1850" t="s">
        <v>8245</v>
      </c>
      <c r="K1850">
        <v>1312095540</v>
      </c>
      <c r="L1850" s="9">
        <f t="shared" si="142"/>
        <v>40755.290972222225</v>
      </c>
      <c r="M1850">
        <v>1306608888</v>
      </c>
      <c r="N1850" s="9">
        <f t="shared" si="143"/>
        <v>40691.788055555553</v>
      </c>
      <c r="O1850" t="b">
        <v>0</v>
      </c>
      <c r="P1850">
        <v>24</v>
      </c>
      <c r="Q1850" t="b">
        <v>1</v>
      </c>
      <c r="R1850" t="s">
        <v>8274</v>
      </c>
      <c r="S1850" s="12" t="s">
        <v>8326</v>
      </c>
      <c r="T1850" t="s">
        <v>8327</v>
      </c>
      <c r="U1850">
        <f t="shared" si="144"/>
        <v>2011</v>
      </c>
    </row>
    <row r="1851" spans="1:21" ht="15" hidden="1" customHeight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>
        <f t="shared" si="140"/>
        <v>100</v>
      </c>
      <c r="H1851">
        <f t="shared" si="141"/>
        <v>37.630000000000003</v>
      </c>
      <c r="I1851" t="s">
        <v>8223</v>
      </c>
      <c r="J1851" t="s">
        <v>8245</v>
      </c>
      <c r="K1851">
        <v>1350505059</v>
      </c>
      <c r="L1851" s="9">
        <f t="shared" si="142"/>
        <v>41199.845590277779</v>
      </c>
      <c r="M1851">
        <v>1347913059</v>
      </c>
      <c r="N1851" s="9">
        <f t="shared" si="143"/>
        <v>41169.845590277779</v>
      </c>
      <c r="O1851" t="b">
        <v>0</v>
      </c>
      <c r="P1851">
        <v>8</v>
      </c>
      <c r="Q1851" t="b">
        <v>1</v>
      </c>
      <c r="R1851" t="s">
        <v>8274</v>
      </c>
      <c r="S1851" s="12" t="s">
        <v>8326</v>
      </c>
      <c r="T1851" t="s">
        <v>8327</v>
      </c>
      <c r="U1851">
        <f t="shared" si="144"/>
        <v>2012</v>
      </c>
    </row>
    <row r="1852" spans="1:21" ht="15" hidden="1" customHeight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>
        <f t="shared" si="140"/>
        <v>102</v>
      </c>
      <c r="H1852">
        <f t="shared" si="141"/>
        <v>51.04</v>
      </c>
      <c r="I1852" t="s">
        <v>8223</v>
      </c>
      <c r="J1852" t="s">
        <v>8245</v>
      </c>
      <c r="K1852">
        <v>1405033300</v>
      </c>
      <c r="L1852" s="9">
        <f t="shared" si="142"/>
        <v>41830.959490740745</v>
      </c>
      <c r="M1852">
        <v>1402441300</v>
      </c>
      <c r="N1852" s="9">
        <f t="shared" si="143"/>
        <v>41800.959490740737</v>
      </c>
      <c r="O1852" t="b">
        <v>0</v>
      </c>
      <c r="P1852">
        <v>179</v>
      </c>
      <c r="Q1852" t="b">
        <v>1</v>
      </c>
      <c r="R1852" t="s">
        <v>8274</v>
      </c>
      <c r="S1852" s="12" t="s">
        <v>8326</v>
      </c>
      <c r="T1852" t="s">
        <v>8327</v>
      </c>
      <c r="U1852">
        <f t="shared" si="144"/>
        <v>2014</v>
      </c>
    </row>
    <row r="1853" spans="1:21" ht="15" hidden="1" customHeight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>
        <f t="shared" si="140"/>
        <v>100</v>
      </c>
      <c r="H1853">
        <f t="shared" si="141"/>
        <v>50.04</v>
      </c>
      <c r="I1853" t="s">
        <v>8223</v>
      </c>
      <c r="J1853" t="s">
        <v>8245</v>
      </c>
      <c r="K1853">
        <v>1406509200</v>
      </c>
      <c r="L1853" s="9">
        <f t="shared" si="142"/>
        <v>41848.041666666664</v>
      </c>
      <c r="M1853">
        <v>1404769538</v>
      </c>
      <c r="N1853" s="9">
        <f t="shared" si="143"/>
        <v>41827.906689814816</v>
      </c>
      <c r="O1853" t="b">
        <v>0</v>
      </c>
      <c r="P1853">
        <v>26</v>
      </c>
      <c r="Q1853" t="b">
        <v>1</v>
      </c>
      <c r="R1853" t="s">
        <v>8274</v>
      </c>
      <c r="S1853" s="12" t="s">
        <v>8326</v>
      </c>
      <c r="T1853" t="s">
        <v>8327</v>
      </c>
      <c r="U1853">
        <f t="shared" si="144"/>
        <v>2014</v>
      </c>
    </row>
    <row r="1854" spans="1:21" ht="15" hidden="1" customHeight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>
        <f t="shared" si="140"/>
        <v>117</v>
      </c>
      <c r="H1854">
        <f t="shared" si="141"/>
        <v>133.93</v>
      </c>
      <c r="I1854" t="s">
        <v>8223</v>
      </c>
      <c r="J1854" t="s">
        <v>8245</v>
      </c>
      <c r="K1854">
        <v>1429920000</v>
      </c>
      <c r="L1854" s="9">
        <f t="shared" si="142"/>
        <v>42119</v>
      </c>
      <c r="M1854">
        <v>1426703452</v>
      </c>
      <c r="N1854" s="9">
        <f t="shared" si="143"/>
        <v>42081.771435185183</v>
      </c>
      <c r="O1854" t="b">
        <v>0</v>
      </c>
      <c r="P1854">
        <v>131</v>
      </c>
      <c r="Q1854" t="b">
        <v>1</v>
      </c>
      <c r="R1854" t="s">
        <v>8274</v>
      </c>
      <c r="S1854" s="12" t="s">
        <v>8326</v>
      </c>
      <c r="T1854" t="s">
        <v>8327</v>
      </c>
      <c r="U1854">
        <f t="shared" si="144"/>
        <v>2015</v>
      </c>
    </row>
    <row r="1855" spans="1:21" ht="15" hidden="1" customHeight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>
        <f t="shared" si="140"/>
        <v>102</v>
      </c>
      <c r="H1855">
        <f t="shared" si="141"/>
        <v>58.21</v>
      </c>
      <c r="I1855" t="s">
        <v>8223</v>
      </c>
      <c r="J1855" t="s">
        <v>8245</v>
      </c>
      <c r="K1855">
        <v>1352860017</v>
      </c>
      <c r="L1855" s="9">
        <f t="shared" si="142"/>
        <v>41227.102048611108</v>
      </c>
      <c r="M1855">
        <v>1348536417</v>
      </c>
      <c r="N1855" s="9">
        <f t="shared" si="143"/>
        <v>41177.060381944444</v>
      </c>
      <c r="O1855" t="b">
        <v>0</v>
      </c>
      <c r="P1855">
        <v>14</v>
      </c>
      <c r="Q1855" t="b">
        <v>1</v>
      </c>
      <c r="R1855" t="s">
        <v>8274</v>
      </c>
      <c r="S1855" s="12" t="s">
        <v>8326</v>
      </c>
      <c r="T1855" t="s">
        <v>8327</v>
      </c>
      <c r="U1855">
        <f t="shared" si="144"/>
        <v>2012</v>
      </c>
    </row>
    <row r="1856" spans="1:21" ht="15" hidden="1" customHeight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>
        <f t="shared" si="140"/>
        <v>102</v>
      </c>
      <c r="H1856">
        <f t="shared" si="141"/>
        <v>88.04</v>
      </c>
      <c r="I1856" t="s">
        <v>8223</v>
      </c>
      <c r="J1856" t="s">
        <v>8245</v>
      </c>
      <c r="K1856">
        <v>1369355437</v>
      </c>
      <c r="L1856" s="9">
        <f t="shared" si="142"/>
        <v>41418.021261574075</v>
      </c>
      <c r="M1856">
        <v>1366763437</v>
      </c>
      <c r="N1856" s="9">
        <f t="shared" si="143"/>
        <v>41388.021261574075</v>
      </c>
      <c r="O1856" t="b">
        <v>0</v>
      </c>
      <c r="P1856">
        <v>174</v>
      </c>
      <c r="Q1856" t="b">
        <v>1</v>
      </c>
      <c r="R1856" t="s">
        <v>8274</v>
      </c>
      <c r="S1856" s="12" t="s">
        <v>8326</v>
      </c>
      <c r="T1856" t="s">
        <v>8327</v>
      </c>
      <c r="U1856">
        <f t="shared" si="144"/>
        <v>2013</v>
      </c>
    </row>
    <row r="1857" spans="1:21" ht="15" hidden="1" customHeight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>
        <f t="shared" si="140"/>
        <v>154</v>
      </c>
      <c r="H1857">
        <f t="shared" si="141"/>
        <v>70.58</v>
      </c>
      <c r="I1857" t="s">
        <v>8228</v>
      </c>
      <c r="J1857" t="s">
        <v>8250</v>
      </c>
      <c r="K1857">
        <v>1389012940</v>
      </c>
      <c r="L1857" s="9">
        <f t="shared" si="142"/>
        <v>41645.538657407407</v>
      </c>
      <c r="M1857">
        <v>1385124940</v>
      </c>
      <c r="N1857" s="9">
        <f t="shared" si="143"/>
        <v>41600.538657407407</v>
      </c>
      <c r="O1857" t="b">
        <v>0</v>
      </c>
      <c r="P1857">
        <v>191</v>
      </c>
      <c r="Q1857" t="b">
        <v>1</v>
      </c>
      <c r="R1857" t="s">
        <v>8274</v>
      </c>
      <c r="S1857" s="12" t="s">
        <v>8326</v>
      </c>
      <c r="T1857" t="s">
        <v>8327</v>
      </c>
      <c r="U1857">
        <f t="shared" si="144"/>
        <v>2013</v>
      </c>
    </row>
    <row r="1858" spans="1:21" ht="15" hidden="1" customHeight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>
        <f t="shared" si="140"/>
        <v>101</v>
      </c>
      <c r="H1858">
        <f t="shared" si="141"/>
        <v>53.29</v>
      </c>
      <c r="I1858" t="s">
        <v>8223</v>
      </c>
      <c r="J1858" t="s">
        <v>8245</v>
      </c>
      <c r="K1858">
        <v>1405715472</v>
      </c>
      <c r="L1858" s="9">
        <f t="shared" si="142"/>
        <v>41838.854999999996</v>
      </c>
      <c r="M1858">
        <v>1403901072</v>
      </c>
      <c r="N1858" s="9">
        <f t="shared" si="143"/>
        <v>41817.855000000003</v>
      </c>
      <c r="O1858" t="b">
        <v>0</v>
      </c>
      <c r="P1858">
        <v>38</v>
      </c>
      <c r="Q1858" t="b">
        <v>1</v>
      </c>
      <c r="R1858" t="s">
        <v>8274</v>
      </c>
      <c r="S1858" s="12" t="s">
        <v>8326</v>
      </c>
      <c r="T1858" t="s">
        <v>8327</v>
      </c>
      <c r="U1858">
        <f t="shared" si="144"/>
        <v>2014</v>
      </c>
    </row>
    <row r="1859" spans="1:21" ht="15" hidden="1" customHeight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>
        <f t="shared" ref="G1859:G1922" si="145">ROUND(E1859/D1859*100,0)</f>
        <v>100</v>
      </c>
      <c r="H1859">
        <f t="shared" ref="H1859:H1922" si="146">ROUND(E1859/P1859,2)</f>
        <v>136.36000000000001</v>
      </c>
      <c r="I1859" t="s">
        <v>8223</v>
      </c>
      <c r="J1859" t="s">
        <v>8245</v>
      </c>
      <c r="K1859">
        <v>1410546413</v>
      </c>
      <c r="L1859" s="9">
        <f t="shared" ref="L1859:L1922" si="147">K1859/60/60/24+DATE(1970,1,1)</f>
        <v>41894.76866898148</v>
      </c>
      <c r="M1859">
        <v>1407954413</v>
      </c>
      <c r="N1859" s="9">
        <f t="shared" ref="N1859:N1922" si="148">M1859/24/60/60+DATE(1970,1,1)</f>
        <v>41864.76866898148</v>
      </c>
      <c r="O1859" t="b">
        <v>0</v>
      </c>
      <c r="P1859">
        <v>22</v>
      </c>
      <c r="Q1859" t="b">
        <v>1</v>
      </c>
      <c r="R1859" t="s">
        <v>8274</v>
      </c>
      <c r="S1859" s="12" t="s">
        <v>8326</v>
      </c>
      <c r="T1859" t="s">
        <v>8327</v>
      </c>
      <c r="U1859">
        <f t="shared" ref="U1859:U1922" si="149">YEAR(N1859)</f>
        <v>2014</v>
      </c>
    </row>
    <row r="1860" spans="1:21" ht="15" hidden="1" customHeight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>
        <f t="shared" si="145"/>
        <v>109</v>
      </c>
      <c r="H1860">
        <f t="shared" si="146"/>
        <v>40.549999999999997</v>
      </c>
      <c r="I1860" t="s">
        <v>8223</v>
      </c>
      <c r="J1860" t="s">
        <v>8245</v>
      </c>
      <c r="K1860">
        <v>1324014521</v>
      </c>
      <c r="L1860" s="9">
        <f t="shared" si="147"/>
        <v>40893.242141203707</v>
      </c>
      <c r="M1860">
        <v>1318826921</v>
      </c>
      <c r="N1860" s="9">
        <f t="shared" si="148"/>
        <v>40833.200474537036</v>
      </c>
      <c r="O1860" t="b">
        <v>0</v>
      </c>
      <c r="P1860">
        <v>149</v>
      </c>
      <c r="Q1860" t="b">
        <v>1</v>
      </c>
      <c r="R1860" t="s">
        <v>8274</v>
      </c>
      <c r="S1860" s="12" t="s">
        <v>8326</v>
      </c>
      <c r="T1860" t="s">
        <v>8327</v>
      </c>
      <c r="U1860">
        <f t="shared" si="149"/>
        <v>2011</v>
      </c>
    </row>
    <row r="1861" spans="1:21" ht="15" hidden="1" customHeight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>
        <f t="shared" si="145"/>
        <v>132</v>
      </c>
      <c r="H1861">
        <f t="shared" si="146"/>
        <v>70.63</v>
      </c>
      <c r="I1861" t="s">
        <v>8223</v>
      </c>
      <c r="J1861" t="s">
        <v>8245</v>
      </c>
      <c r="K1861">
        <v>1316716129</v>
      </c>
      <c r="L1861" s="9">
        <f t="shared" si="147"/>
        <v>40808.770011574074</v>
      </c>
      <c r="M1861">
        <v>1314124129</v>
      </c>
      <c r="N1861" s="9">
        <f t="shared" si="148"/>
        <v>40778.770011574074</v>
      </c>
      <c r="O1861" t="b">
        <v>0</v>
      </c>
      <c r="P1861">
        <v>56</v>
      </c>
      <c r="Q1861" t="b">
        <v>1</v>
      </c>
      <c r="R1861" t="s">
        <v>8274</v>
      </c>
      <c r="S1861" s="12" t="s">
        <v>8326</v>
      </c>
      <c r="T1861" t="s">
        <v>8327</v>
      </c>
      <c r="U1861">
        <f t="shared" si="149"/>
        <v>2011</v>
      </c>
    </row>
    <row r="1862" spans="1:21" ht="15" hidden="1" customHeight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>
        <f t="shared" si="145"/>
        <v>133</v>
      </c>
      <c r="H1862">
        <f t="shared" si="146"/>
        <v>52.68</v>
      </c>
      <c r="I1862" t="s">
        <v>8223</v>
      </c>
      <c r="J1862" t="s">
        <v>8245</v>
      </c>
      <c r="K1862">
        <v>1391706084</v>
      </c>
      <c r="L1862" s="9">
        <f t="shared" si="147"/>
        <v>41676.709305555552</v>
      </c>
      <c r="M1862">
        <v>1389891684</v>
      </c>
      <c r="N1862" s="9">
        <f t="shared" si="148"/>
        <v>41655.70930555556</v>
      </c>
      <c r="O1862" t="b">
        <v>0</v>
      </c>
      <c r="P1862">
        <v>19</v>
      </c>
      <c r="Q1862" t="b">
        <v>1</v>
      </c>
      <c r="R1862" t="s">
        <v>8274</v>
      </c>
      <c r="S1862" s="12" t="s">
        <v>8326</v>
      </c>
      <c r="T1862" t="s">
        <v>8327</v>
      </c>
      <c r="U1862">
        <f t="shared" si="149"/>
        <v>2014</v>
      </c>
    </row>
    <row r="1863" spans="1:21" ht="15" hidden="1" customHeight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>
        <f t="shared" si="145"/>
        <v>0</v>
      </c>
      <c r="H1863" t="e">
        <f t="shared" si="146"/>
        <v>#DIV/0!</v>
      </c>
      <c r="I1863" t="s">
        <v>8224</v>
      </c>
      <c r="J1863" t="s">
        <v>8246</v>
      </c>
      <c r="K1863">
        <v>1422256341</v>
      </c>
      <c r="L1863" s="9">
        <f t="shared" si="147"/>
        <v>42030.300243055557</v>
      </c>
      <c r="M1863">
        <v>1419664341</v>
      </c>
      <c r="N1863" s="9">
        <f t="shared" si="148"/>
        <v>42000.30024305555</v>
      </c>
      <c r="O1863" t="b">
        <v>0</v>
      </c>
      <c r="P1863">
        <v>0</v>
      </c>
      <c r="Q1863" t="b">
        <v>0</v>
      </c>
      <c r="R1863" t="s">
        <v>8281</v>
      </c>
      <c r="S1863" s="12" t="s">
        <v>8334</v>
      </c>
      <c r="T1863" t="s">
        <v>8336</v>
      </c>
      <c r="U1863">
        <f t="shared" si="149"/>
        <v>2014</v>
      </c>
    </row>
    <row r="1864" spans="1:21" ht="15" hidden="1" customHeight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>
        <f t="shared" si="145"/>
        <v>8</v>
      </c>
      <c r="H1864">
        <f t="shared" si="146"/>
        <v>90.94</v>
      </c>
      <c r="I1864" t="s">
        <v>8223</v>
      </c>
      <c r="J1864" t="s">
        <v>8245</v>
      </c>
      <c r="K1864">
        <v>1488958200</v>
      </c>
      <c r="L1864" s="9">
        <f t="shared" si="147"/>
        <v>42802.3125</v>
      </c>
      <c r="M1864">
        <v>1484912974</v>
      </c>
      <c r="N1864" s="9">
        <f t="shared" si="148"/>
        <v>42755.492754629624</v>
      </c>
      <c r="O1864" t="b">
        <v>0</v>
      </c>
      <c r="P1864">
        <v>16</v>
      </c>
      <c r="Q1864" t="b">
        <v>0</v>
      </c>
      <c r="R1864" t="s">
        <v>8281</v>
      </c>
      <c r="S1864" s="12" t="s">
        <v>8334</v>
      </c>
      <c r="T1864" t="s">
        <v>8336</v>
      </c>
      <c r="U1864">
        <f t="shared" si="149"/>
        <v>2017</v>
      </c>
    </row>
    <row r="1865" spans="1:21" ht="15" hidden="1" customHeight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>
        <f t="shared" si="145"/>
        <v>0</v>
      </c>
      <c r="H1865">
        <f t="shared" si="146"/>
        <v>5</v>
      </c>
      <c r="I1865" t="s">
        <v>8223</v>
      </c>
      <c r="J1865" t="s">
        <v>8245</v>
      </c>
      <c r="K1865">
        <v>1402600085</v>
      </c>
      <c r="L1865" s="9">
        <f t="shared" si="147"/>
        <v>41802.797280092593</v>
      </c>
      <c r="M1865">
        <v>1400008085</v>
      </c>
      <c r="N1865" s="9">
        <f t="shared" si="148"/>
        <v>41772.797280092593</v>
      </c>
      <c r="O1865" t="b">
        <v>0</v>
      </c>
      <c r="P1865">
        <v>2</v>
      </c>
      <c r="Q1865" t="b">
        <v>0</v>
      </c>
      <c r="R1865" t="s">
        <v>8281</v>
      </c>
      <c r="S1865" s="12" t="s">
        <v>8334</v>
      </c>
      <c r="T1865" t="s">
        <v>8336</v>
      </c>
      <c r="U1865">
        <f t="shared" si="149"/>
        <v>2014</v>
      </c>
    </row>
    <row r="1866" spans="1:21" ht="15" hidden="1" customHeight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>
        <f t="shared" si="145"/>
        <v>43</v>
      </c>
      <c r="H1866">
        <f t="shared" si="146"/>
        <v>58.08</v>
      </c>
      <c r="I1866" t="s">
        <v>8223</v>
      </c>
      <c r="J1866" t="s">
        <v>8245</v>
      </c>
      <c r="K1866">
        <v>1399223500</v>
      </c>
      <c r="L1866" s="9">
        <f t="shared" si="147"/>
        <v>41763.716435185182</v>
      </c>
      <c r="M1866">
        <v>1396631500</v>
      </c>
      <c r="N1866" s="9">
        <f t="shared" si="148"/>
        <v>41733.716435185182</v>
      </c>
      <c r="O1866" t="b">
        <v>0</v>
      </c>
      <c r="P1866">
        <v>48</v>
      </c>
      <c r="Q1866" t="b">
        <v>0</v>
      </c>
      <c r="R1866" t="s">
        <v>8281</v>
      </c>
      <c r="S1866" s="12" t="s">
        <v>8334</v>
      </c>
      <c r="T1866" t="s">
        <v>8336</v>
      </c>
      <c r="U1866">
        <f t="shared" si="149"/>
        <v>2014</v>
      </c>
    </row>
    <row r="1867" spans="1:21" ht="15" hidden="1" customHeight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>
        <f t="shared" si="145"/>
        <v>0</v>
      </c>
      <c r="H1867">
        <f t="shared" si="146"/>
        <v>2</v>
      </c>
      <c r="I1867" t="s">
        <v>8224</v>
      </c>
      <c r="J1867" t="s">
        <v>8246</v>
      </c>
      <c r="K1867">
        <v>1478425747</v>
      </c>
      <c r="L1867" s="9">
        <f t="shared" si="147"/>
        <v>42680.409108796302</v>
      </c>
      <c r="M1867">
        <v>1475398147</v>
      </c>
      <c r="N1867" s="9">
        <f t="shared" si="148"/>
        <v>42645.367442129631</v>
      </c>
      <c r="O1867" t="b">
        <v>0</v>
      </c>
      <c r="P1867">
        <v>2</v>
      </c>
      <c r="Q1867" t="b">
        <v>0</v>
      </c>
      <c r="R1867" t="s">
        <v>8281</v>
      </c>
      <c r="S1867" s="12" t="s">
        <v>8334</v>
      </c>
      <c r="T1867" t="s">
        <v>8336</v>
      </c>
      <c r="U1867">
        <f t="shared" si="149"/>
        <v>2016</v>
      </c>
    </row>
    <row r="1868" spans="1:21" ht="15" hidden="1" customHeight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>
        <f t="shared" si="145"/>
        <v>1</v>
      </c>
      <c r="H1868">
        <f t="shared" si="146"/>
        <v>62.5</v>
      </c>
      <c r="I1868" t="s">
        <v>8223</v>
      </c>
      <c r="J1868" t="s">
        <v>8245</v>
      </c>
      <c r="K1868">
        <v>1488340800</v>
      </c>
      <c r="L1868" s="9">
        <f t="shared" si="147"/>
        <v>42795.166666666672</v>
      </c>
      <c r="M1868">
        <v>1483768497</v>
      </c>
      <c r="N1868" s="9">
        <f t="shared" si="148"/>
        <v>42742.246493055558</v>
      </c>
      <c r="O1868" t="b">
        <v>0</v>
      </c>
      <c r="P1868">
        <v>2</v>
      </c>
      <c r="Q1868" t="b">
        <v>0</v>
      </c>
      <c r="R1868" t="s">
        <v>8281</v>
      </c>
      <c r="S1868" s="12" t="s">
        <v>8334</v>
      </c>
      <c r="T1868" t="s">
        <v>8336</v>
      </c>
      <c r="U1868">
        <f t="shared" si="149"/>
        <v>2017</v>
      </c>
    </row>
    <row r="1869" spans="1:21" ht="15" hidden="1" customHeight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>
        <f t="shared" si="145"/>
        <v>0</v>
      </c>
      <c r="H1869">
        <f t="shared" si="146"/>
        <v>10</v>
      </c>
      <c r="I1869" t="s">
        <v>8223</v>
      </c>
      <c r="J1869" t="s">
        <v>8245</v>
      </c>
      <c r="K1869">
        <v>1478383912</v>
      </c>
      <c r="L1869" s="9">
        <f t="shared" si="147"/>
        <v>42679.924907407403</v>
      </c>
      <c r="M1869">
        <v>1475791912</v>
      </c>
      <c r="N1869" s="9">
        <f t="shared" si="148"/>
        <v>42649.924907407403</v>
      </c>
      <c r="O1869" t="b">
        <v>0</v>
      </c>
      <c r="P1869">
        <v>1</v>
      </c>
      <c r="Q1869" t="b">
        <v>0</v>
      </c>
      <c r="R1869" t="s">
        <v>8281</v>
      </c>
      <c r="S1869" s="12" t="s">
        <v>8334</v>
      </c>
      <c r="T1869" t="s">
        <v>8336</v>
      </c>
      <c r="U1869">
        <f t="shared" si="149"/>
        <v>2016</v>
      </c>
    </row>
    <row r="1870" spans="1:21" ht="15" hidden="1" customHeight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>
        <f t="shared" si="145"/>
        <v>5</v>
      </c>
      <c r="H1870">
        <f t="shared" si="146"/>
        <v>71.59</v>
      </c>
      <c r="I1870" t="s">
        <v>8223</v>
      </c>
      <c r="J1870" t="s">
        <v>8245</v>
      </c>
      <c r="K1870">
        <v>1450166340</v>
      </c>
      <c r="L1870" s="9">
        <f t="shared" si="147"/>
        <v>42353.332638888889</v>
      </c>
      <c r="M1870">
        <v>1448044925</v>
      </c>
      <c r="N1870" s="9">
        <f t="shared" si="148"/>
        <v>42328.779224537036</v>
      </c>
      <c r="O1870" t="b">
        <v>0</v>
      </c>
      <c r="P1870">
        <v>17</v>
      </c>
      <c r="Q1870" t="b">
        <v>0</v>
      </c>
      <c r="R1870" t="s">
        <v>8281</v>
      </c>
      <c r="S1870" s="12" t="s">
        <v>8334</v>
      </c>
      <c r="T1870" t="s">
        <v>8336</v>
      </c>
      <c r="U1870">
        <f t="shared" si="149"/>
        <v>2015</v>
      </c>
    </row>
    <row r="1871" spans="1:21" ht="15" hidden="1" customHeight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>
        <f t="shared" si="145"/>
        <v>0</v>
      </c>
      <c r="H1871" t="e">
        <f t="shared" si="146"/>
        <v>#DIV/0!</v>
      </c>
      <c r="I1871" t="s">
        <v>8223</v>
      </c>
      <c r="J1871" t="s">
        <v>8245</v>
      </c>
      <c r="K1871">
        <v>1483488249</v>
      </c>
      <c r="L1871" s="9">
        <f t="shared" si="147"/>
        <v>42739.002881944441</v>
      </c>
      <c r="M1871">
        <v>1480896249</v>
      </c>
      <c r="N1871" s="9">
        <f t="shared" si="148"/>
        <v>42709.002881944441</v>
      </c>
      <c r="O1871" t="b">
        <v>0</v>
      </c>
      <c r="P1871">
        <v>0</v>
      </c>
      <c r="Q1871" t="b">
        <v>0</v>
      </c>
      <c r="R1871" t="s">
        <v>8281</v>
      </c>
      <c r="S1871" s="12" t="s">
        <v>8334</v>
      </c>
      <c r="T1871" t="s">
        <v>8336</v>
      </c>
      <c r="U1871">
        <f t="shared" si="149"/>
        <v>2016</v>
      </c>
    </row>
    <row r="1872" spans="1:21" ht="15" hidden="1" customHeight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>
        <f t="shared" si="145"/>
        <v>10</v>
      </c>
      <c r="H1872">
        <f t="shared" si="146"/>
        <v>32.82</v>
      </c>
      <c r="I1872" t="s">
        <v>8223</v>
      </c>
      <c r="J1872" t="s">
        <v>8245</v>
      </c>
      <c r="K1872">
        <v>1454213820</v>
      </c>
      <c r="L1872" s="9">
        <f t="shared" si="147"/>
        <v>42400.178472222222</v>
      </c>
      <c r="M1872">
        <v>1451723535</v>
      </c>
      <c r="N1872" s="9">
        <f t="shared" si="148"/>
        <v>42371.355729166666</v>
      </c>
      <c r="O1872" t="b">
        <v>0</v>
      </c>
      <c r="P1872">
        <v>11</v>
      </c>
      <c r="Q1872" t="b">
        <v>0</v>
      </c>
      <c r="R1872" t="s">
        <v>8281</v>
      </c>
      <c r="S1872" s="12" t="s">
        <v>8334</v>
      </c>
      <c r="T1872" t="s">
        <v>8336</v>
      </c>
      <c r="U1872">
        <f t="shared" si="149"/>
        <v>2016</v>
      </c>
    </row>
    <row r="1873" spans="1:21" ht="15" hidden="1" customHeight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>
        <f t="shared" si="145"/>
        <v>72</v>
      </c>
      <c r="H1873">
        <f t="shared" si="146"/>
        <v>49.12</v>
      </c>
      <c r="I1873" t="s">
        <v>8223</v>
      </c>
      <c r="J1873" t="s">
        <v>8245</v>
      </c>
      <c r="K1873">
        <v>1416512901</v>
      </c>
      <c r="L1873" s="9">
        <f t="shared" si="147"/>
        <v>41963.825243055559</v>
      </c>
      <c r="M1873">
        <v>1413053301</v>
      </c>
      <c r="N1873" s="9">
        <f t="shared" si="148"/>
        <v>41923.783576388887</v>
      </c>
      <c r="O1873" t="b">
        <v>0</v>
      </c>
      <c r="P1873">
        <v>95</v>
      </c>
      <c r="Q1873" t="b">
        <v>0</v>
      </c>
      <c r="R1873" t="s">
        <v>8281</v>
      </c>
      <c r="S1873" s="12" t="s">
        <v>8334</v>
      </c>
      <c r="T1873" t="s">
        <v>8336</v>
      </c>
      <c r="U1873">
        <f t="shared" si="149"/>
        <v>2014</v>
      </c>
    </row>
    <row r="1874" spans="1:21" ht="15" hidden="1" customHeight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>
        <f t="shared" si="145"/>
        <v>1</v>
      </c>
      <c r="H1874">
        <f t="shared" si="146"/>
        <v>16.309999999999999</v>
      </c>
      <c r="I1874" t="s">
        <v>8223</v>
      </c>
      <c r="J1874" t="s">
        <v>8245</v>
      </c>
      <c r="K1874">
        <v>1435633602</v>
      </c>
      <c r="L1874" s="9">
        <f t="shared" si="147"/>
        <v>42185.129652777774</v>
      </c>
      <c r="M1874">
        <v>1433041602</v>
      </c>
      <c r="N1874" s="9">
        <f t="shared" si="148"/>
        <v>42155.129652777774</v>
      </c>
      <c r="O1874" t="b">
        <v>0</v>
      </c>
      <c r="P1874">
        <v>13</v>
      </c>
      <c r="Q1874" t="b">
        <v>0</v>
      </c>
      <c r="R1874" t="s">
        <v>8281</v>
      </c>
      <c r="S1874" s="12" t="s">
        <v>8334</v>
      </c>
      <c r="T1874" t="s">
        <v>8336</v>
      </c>
      <c r="U1874">
        <f t="shared" si="149"/>
        <v>2015</v>
      </c>
    </row>
    <row r="1875" spans="1:21" ht="15" hidden="1" customHeight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>
        <f t="shared" si="145"/>
        <v>0</v>
      </c>
      <c r="H1875">
        <f t="shared" si="146"/>
        <v>18</v>
      </c>
      <c r="I1875" t="s">
        <v>8228</v>
      </c>
      <c r="J1875" t="s">
        <v>8250</v>
      </c>
      <c r="K1875">
        <v>1436373900</v>
      </c>
      <c r="L1875" s="9">
        <f t="shared" si="147"/>
        <v>42193.697916666672</v>
      </c>
      <c r="M1875">
        <v>1433861210</v>
      </c>
      <c r="N1875" s="9">
        <f t="shared" si="148"/>
        <v>42164.615856481483</v>
      </c>
      <c r="O1875" t="b">
        <v>0</v>
      </c>
      <c r="P1875">
        <v>2</v>
      </c>
      <c r="Q1875" t="b">
        <v>0</v>
      </c>
      <c r="R1875" t="s">
        <v>8281</v>
      </c>
      <c r="S1875" s="12" t="s">
        <v>8334</v>
      </c>
      <c r="T1875" t="s">
        <v>8336</v>
      </c>
      <c r="U1875">
        <f t="shared" si="149"/>
        <v>2015</v>
      </c>
    </row>
    <row r="1876" spans="1:21" ht="15" hidden="1" customHeight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>
        <f t="shared" si="145"/>
        <v>0</v>
      </c>
      <c r="H1876">
        <f t="shared" si="146"/>
        <v>13</v>
      </c>
      <c r="I1876" t="s">
        <v>8223</v>
      </c>
      <c r="J1876" t="s">
        <v>8245</v>
      </c>
      <c r="K1876">
        <v>1467155733</v>
      </c>
      <c r="L1876" s="9">
        <f t="shared" si="147"/>
        <v>42549.969131944439</v>
      </c>
      <c r="M1876">
        <v>1465427733</v>
      </c>
      <c r="N1876" s="9">
        <f t="shared" si="148"/>
        <v>42529.969131944446</v>
      </c>
      <c r="O1876" t="b">
        <v>0</v>
      </c>
      <c r="P1876">
        <v>2</v>
      </c>
      <c r="Q1876" t="b">
        <v>0</v>
      </c>
      <c r="R1876" t="s">
        <v>8281</v>
      </c>
      <c r="S1876" s="12" t="s">
        <v>8334</v>
      </c>
      <c r="T1876" t="s">
        <v>8336</v>
      </c>
      <c r="U1876">
        <f t="shared" si="149"/>
        <v>2016</v>
      </c>
    </row>
    <row r="1877" spans="1:21" ht="15" hidden="1" customHeight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>
        <f t="shared" si="145"/>
        <v>1</v>
      </c>
      <c r="H1877">
        <f t="shared" si="146"/>
        <v>17</v>
      </c>
      <c r="I1877" t="s">
        <v>8223</v>
      </c>
      <c r="J1877" t="s">
        <v>8245</v>
      </c>
      <c r="K1877">
        <v>1470519308</v>
      </c>
      <c r="L1877" s="9">
        <f t="shared" si="147"/>
        <v>42588.899398148147</v>
      </c>
      <c r="M1877">
        <v>1465335308</v>
      </c>
      <c r="N1877" s="9">
        <f t="shared" si="148"/>
        <v>42528.899398148147</v>
      </c>
      <c r="O1877" t="b">
        <v>0</v>
      </c>
      <c r="P1877">
        <v>3</v>
      </c>
      <c r="Q1877" t="b">
        <v>0</v>
      </c>
      <c r="R1877" t="s">
        <v>8281</v>
      </c>
      <c r="S1877" s="12" t="s">
        <v>8334</v>
      </c>
      <c r="T1877" t="s">
        <v>8336</v>
      </c>
      <c r="U1877">
        <f t="shared" si="149"/>
        <v>2016</v>
      </c>
    </row>
    <row r="1878" spans="1:21" ht="15" hidden="1" customHeight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>
        <f t="shared" si="145"/>
        <v>0</v>
      </c>
      <c r="H1878" t="e">
        <f t="shared" si="146"/>
        <v>#DIV/0!</v>
      </c>
      <c r="I1878" t="s">
        <v>8225</v>
      </c>
      <c r="J1878" t="s">
        <v>8247</v>
      </c>
      <c r="K1878">
        <v>1402901405</v>
      </c>
      <c r="L1878" s="9">
        <f t="shared" si="147"/>
        <v>41806.284780092588</v>
      </c>
      <c r="M1878">
        <v>1400309405</v>
      </c>
      <c r="N1878" s="9">
        <f t="shared" si="148"/>
        <v>41776.284780092596</v>
      </c>
      <c r="O1878" t="b">
        <v>0</v>
      </c>
      <c r="P1878">
        <v>0</v>
      </c>
      <c r="Q1878" t="b">
        <v>0</v>
      </c>
      <c r="R1878" t="s">
        <v>8281</v>
      </c>
      <c r="S1878" s="12" t="s">
        <v>8334</v>
      </c>
      <c r="T1878" t="s">
        <v>8336</v>
      </c>
      <c r="U1878">
        <f t="shared" si="149"/>
        <v>2014</v>
      </c>
    </row>
    <row r="1879" spans="1:21" ht="15" hidden="1" customHeight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>
        <f t="shared" si="145"/>
        <v>0</v>
      </c>
      <c r="H1879" t="e">
        <f t="shared" si="146"/>
        <v>#DIV/0!</v>
      </c>
      <c r="I1879" t="s">
        <v>8223</v>
      </c>
      <c r="J1879" t="s">
        <v>8245</v>
      </c>
      <c r="K1879">
        <v>1425170525</v>
      </c>
      <c r="L1879" s="9">
        <f t="shared" si="147"/>
        <v>42064.029224537036</v>
      </c>
      <c r="M1879">
        <v>1422664925</v>
      </c>
      <c r="N1879" s="9">
        <f t="shared" si="148"/>
        <v>42035.029224537036</v>
      </c>
      <c r="O1879" t="b">
        <v>0</v>
      </c>
      <c r="P1879">
        <v>0</v>
      </c>
      <c r="Q1879" t="b">
        <v>0</v>
      </c>
      <c r="R1879" t="s">
        <v>8281</v>
      </c>
      <c r="S1879" s="12" t="s">
        <v>8334</v>
      </c>
      <c r="T1879" t="s">
        <v>8336</v>
      </c>
      <c r="U1879">
        <f t="shared" si="149"/>
        <v>2015</v>
      </c>
    </row>
    <row r="1880" spans="1:21" ht="15" hidden="1" customHeight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>
        <f t="shared" si="145"/>
        <v>0</v>
      </c>
      <c r="H1880" t="e">
        <f t="shared" si="146"/>
        <v>#DIV/0!</v>
      </c>
      <c r="I1880" t="s">
        <v>8225</v>
      </c>
      <c r="J1880" t="s">
        <v>8247</v>
      </c>
      <c r="K1880">
        <v>1402618355</v>
      </c>
      <c r="L1880" s="9">
        <f t="shared" si="147"/>
        <v>41803.008738425924</v>
      </c>
      <c r="M1880">
        <v>1400026355</v>
      </c>
      <c r="N1880" s="9">
        <f t="shared" si="148"/>
        <v>41773.008738425924</v>
      </c>
      <c r="O1880" t="b">
        <v>0</v>
      </c>
      <c r="P1880">
        <v>0</v>
      </c>
      <c r="Q1880" t="b">
        <v>0</v>
      </c>
      <c r="R1880" t="s">
        <v>8281</v>
      </c>
      <c r="S1880" s="12" t="s">
        <v>8334</v>
      </c>
      <c r="T1880" t="s">
        <v>8336</v>
      </c>
      <c r="U1880">
        <f t="shared" si="149"/>
        <v>2014</v>
      </c>
    </row>
    <row r="1881" spans="1:21" ht="15" hidden="1" customHeight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>
        <f t="shared" si="145"/>
        <v>0</v>
      </c>
      <c r="H1881">
        <f t="shared" si="146"/>
        <v>3</v>
      </c>
      <c r="I1881" t="s">
        <v>8226</v>
      </c>
      <c r="J1881" t="s">
        <v>8248</v>
      </c>
      <c r="K1881">
        <v>1457966129</v>
      </c>
      <c r="L1881" s="9">
        <f t="shared" si="147"/>
        <v>42443.607974537037</v>
      </c>
      <c r="M1881">
        <v>1455377729</v>
      </c>
      <c r="N1881" s="9">
        <f t="shared" si="148"/>
        <v>42413.649641203709</v>
      </c>
      <c r="O1881" t="b">
        <v>0</v>
      </c>
      <c r="P1881">
        <v>2</v>
      </c>
      <c r="Q1881" t="b">
        <v>0</v>
      </c>
      <c r="R1881" t="s">
        <v>8281</v>
      </c>
      <c r="S1881" s="12" t="s">
        <v>8334</v>
      </c>
      <c r="T1881" t="s">
        <v>8336</v>
      </c>
      <c r="U1881">
        <f t="shared" si="149"/>
        <v>2016</v>
      </c>
    </row>
    <row r="1882" spans="1:21" ht="15" hidden="1" customHeight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>
        <f t="shared" si="145"/>
        <v>20</v>
      </c>
      <c r="H1882">
        <f t="shared" si="146"/>
        <v>41.83</v>
      </c>
      <c r="I1882" t="s">
        <v>8224</v>
      </c>
      <c r="J1882" t="s">
        <v>8246</v>
      </c>
      <c r="K1882">
        <v>1459341380</v>
      </c>
      <c r="L1882" s="9">
        <f t="shared" si="147"/>
        <v>42459.525231481486</v>
      </c>
      <c r="M1882">
        <v>1456839380</v>
      </c>
      <c r="N1882" s="9">
        <f t="shared" si="148"/>
        <v>42430.566898148143</v>
      </c>
      <c r="O1882" t="b">
        <v>0</v>
      </c>
      <c r="P1882">
        <v>24</v>
      </c>
      <c r="Q1882" t="b">
        <v>0</v>
      </c>
      <c r="R1882" t="s">
        <v>8281</v>
      </c>
      <c r="S1882" s="12" t="s">
        <v>8334</v>
      </c>
      <c r="T1882" t="s">
        <v>8336</v>
      </c>
      <c r="U1882">
        <f t="shared" si="149"/>
        <v>2016</v>
      </c>
    </row>
    <row r="1883" spans="1:21" ht="15" hidden="1" customHeight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>
        <f t="shared" si="145"/>
        <v>173</v>
      </c>
      <c r="H1883">
        <f t="shared" si="146"/>
        <v>49.34</v>
      </c>
      <c r="I1883" t="s">
        <v>8223</v>
      </c>
      <c r="J1883" t="s">
        <v>8245</v>
      </c>
      <c r="K1883">
        <v>1425955189</v>
      </c>
      <c r="L1883" s="9">
        <f t="shared" si="147"/>
        <v>42073.110983796301</v>
      </c>
      <c r="M1883">
        <v>1423366789</v>
      </c>
      <c r="N1883" s="9">
        <f t="shared" si="148"/>
        <v>42043.152650462958</v>
      </c>
      <c r="O1883" t="b">
        <v>0</v>
      </c>
      <c r="P1883">
        <v>70</v>
      </c>
      <c r="Q1883" t="b">
        <v>1</v>
      </c>
      <c r="R1883" t="s">
        <v>8277</v>
      </c>
      <c r="S1883" s="12" t="s">
        <v>8326</v>
      </c>
      <c r="T1883" t="s">
        <v>8330</v>
      </c>
      <c r="U1883">
        <f t="shared" si="149"/>
        <v>2015</v>
      </c>
    </row>
    <row r="1884" spans="1:21" ht="15" hidden="1" customHeight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>
        <f t="shared" si="145"/>
        <v>101</v>
      </c>
      <c r="H1884">
        <f t="shared" si="146"/>
        <v>41.73</v>
      </c>
      <c r="I1884" t="s">
        <v>8223</v>
      </c>
      <c r="J1884" t="s">
        <v>8245</v>
      </c>
      <c r="K1884">
        <v>1341964080</v>
      </c>
      <c r="L1884" s="9">
        <f t="shared" si="147"/>
        <v>41100.991666666669</v>
      </c>
      <c r="M1884">
        <v>1339109212</v>
      </c>
      <c r="N1884" s="9">
        <f t="shared" si="148"/>
        <v>41067.949212962965</v>
      </c>
      <c r="O1884" t="b">
        <v>0</v>
      </c>
      <c r="P1884">
        <v>81</v>
      </c>
      <c r="Q1884" t="b">
        <v>1</v>
      </c>
      <c r="R1884" t="s">
        <v>8277</v>
      </c>
      <c r="S1884" s="12" t="s">
        <v>8326</v>
      </c>
      <c r="T1884" t="s">
        <v>8330</v>
      </c>
      <c r="U1884">
        <f t="shared" si="149"/>
        <v>2012</v>
      </c>
    </row>
    <row r="1885" spans="1:21" ht="15" hidden="1" customHeight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>
        <f t="shared" si="145"/>
        <v>105</v>
      </c>
      <c r="H1885">
        <f t="shared" si="146"/>
        <v>32.72</v>
      </c>
      <c r="I1885" t="s">
        <v>8223</v>
      </c>
      <c r="J1885" t="s">
        <v>8245</v>
      </c>
      <c r="K1885">
        <v>1333921508</v>
      </c>
      <c r="L1885" s="9">
        <f t="shared" si="147"/>
        <v>41007.906342592592</v>
      </c>
      <c r="M1885">
        <v>1331333108</v>
      </c>
      <c r="N1885" s="9">
        <f t="shared" si="148"/>
        <v>40977.948009259257</v>
      </c>
      <c r="O1885" t="b">
        <v>0</v>
      </c>
      <c r="P1885">
        <v>32</v>
      </c>
      <c r="Q1885" t="b">
        <v>1</v>
      </c>
      <c r="R1885" t="s">
        <v>8277</v>
      </c>
      <c r="S1885" s="12" t="s">
        <v>8326</v>
      </c>
      <c r="T1885" t="s">
        <v>8330</v>
      </c>
      <c r="U1885">
        <f t="shared" si="149"/>
        <v>2012</v>
      </c>
    </row>
    <row r="1886" spans="1:21" ht="15" hidden="1" customHeight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>
        <f t="shared" si="145"/>
        <v>135</v>
      </c>
      <c r="H1886">
        <f t="shared" si="146"/>
        <v>51.96</v>
      </c>
      <c r="I1886" t="s">
        <v>8223</v>
      </c>
      <c r="J1886" t="s">
        <v>8245</v>
      </c>
      <c r="K1886">
        <v>1354017600</v>
      </c>
      <c r="L1886" s="9">
        <f t="shared" si="147"/>
        <v>41240.5</v>
      </c>
      <c r="M1886">
        <v>1350967535</v>
      </c>
      <c r="N1886" s="9">
        <f t="shared" si="148"/>
        <v>41205.198321759264</v>
      </c>
      <c r="O1886" t="b">
        <v>0</v>
      </c>
      <c r="P1886">
        <v>26</v>
      </c>
      <c r="Q1886" t="b">
        <v>1</v>
      </c>
      <c r="R1886" t="s">
        <v>8277</v>
      </c>
      <c r="S1886" s="12" t="s">
        <v>8326</v>
      </c>
      <c r="T1886" t="s">
        <v>8330</v>
      </c>
      <c r="U1886">
        <f t="shared" si="149"/>
        <v>2012</v>
      </c>
    </row>
    <row r="1887" spans="1:21" ht="15" hidden="1" customHeight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>
        <f t="shared" si="145"/>
        <v>116</v>
      </c>
      <c r="H1887">
        <f t="shared" si="146"/>
        <v>50.69</v>
      </c>
      <c r="I1887" t="s">
        <v>8223</v>
      </c>
      <c r="J1887" t="s">
        <v>8245</v>
      </c>
      <c r="K1887">
        <v>1344636000</v>
      </c>
      <c r="L1887" s="9">
        <f t="shared" si="147"/>
        <v>41131.916666666664</v>
      </c>
      <c r="M1887">
        <v>1341800110</v>
      </c>
      <c r="N1887" s="9">
        <f t="shared" si="148"/>
        <v>41099.093865740739</v>
      </c>
      <c r="O1887" t="b">
        <v>0</v>
      </c>
      <c r="P1887">
        <v>105</v>
      </c>
      <c r="Q1887" t="b">
        <v>1</v>
      </c>
      <c r="R1887" t="s">
        <v>8277</v>
      </c>
      <c r="S1887" s="12" t="s">
        <v>8326</v>
      </c>
      <c r="T1887" t="s">
        <v>8330</v>
      </c>
      <c r="U1887">
        <f t="shared" si="149"/>
        <v>2012</v>
      </c>
    </row>
    <row r="1888" spans="1:21" ht="15" hidden="1" customHeight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>
        <f t="shared" si="145"/>
        <v>102</v>
      </c>
      <c r="H1888">
        <f t="shared" si="146"/>
        <v>42.24</v>
      </c>
      <c r="I1888" t="s">
        <v>8223</v>
      </c>
      <c r="J1888" t="s">
        <v>8245</v>
      </c>
      <c r="K1888">
        <v>1415832338</v>
      </c>
      <c r="L1888" s="9">
        <f t="shared" si="147"/>
        <v>41955.94835648148</v>
      </c>
      <c r="M1888">
        <v>1413236738</v>
      </c>
      <c r="N1888" s="9">
        <f t="shared" si="148"/>
        <v>41925.906689814816</v>
      </c>
      <c r="O1888" t="b">
        <v>0</v>
      </c>
      <c r="P1888">
        <v>29</v>
      </c>
      <c r="Q1888" t="b">
        <v>1</v>
      </c>
      <c r="R1888" t="s">
        <v>8277</v>
      </c>
      <c r="S1888" s="12" t="s">
        <v>8326</v>
      </c>
      <c r="T1888" t="s">
        <v>8330</v>
      </c>
      <c r="U1888">
        <f t="shared" si="149"/>
        <v>2014</v>
      </c>
    </row>
    <row r="1889" spans="1:21" ht="15" hidden="1" customHeight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>
        <f t="shared" si="145"/>
        <v>111</v>
      </c>
      <c r="H1889">
        <f t="shared" si="146"/>
        <v>416.88</v>
      </c>
      <c r="I1889" t="s">
        <v>8226</v>
      </c>
      <c r="J1889" t="s">
        <v>8248</v>
      </c>
      <c r="K1889">
        <v>1449178200</v>
      </c>
      <c r="L1889" s="9">
        <f t="shared" si="147"/>
        <v>42341.895833333328</v>
      </c>
      <c r="M1889">
        <v>1447614732</v>
      </c>
      <c r="N1889" s="9">
        <f t="shared" si="148"/>
        <v>42323.800138888888</v>
      </c>
      <c r="O1889" t="b">
        <v>0</v>
      </c>
      <c r="P1889">
        <v>8</v>
      </c>
      <c r="Q1889" t="b">
        <v>1</v>
      </c>
      <c r="R1889" t="s">
        <v>8277</v>
      </c>
      <c r="S1889" s="12" t="s">
        <v>8326</v>
      </c>
      <c r="T1889" t="s">
        <v>8330</v>
      </c>
      <c r="U1889">
        <f t="shared" si="149"/>
        <v>2015</v>
      </c>
    </row>
    <row r="1890" spans="1:21" ht="15" hidden="1" customHeight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>
        <f t="shared" si="145"/>
        <v>166</v>
      </c>
      <c r="H1890">
        <f t="shared" si="146"/>
        <v>46.65</v>
      </c>
      <c r="I1890" t="s">
        <v>8223</v>
      </c>
      <c r="J1890" t="s">
        <v>8245</v>
      </c>
      <c r="K1890">
        <v>1275368340</v>
      </c>
      <c r="L1890" s="9">
        <f t="shared" si="147"/>
        <v>40330.207638888889</v>
      </c>
      <c r="M1890">
        <v>1272692732</v>
      </c>
      <c r="N1890" s="9">
        <f t="shared" si="148"/>
        <v>40299.239953703705</v>
      </c>
      <c r="O1890" t="b">
        <v>0</v>
      </c>
      <c r="P1890">
        <v>89</v>
      </c>
      <c r="Q1890" t="b">
        <v>1</v>
      </c>
      <c r="R1890" t="s">
        <v>8277</v>
      </c>
      <c r="S1890" s="12" t="s">
        <v>8326</v>
      </c>
      <c r="T1890" t="s">
        <v>8330</v>
      </c>
      <c r="U1890">
        <f t="shared" si="149"/>
        <v>2010</v>
      </c>
    </row>
    <row r="1891" spans="1:21" ht="15" hidden="1" customHeight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>
        <f t="shared" si="145"/>
        <v>107</v>
      </c>
      <c r="H1891">
        <f t="shared" si="146"/>
        <v>48.45</v>
      </c>
      <c r="I1891" t="s">
        <v>8223</v>
      </c>
      <c r="J1891" t="s">
        <v>8245</v>
      </c>
      <c r="K1891">
        <v>1363024946</v>
      </c>
      <c r="L1891" s="9">
        <f t="shared" si="147"/>
        <v>41344.751689814817</v>
      </c>
      <c r="M1891">
        <v>1359140546</v>
      </c>
      <c r="N1891" s="9">
        <f t="shared" si="148"/>
        <v>41299.793356481481</v>
      </c>
      <c r="O1891" t="b">
        <v>0</v>
      </c>
      <c r="P1891">
        <v>44</v>
      </c>
      <c r="Q1891" t="b">
        <v>1</v>
      </c>
      <c r="R1891" t="s">
        <v>8277</v>
      </c>
      <c r="S1891" s="12" t="s">
        <v>8326</v>
      </c>
      <c r="T1891" t="s">
        <v>8330</v>
      </c>
      <c r="U1891">
        <f t="shared" si="149"/>
        <v>2013</v>
      </c>
    </row>
    <row r="1892" spans="1:21" ht="15" hidden="1" customHeight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>
        <f t="shared" si="145"/>
        <v>145</v>
      </c>
      <c r="H1892">
        <f t="shared" si="146"/>
        <v>70.53</v>
      </c>
      <c r="I1892" t="s">
        <v>8223</v>
      </c>
      <c r="J1892" t="s">
        <v>8245</v>
      </c>
      <c r="K1892">
        <v>1355597528</v>
      </c>
      <c r="L1892" s="9">
        <f t="shared" si="147"/>
        <v>41258.786203703705</v>
      </c>
      <c r="M1892">
        <v>1353005528</v>
      </c>
      <c r="N1892" s="9">
        <f t="shared" si="148"/>
        <v>41228.786203703705</v>
      </c>
      <c r="O1892" t="b">
        <v>0</v>
      </c>
      <c r="P1892">
        <v>246</v>
      </c>
      <c r="Q1892" t="b">
        <v>1</v>
      </c>
      <c r="R1892" t="s">
        <v>8277</v>
      </c>
      <c r="S1892" s="12" t="s">
        <v>8326</v>
      </c>
      <c r="T1892" t="s">
        <v>8330</v>
      </c>
      <c r="U1892">
        <f t="shared" si="149"/>
        <v>2012</v>
      </c>
    </row>
    <row r="1893" spans="1:21" ht="15" hidden="1" customHeight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>
        <f t="shared" si="145"/>
        <v>106</v>
      </c>
      <c r="H1893">
        <f t="shared" si="146"/>
        <v>87.96</v>
      </c>
      <c r="I1893" t="s">
        <v>8223</v>
      </c>
      <c r="J1893" t="s">
        <v>8245</v>
      </c>
      <c r="K1893">
        <v>1279778400</v>
      </c>
      <c r="L1893" s="9">
        <f t="shared" si="147"/>
        <v>40381.25</v>
      </c>
      <c r="M1893">
        <v>1275851354</v>
      </c>
      <c r="N1893" s="9">
        <f t="shared" si="148"/>
        <v>40335.798078703701</v>
      </c>
      <c r="O1893" t="b">
        <v>0</v>
      </c>
      <c r="P1893">
        <v>120</v>
      </c>
      <c r="Q1893" t="b">
        <v>1</v>
      </c>
      <c r="R1893" t="s">
        <v>8277</v>
      </c>
      <c r="S1893" s="12" t="s">
        <v>8326</v>
      </c>
      <c r="T1893" t="s">
        <v>8330</v>
      </c>
      <c r="U1893">
        <f t="shared" si="149"/>
        <v>2010</v>
      </c>
    </row>
    <row r="1894" spans="1:21" ht="15" hidden="1" customHeight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>
        <f t="shared" si="145"/>
        <v>137</v>
      </c>
      <c r="H1894">
        <f t="shared" si="146"/>
        <v>26.27</v>
      </c>
      <c r="I1894" t="s">
        <v>8223</v>
      </c>
      <c r="J1894" t="s">
        <v>8245</v>
      </c>
      <c r="K1894">
        <v>1307459881</v>
      </c>
      <c r="L1894" s="9">
        <f t="shared" si="147"/>
        <v>40701.637511574074</v>
      </c>
      <c r="M1894">
        <v>1304867881</v>
      </c>
      <c r="N1894" s="9">
        <f t="shared" si="148"/>
        <v>40671.637511574074</v>
      </c>
      <c r="O1894" t="b">
        <v>0</v>
      </c>
      <c r="P1894">
        <v>26</v>
      </c>
      <c r="Q1894" t="b">
        <v>1</v>
      </c>
      <c r="R1894" t="s">
        <v>8277</v>
      </c>
      <c r="S1894" s="12" t="s">
        <v>8326</v>
      </c>
      <c r="T1894" t="s">
        <v>8330</v>
      </c>
      <c r="U1894">
        <f t="shared" si="149"/>
        <v>2011</v>
      </c>
    </row>
    <row r="1895" spans="1:21" ht="15" hidden="1" customHeight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>
        <f t="shared" si="145"/>
        <v>104</v>
      </c>
      <c r="H1895">
        <f t="shared" si="146"/>
        <v>57.78</v>
      </c>
      <c r="I1895" t="s">
        <v>8223</v>
      </c>
      <c r="J1895" t="s">
        <v>8245</v>
      </c>
      <c r="K1895">
        <v>1302926340</v>
      </c>
      <c r="L1895" s="9">
        <f t="shared" si="147"/>
        <v>40649.165972222225</v>
      </c>
      <c r="M1895">
        <v>1301524585</v>
      </c>
      <c r="N1895" s="9">
        <f t="shared" si="148"/>
        <v>40632.94195601852</v>
      </c>
      <c r="O1895" t="b">
        <v>0</v>
      </c>
      <c r="P1895">
        <v>45</v>
      </c>
      <c r="Q1895" t="b">
        <v>1</v>
      </c>
      <c r="R1895" t="s">
        <v>8277</v>
      </c>
      <c r="S1895" s="12" t="s">
        <v>8326</v>
      </c>
      <c r="T1895" t="s">
        <v>8330</v>
      </c>
      <c r="U1895">
        <f t="shared" si="149"/>
        <v>2011</v>
      </c>
    </row>
    <row r="1896" spans="1:21" ht="15" hidden="1" customHeight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>
        <f t="shared" si="145"/>
        <v>115</v>
      </c>
      <c r="H1896">
        <f t="shared" si="146"/>
        <v>57.25</v>
      </c>
      <c r="I1896" t="s">
        <v>8223</v>
      </c>
      <c r="J1896" t="s">
        <v>8245</v>
      </c>
      <c r="K1896">
        <v>1329082983</v>
      </c>
      <c r="L1896" s="9">
        <f t="shared" si="147"/>
        <v>40951.904895833337</v>
      </c>
      <c r="M1896">
        <v>1326404583</v>
      </c>
      <c r="N1896" s="9">
        <f t="shared" si="148"/>
        <v>40920.90489583333</v>
      </c>
      <c r="O1896" t="b">
        <v>0</v>
      </c>
      <c r="P1896">
        <v>20</v>
      </c>
      <c r="Q1896" t="b">
        <v>1</v>
      </c>
      <c r="R1896" t="s">
        <v>8277</v>
      </c>
      <c r="S1896" s="12" t="s">
        <v>8326</v>
      </c>
      <c r="T1896" t="s">
        <v>8330</v>
      </c>
      <c r="U1896">
        <f t="shared" si="149"/>
        <v>2012</v>
      </c>
    </row>
    <row r="1897" spans="1:21" ht="15" hidden="1" customHeight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>
        <f t="shared" si="145"/>
        <v>102</v>
      </c>
      <c r="H1897">
        <f t="shared" si="146"/>
        <v>196.34</v>
      </c>
      <c r="I1897" t="s">
        <v>8223</v>
      </c>
      <c r="J1897" t="s">
        <v>8245</v>
      </c>
      <c r="K1897">
        <v>1445363722</v>
      </c>
      <c r="L1897" s="9">
        <f t="shared" si="147"/>
        <v>42297.746782407412</v>
      </c>
      <c r="M1897">
        <v>1442771722</v>
      </c>
      <c r="N1897" s="9">
        <f t="shared" si="148"/>
        <v>42267.746782407412</v>
      </c>
      <c r="O1897" t="b">
        <v>0</v>
      </c>
      <c r="P1897">
        <v>47</v>
      </c>
      <c r="Q1897" t="b">
        <v>1</v>
      </c>
      <c r="R1897" t="s">
        <v>8277</v>
      </c>
      <c r="S1897" s="12" t="s">
        <v>8326</v>
      </c>
      <c r="T1897" t="s">
        <v>8330</v>
      </c>
      <c r="U1897">
        <f t="shared" si="149"/>
        <v>2015</v>
      </c>
    </row>
    <row r="1898" spans="1:21" ht="15" hidden="1" customHeight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>
        <f t="shared" si="145"/>
        <v>124</v>
      </c>
      <c r="H1898">
        <f t="shared" si="146"/>
        <v>43</v>
      </c>
      <c r="I1898" t="s">
        <v>8223</v>
      </c>
      <c r="J1898" t="s">
        <v>8245</v>
      </c>
      <c r="K1898">
        <v>1334250165</v>
      </c>
      <c r="L1898" s="9">
        <f t="shared" si="147"/>
        <v>41011.710243055553</v>
      </c>
      <c r="M1898">
        <v>1331658165</v>
      </c>
      <c r="N1898" s="9">
        <f t="shared" si="148"/>
        <v>40981.710243055553</v>
      </c>
      <c r="O1898" t="b">
        <v>0</v>
      </c>
      <c r="P1898">
        <v>13</v>
      </c>
      <c r="Q1898" t="b">
        <v>1</v>
      </c>
      <c r="R1898" t="s">
        <v>8277</v>
      </c>
      <c r="S1898" s="12" t="s">
        <v>8326</v>
      </c>
      <c r="T1898" t="s">
        <v>8330</v>
      </c>
      <c r="U1898">
        <f t="shared" si="149"/>
        <v>2012</v>
      </c>
    </row>
    <row r="1899" spans="1:21" ht="15" hidden="1" customHeight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>
        <f t="shared" si="145"/>
        <v>102</v>
      </c>
      <c r="H1899">
        <f t="shared" si="146"/>
        <v>35.549999999999997</v>
      </c>
      <c r="I1899" t="s">
        <v>8223</v>
      </c>
      <c r="J1899" t="s">
        <v>8245</v>
      </c>
      <c r="K1899">
        <v>1393966800</v>
      </c>
      <c r="L1899" s="9">
        <f t="shared" si="147"/>
        <v>41702.875</v>
      </c>
      <c r="M1899">
        <v>1392040806</v>
      </c>
      <c r="N1899" s="9">
        <f t="shared" si="148"/>
        <v>41680.583402777775</v>
      </c>
      <c r="O1899" t="b">
        <v>0</v>
      </c>
      <c r="P1899">
        <v>183</v>
      </c>
      <c r="Q1899" t="b">
        <v>1</v>
      </c>
      <c r="R1899" t="s">
        <v>8277</v>
      </c>
      <c r="S1899" s="12" t="s">
        <v>8326</v>
      </c>
      <c r="T1899" t="s">
        <v>8330</v>
      </c>
      <c r="U1899">
        <f t="shared" si="149"/>
        <v>2014</v>
      </c>
    </row>
    <row r="1900" spans="1:21" ht="15" hidden="1" customHeight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>
        <f t="shared" si="145"/>
        <v>145</v>
      </c>
      <c r="H1900">
        <f t="shared" si="146"/>
        <v>68.81</v>
      </c>
      <c r="I1900" t="s">
        <v>8223</v>
      </c>
      <c r="J1900" t="s">
        <v>8245</v>
      </c>
      <c r="K1900">
        <v>1454349600</v>
      </c>
      <c r="L1900" s="9">
        <f t="shared" si="147"/>
        <v>42401.75</v>
      </c>
      <c r="M1900">
        <v>1451277473</v>
      </c>
      <c r="N1900" s="9">
        <f t="shared" si="148"/>
        <v>42366.192974537043</v>
      </c>
      <c r="O1900" t="b">
        <v>0</v>
      </c>
      <c r="P1900">
        <v>21</v>
      </c>
      <c r="Q1900" t="b">
        <v>1</v>
      </c>
      <c r="R1900" t="s">
        <v>8277</v>
      </c>
      <c r="S1900" s="12" t="s">
        <v>8326</v>
      </c>
      <c r="T1900" t="s">
        <v>8330</v>
      </c>
      <c r="U1900">
        <f t="shared" si="149"/>
        <v>2015</v>
      </c>
    </row>
    <row r="1901" spans="1:21" ht="15" hidden="1" customHeight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>
        <f t="shared" si="145"/>
        <v>133</v>
      </c>
      <c r="H1901">
        <f t="shared" si="146"/>
        <v>28.57</v>
      </c>
      <c r="I1901" t="s">
        <v>8223</v>
      </c>
      <c r="J1901" t="s">
        <v>8245</v>
      </c>
      <c r="K1901">
        <v>1427319366</v>
      </c>
      <c r="L1901" s="9">
        <f t="shared" si="147"/>
        <v>42088.90006944444</v>
      </c>
      <c r="M1901">
        <v>1424730966</v>
      </c>
      <c r="N1901" s="9">
        <f t="shared" si="148"/>
        <v>42058.941736111112</v>
      </c>
      <c r="O1901" t="b">
        <v>0</v>
      </c>
      <c r="P1901">
        <v>42</v>
      </c>
      <c r="Q1901" t="b">
        <v>1</v>
      </c>
      <c r="R1901" t="s">
        <v>8277</v>
      </c>
      <c r="S1901" s="12" t="s">
        <v>8326</v>
      </c>
      <c r="T1901" t="s">
        <v>8330</v>
      </c>
      <c r="U1901">
        <f t="shared" si="149"/>
        <v>2015</v>
      </c>
    </row>
    <row r="1902" spans="1:21" ht="15" hidden="1" customHeight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>
        <f t="shared" si="145"/>
        <v>109</v>
      </c>
      <c r="H1902">
        <f t="shared" si="146"/>
        <v>50.63</v>
      </c>
      <c r="I1902" t="s">
        <v>8223</v>
      </c>
      <c r="J1902" t="s">
        <v>8245</v>
      </c>
      <c r="K1902">
        <v>1349517540</v>
      </c>
      <c r="L1902" s="9">
        <f t="shared" si="147"/>
        <v>41188.415972222225</v>
      </c>
      <c r="M1902">
        <v>1347137731</v>
      </c>
      <c r="N1902" s="9">
        <f t="shared" si="148"/>
        <v>41160.871886574074</v>
      </c>
      <c r="O1902" t="b">
        <v>0</v>
      </c>
      <c r="P1902">
        <v>54</v>
      </c>
      <c r="Q1902" t="b">
        <v>1</v>
      </c>
      <c r="R1902" t="s">
        <v>8277</v>
      </c>
      <c r="S1902" s="12" t="s">
        <v>8326</v>
      </c>
      <c r="T1902" t="s">
        <v>8330</v>
      </c>
      <c r="U1902">
        <f t="shared" si="149"/>
        <v>2012</v>
      </c>
    </row>
    <row r="1903" spans="1:21" ht="15" hidden="1" customHeight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>
        <f t="shared" si="145"/>
        <v>3</v>
      </c>
      <c r="H1903">
        <f t="shared" si="146"/>
        <v>106.8</v>
      </c>
      <c r="I1903" t="s">
        <v>8224</v>
      </c>
      <c r="J1903" t="s">
        <v>8246</v>
      </c>
      <c r="K1903">
        <v>1432299600</v>
      </c>
      <c r="L1903" s="9">
        <f t="shared" si="147"/>
        <v>42146.541666666672</v>
      </c>
      <c r="M1903">
        <v>1429707729</v>
      </c>
      <c r="N1903" s="9">
        <f t="shared" si="148"/>
        <v>42116.54315972222</v>
      </c>
      <c r="O1903" t="b">
        <v>0</v>
      </c>
      <c r="P1903">
        <v>25</v>
      </c>
      <c r="Q1903" t="b">
        <v>0</v>
      </c>
      <c r="R1903" t="s">
        <v>8292</v>
      </c>
      <c r="S1903" s="12" t="s">
        <v>8320</v>
      </c>
      <c r="T1903" t="s">
        <v>8349</v>
      </c>
      <c r="U1903">
        <f t="shared" si="149"/>
        <v>2015</v>
      </c>
    </row>
    <row r="1904" spans="1:21" ht="15" hidden="1" customHeight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>
        <f t="shared" si="145"/>
        <v>1</v>
      </c>
      <c r="H1904">
        <f t="shared" si="146"/>
        <v>4</v>
      </c>
      <c r="I1904" t="s">
        <v>8232</v>
      </c>
      <c r="J1904" t="s">
        <v>8248</v>
      </c>
      <c r="K1904">
        <v>1425495447</v>
      </c>
      <c r="L1904" s="9">
        <f t="shared" si="147"/>
        <v>42067.789895833332</v>
      </c>
      <c r="M1904">
        <v>1422903447</v>
      </c>
      <c r="N1904" s="9">
        <f t="shared" si="148"/>
        <v>42037.789895833339</v>
      </c>
      <c r="O1904" t="b">
        <v>0</v>
      </c>
      <c r="P1904">
        <v>3</v>
      </c>
      <c r="Q1904" t="b">
        <v>0</v>
      </c>
      <c r="R1904" t="s">
        <v>8292</v>
      </c>
      <c r="S1904" s="12" t="s">
        <v>8320</v>
      </c>
      <c r="T1904" t="s">
        <v>8349</v>
      </c>
      <c r="U1904">
        <f t="shared" si="149"/>
        <v>2015</v>
      </c>
    </row>
    <row r="1905" spans="1:21" ht="15" hidden="1" customHeight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>
        <f t="shared" si="145"/>
        <v>47</v>
      </c>
      <c r="H1905">
        <f t="shared" si="146"/>
        <v>34.1</v>
      </c>
      <c r="I1905" t="s">
        <v>8223</v>
      </c>
      <c r="J1905" t="s">
        <v>8245</v>
      </c>
      <c r="K1905">
        <v>1485541791</v>
      </c>
      <c r="L1905" s="9">
        <f t="shared" si="147"/>
        <v>42762.770729166667</v>
      </c>
      <c r="M1905">
        <v>1480357791</v>
      </c>
      <c r="N1905" s="9">
        <f t="shared" si="148"/>
        <v>42702.770729166667</v>
      </c>
      <c r="O1905" t="b">
        <v>0</v>
      </c>
      <c r="P1905">
        <v>41</v>
      </c>
      <c r="Q1905" t="b">
        <v>0</v>
      </c>
      <c r="R1905" t="s">
        <v>8292</v>
      </c>
      <c r="S1905" s="12" t="s">
        <v>8320</v>
      </c>
      <c r="T1905" t="s">
        <v>8349</v>
      </c>
      <c r="U1905">
        <f t="shared" si="149"/>
        <v>2016</v>
      </c>
    </row>
    <row r="1906" spans="1:21" ht="15" hidden="1" customHeight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>
        <f t="shared" si="145"/>
        <v>0</v>
      </c>
      <c r="H1906">
        <f t="shared" si="146"/>
        <v>25</v>
      </c>
      <c r="I1906" t="s">
        <v>8223</v>
      </c>
      <c r="J1906" t="s">
        <v>8245</v>
      </c>
      <c r="K1906">
        <v>1451752021</v>
      </c>
      <c r="L1906" s="9">
        <f t="shared" si="147"/>
        <v>42371.685428240744</v>
      </c>
      <c r="M1906">
        <v>1447864021</v>
      </c>
      <c r="N1906" s="9">
        <f t="shared" si="148"/>
        <v>42326.685428240744</v>
      </c>
      <c r="O1906" t="b">
        <v>0</v>
      </c>
      <c r="P1906">
        <v>2</v>
      </c>
      <c r="Q1906" t="b">
        <v>0</v>
      </c>
      <c r="R1906" t="s">
        <v>8292</v>
      </c>
      <c r="S1906" s="12" t="s">
        <v>8320</v>
      </c>
      <c r="T1906" t="s">
        <v>8349</v>
      </c>
      <c r="U1906">
        <f t="shared" si="149"/>
        <v>2015</v>
      </c>
    </row>
    <row r="1907" spans="1:21" ht="15" hidden="1" customHeight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>
        <f t="shared" si="145"/>
        <v>0</v>
      </c>
      <c r="H1907">
        <f t="shared" si="146"/>
        <v>10.5</v>
      </c>
      <c r="I1907" t="s">
        <v>8223</v>
      </c>
      <c r="J1907" t="s">
        <v>8245</v>
      </c>
      <c r="K1907">
        <v>1410127994</v>
      </c>
      <c r="L1907" s="9">
        <f t="shared" si="147"/>
        <v>41889.925856481481</v>
      </c>
      <c r="M1907">
        <v>1407535994</v>
      </c>
      <c r="N1907" s="9">
        <f t="shared" si="148"/>
        <v>41859.925856481481</v>
      </c>
      <c r="O1907" t="b">
        <v>0</v>
      </c>
      <c r="P1907">
        <v>4</v>
      </c>
      <c r="Q1907" t="b">
        <v>0</v>
      </c>
      <c r="R1907" t="s">
        <v>8292</v>
      </c>
      <c r="S1907" s="12" t="s">
        <v>8320</v>
      </c>
      <c r="T1907" t="s">
        <v>8349</v>
      </c>
      <c r="U1907">
        <f t="shared" si="149"/>
        <v>2014</v>
      </c>
    </row>
    <row r="1908" spans="1:21" ht="15" hidden="1" customHeight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>
        <f t="shared" si="145"/>
        <v>43</v>
      </c>
      <c r="H1908">
        <f t="shared" si="146"/>
        <v>215.96</v>
      </c>
      <c r="I1908" t="s">
        <v>8223</v>
      </c>
      <c r="J1908" t="s">
        <v>8245</v>
      </c>
      <c r="K1908">
        <v>1466697983</v>
      </c>
      <c r="L1908" s="9">
        <f t="shared" si="147"/>
        <v>42544.671099537038</v>
      </c>
      <c r="M1908">
        <v>1464105983</v>
      </c>
      <c r="N1908" s="9">
        <f t="shared" si="148"/>
        <v>42514.671099537038</v>
      </c>
      <c r="O1908" t="b">
        <v>0</v>
      </c>
      <c r="P1908">
        <v>99</v>
      </c>
      <c r="Q1908" t="b">
        <v>0</v>
      </c>
      <c r="R1908" t="s">
        <v>8292</v>
      </c>
      <c r="S1908" s="12" t="s">
        <v>8320</v>
      </c>
      <c r="T1908" t="s">
        <v>8349</v>
      </c>
      <c r="U1908">
        <f t="shared" si="149"/>
        <v>2016</v>
      </c>
    </row>
    <row r="1909" spans="1:21" ht="15" hidden="1" customHeight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>
        <f t="shared" si="145"/>
        <v>0</v>
      </c>
      <c r="H1909">
        <f t="shared" si="146"/>
        <v>21.25</v>
      </c>
      <c r="I1909" t="s">
        <v>8223</v>
      </c>
      <c r="J1909" t="s">
        <v>8245</v>
      </c>
      <c r="K1909">
        <v>1400853925</v>
      </c>
      <c r="L1909" s="9">
        <f t="shared" si="147"/>
        <v>41782.587094907409</v>
      </c>
      <c r="M1909">
        <v>1399557925</v>
      </c>
      <c r="N1909" s="9">
        <f t="shared" si="148"/>
        <v>41767.587094907409</v>
      </c>
      <c r="O1909" t="b">
        <v>0</v>
      </c>
      <c r="P1909">
        <v>4</v>
      </c>
      <c r="Q1909" t="b">
        <v>0</v>
      </c>
      <c r="R1909" t="s">
        <v>8292</v>
      </c>
      <c r="S1909" s="12" t="s">
        <v>8320</v>
      </c>
      <c r="T1909" t="s">
        <v>8349</v>
      </c>
      <c r="U1909">
        <f t="shared" si="149"/>
        <v>2014</v>
      </c>
    </row>
    <row r="1910" spans="1:21" ht="15" hidden="1" customHeight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>
        <f t="shared" si="145"/>
        <v>2</v>
      </c>
      <c r="H1910">
        <f t="shared" si="146"/>
        <v>108.25</v>
      </c>
      <c r="I1910" t="s">
        <v>8223</v>
      </c>
      <c r="J1910" t="s">
        <v>8245</v>
      </c>
      <c r="K1910">
        <v>1483048900</v>
      </c>
      <c r="L1910" s="9">
        <f t="shared" si="147"/>
        <v>42733.917824074073</v>
      </c>
      <c r="M1910">
        <v>1480456900</v>
      </c>
      <c r="N1910" s="9">
        <f t="shared" si="148"/>
        <v>42703.917824074073</v>
      </c>
      <c r="O1910" t="b">
        <v>0</v>
      </c>
      <c r="P1910">
        <v>4</v>
      </c>
      <c r="Q1910" t="b">
        <v>0</v>
      </c>
      <c r="R1910" t="s">
        <v>8292</v>
      </c>
      <c r="S1910" s="12" t="s">
        <v>8320</v>
      </c>
      <c r="T1910" t="s">
        <v>8349</v>
      </c>
      <c r="U1910">
        <f t="shared" si="149"/>
        <v>2016</v>
      </c>
    </row>
    <row r="1911" spans="1:21" ht="15" hidden="1" customHeight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>
        <f t="shared" si="145"/>
        <v>14</v>
      </c>
      <c r="H1911">
        <f t="shared" si="146"/>
        <v>129.97</v>
      </c>
      <c r="I1911" t="s">
        <v>8223</v>
      </c>
      <c r="J1911" t="s">
        <v>8245</v>
      </c>
      <c r="K1911">
        <v>1414059479</v>
      </c>
      <c r="L1911" s="9">
        <f t="shared" si="147"/>
        <v>41935.429155092592</v>
      </c>
      <c r="M1911">
        <v>1411467479</v>
      </c>
      <c r="N1911" s="9">
        <f t="shared" si="148"/>
        <v>41905.429155092592</v>
      </c>
      <c r="O1911" t="b">
        <v>0</v>
      </c>
      <c r="P1911">
        <v>38</v>
      </c>
      <c r="Q1911" t="b">
        <v>0</v>
      </c>
      <c r="R1911" t="s">
        <v>8292</v>
      </c>
      <c r="S1911" s="12" t="s">
        <v>8320</v>
      </c>
      <c r="T1911" t="s">
        <v>8349</v>
      </c>
      <c r="U1911">
        <f t="shared" si="149"/>
        <v>2014</v>
      </c>
    </row>
    <row r="1912" spans="1:21" ht="15" hidden="1" customHeight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>
        <f t="shared" si="145"/>
        <v>39</v>
      </c>
      <c r="H1912">
        <f t="shared" si="146"/>
        <v>117.49</v>
      </c>
      <c r="I1912" t="s">
        <v>8232</v>
      </c>
      <c r="J1912" t="s">
        <v>8248</v>
      </c>
      <c r="K1912">
        <v>1446331500</v>
      </c>
      <c r="L1912" s="9">
        <f t="shared" si="147"/>
        <v>42308.947916666672</v>
      </c>
      <c r="M1912">
        <v>1442531217</v>
      </c>
      <c r="N1912" s="9">
        <f t="shared" si="148"/>
        <v>42264.963159722218</v>
      </c>
      <c r="O1912" t="b">
        <v>0</v>
      </c>
      <c r="P1912">
        <v>285</v>
      </c>
      <c r="Q1912" t="b">
        <v>0</v>
      </c>
      <c r="R1912" t="s">
        <v>8292</v>
      </c>
      <c r="S1912" s="12" t="s">
        <v>8320</v>
      </c>
      <c r="T1912" t="s">
        <v>8349</v>
      </c>
      <c r="U1912">
        <f t="shared" si="149"/>
        <v>2015</v>
      </c>
    </row>
    <row r="1913" spans="1:21" ht="15" hidden="1" customHeight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>
        <f t="shared" si="145"/>
        <v>0</v>
      </c>
      <c r="H1913">
        <f t="shared" si="146"/>
        <v>10</v>
      </c>
      <c r="I1913" t="s">
        <v>8227</v>
      </c>
      <c r="J1913" t="s">
        <v>8249</v>
      </c>
      <c r="K1913">
        <v>1407545334</v>
      </c>
      <c r="L1913" s="9">
        <f t="shared" si="147"/>
        <v>41860.033958333333</v>
      </c>
      <c r="M1913">
        <v>1404953334</v>
      </c>
      <c r="N1913" s="9">
        <f t="shared" si="148"/>
        <v>41830.033958333333</v>
      </c>
      <c r="O1913" t="b">
        <v>0</v>
      </c>
      <c r="P1913">
        <v>1</v>
      </c>
      <c r="Q1913" t="b">
        <v>0</v>
      </c>
      <c r="R1913" t="s">
        <v>8292</v>
      </c>
      <c r="S1913" s="12" t="s">
        <v>8320</v>
      </c>
      <c r="T1913" t="s">
        <v>8349</v>
      </c>
      <c r="U1913">
        <f t="shared" si="149"/>
        <v>2014</v>
      </c>
    </row>
    <row r="1914" spans="1:21" ht="15" hidden="1" customHeight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>
        <f t="shared" si="145"/>
        <v>59</v>
      </c>
      <c r="H1914">
        <f t="shared" si="146"/>
        <v>70.599999999999994</v>
      </c>
      <c r="I1914" t="s">
        <v>8223</v>
      </c>
      <c r="J1914" t="s">
        <v>8245</v>
      </c>
      <c r="K1914">
        <v>1433395560</v>
      </c>
      <c r="L1914" s="9">
        <f t="shared" si="147"/>
        <v>42159.226388888885</v>
      </c>
      <c r="M1914">
        <v>1430803560</v>
      </c>
      <c r="N1914" s="9">
        <f t="shared" si="148"/>
        <v>42129.226388888885</v>
      </c>
      <c r="O1914" t="b">
        <v>0</v>
      </c>
      <c r="P1914">
        <v>42</v>
      </c>
      <c r="Q1914" t="b">
        <v>0</v>
      </c>
      <c r="R1914" t="s">
        <v>8292</v>
      </c>
      <c r="S1914" s="12" t="s">
        <v>8320</v>
      </c>
      <c r="T1914" t="s">
        <v>8349</v>
      </c>
      <c r="U1914">
        <f t="shared" si="149"/>
        <v>2015</v>
      </c>
    </row>
    <row r="1915" spans="1:21" ht="15" hidden="1" customHeight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>
        <f t="shared" si="145"/>
        <v>1</v>
      </c>
      <c r="H1915">
        <f t="shared" si="146"/>
        <v>24.5</v>
      </c>
      <c r="I1915" t="s">
        <v>8224</v>
      </c>
      <c r="J1915" t="s">
        <v>8246</v>
      </c>
      <c r="K1915">
        <v>1412770578</v>
      </c>
      <c r="L1915" s="9">
        <f t="shared" si="147"/>
        <v>41920.511319444442</v>
      </c>
      <c r="M1915">
        <v>1410178578</v>
      </c>
      <c r="N1915" s="9">
        <f t="shared" si="148"/>
        <v>41890.511319444442</v>
      </c>
      <c r="O1915" t="b">
        <v>0</v>
      </c>
      <c r="P1915">
        <v>26</v>
      </c>
      <c r="Q1915" t="b">
        <v>0</v>
      </c>
      <c r="R1915" t="s">
        <v>8292</v>
      </c>
      <c r="S1915" s="12" t="s">
        <v>8320</v>
      </c>
      <c r="T1915" t="s">
        <v>8349</v>
      </c>
      <c r="U1915">
        <f t="shared" si="149"/>
        <v>2014</v>
      </c>
    </row>
    <row r="1916" spans="1:21" ht="15" hidden="1" customHeight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>
        <f t="shared" si="145"/>
        <v>9</v>
      </c>
      <c r="H1916">
        <f t="shared" si="146"/>
        <v>30</v>
      </c>
      <c r="I1916" t="s">
        <v>8223</v>
      </c>
      <c r="J1916" t="s">
        <v>8245</v>
      </c>
      <c r="K1916">
        <v>1414814340</v>
      </c>
      <c r="L1916" s="9">
        <f t="shared" si="147"/>
        <v>41944.165972222225</v>
      </c>
      <c r="M1916">
        <v>1413519073</v>
      </c>
      <c r="N1916" s="9">
        <f t="shared" si="148"/>
        <v>41929.174456018518</v>
      </c>
      <c r="O1916" t="b">
        <v>0</v>
      </c>
      <c r="P1916">
        <v>2</v>
      </c>
      <c r="Q1916" t="b">
        <v>0</v>
      </c>
      <c r="R1916" t="s">
        <v>8292</v>
      </c>
      <c r="S1916" s="12" t="s">
        <v>8320</v>
      </c>
      <c r="T1916" t="s">
        <v>8349</v>
      </c>
      <c r="U1916">
        <f t="shared" si="149"/>
        <v>2014</v>
      </c>
    </row>
    <row r="1917" spans="1:21" ht="15" hidden="1" customHeight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>
        <f t="shared" si="145"/>
        <v>2</v>
      </c>
      <c r="H1917">
        <f t="shared" si="146"/>
        <v>2</v>
      </c>
      <c r="I1917" t="s">
        <v>8223</v>
      </c>
      <c r="J1917" t="s">
        <v>8245</v>
      </c>
      <c r="K1917">
        <v>1409620222</v>
      </c>
      <c r="L1917" s="9">
        <f t="shared" si="147"/>
        <v>41884.04886574074</v>
      </c>
      <c r="M1917">
        <v>1407892222</v>
      </c>
      <c r="N1917" s="9">
        <f t="shared" si="148"/>
        <v>41864.04886574074</v>
      </c>
      <c r="O1917" t="b">
        <v>0</v>
      </c>
      <c r="P1917">
        <v>4</v>
      </c>
      <c r="Q1917" t="b">
        <v>0</v>
      </c>
      <c r="R1917" t="s">
        <v>8292</v>
      </c>
      <c r="S1917" s="12" t="s">
        <v>8320</v>
      </c>
      <c r="T1917" t="s">
        <v>8349</v>
      </c>
      <c r="U1917">
        <f t="shared" si="149"/>
        <v>2014</v>
      </c>
    </row>
    <row r="1918" spans="1:21" ht="15" hidden="1" customHeight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>
        <f t="shared" si="145"/>
        <v>1</v>
      </c>
      <c r="H1918">
        <f t="shared" si="146"/>
        <v>17</v>
      </c>
      <c r="I1918" t="s">
        <v>8223</v>
      </c>
      <c r="J1918" t="s">
        <v>8245</v>
      </c>
      <c r="K1918">
        <v>1478542375</v>
      </c>
      <c r="L1918" s="9">
        <f t="shared" si="147"/>
        <v>42681.758969907409</v>
      </c>
      <c r="M1918">
        <v>1476378775</v>
      </c>
      <c r="N1918" s="9">
        <f t="shared" si="148"/>
        <v>42656.717303240745</v>
      </c>
      <c r="O1918" t="b">
        <v>0</v>
      </c>
      <c r="P1918">
        <v>6</v>
      </c>
      <c r="Q1918" t="b">
        <v>0</v>
      </c>
      <c r="R1918" t="s">
        <v>8292</v>
      </c>
      <c r="S1918" s="12" t="s">
        <v>8320</v>
      </c>
      <c r="T1918" t="s">
        <v>8349</v>
      </c>
      <c r="U1918">
        <f t="shared" si="149"/>
        <v>2016</v>
      </c>
    </row>
    <row r="1919" spans="1:21" ht="15" hidden="1" customHeight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>
        <f t="shared" si="145"/>
        <v>53</v>
      </c>
      <c r="H1919">
        <f t="shared" si="146"/>
        <v>2928.93</v>
      </c>
      <c r="I1919" t="s">
        <v>8230</v>
      </c>
      <c r="J1919" t="s">
        <v>8251</v>
      </c>
      <c r="K1919">
        <v>1486708133</v>
      </c>
      <c r="L1919" s="9">
        <f t="shared" si="147"/>
        <v>42776.270057870366</v>
      </c>
      <c r="M1919">
        <v>1484116133</v>
      </c>
      <c r="N1919" s="9">
        <f t="shared" si="148"/>
        <v>42746.270057870373</v>
      </c>
      <c r="O1919" t="b">
        <v>0</v>
      </c>
      <c r="P1919">
        <v>70</v>
      </c>
      <c r="Q1919" t="b">
        <v>0</v>
      </c>
      <c r="R1919" t="s">
        <v>8292</v>
      </c>
      <c r="S1919" s="12" t="s">
        <v>8320</v>
      </c>
      <c r="T1919" t="s">
        <v>8349</v>
      </c>
      <c r="U1919">
        <f t="shared" si="149"/>
        <v>2017</v>
      </c>
    </row>
    <row r="1920" spans="1:21" ht="15" hidden="1" customHeight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>
        <f t="shared" si="145"/>
        <v>1</v>
      </c>
      <c r="H1920">
        <f t="shared" si="146"/>
        <v>28.89</v>
      </c>
      <c r="I1920" t="s">
        <v>8223</v>
      </c>
      <c r="J1920" t="s">
        <v>8245</v>
      </c>
      <c r="K1920">
        <v>1407869851</v>
      </c>
      <c r="L1920" s="9">
        <f t="shared" si="147"/>
        <v>41863.789942129632</v>
      </c>
      <c r="M1920">
        <v>1404845851</v>
      </c>
      <c r="N1920" s="9">
        <f t="shared" si="148"/>
        <v>41828.789942129632</v>
      </c>
      <c r="O1920" t="b">
        <v>0</v>
      </c>
      <c r="P1920">
        <v>9</v>
      </c>
      <c r="Q1920" t="b">
        <v>0</v>
      </c>
      <c r="R1920" t="s">
        <v>8292</v>
      </c>
      <c r="S1920" s="12" t="s">
        <v>8320</v>
      </c>
      <c r="T1920" t="s">
        <v>8349</v>
      </c>
      <c r="U1920">
        <f t="shared" si="149"/>
        <v>2014</v>
      </c>
    </row>
    <row r="1921" spans="1:21" ht="15" hidden="1" customHeight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>
        <f t="shared" si="145"/>
        <v>47</v>
      </c>
      <c r="H1921">
        <f t="shared" si="146"/>
        <v>29.63</v>
      </c>
      <c r="I1921" t="s">
        <v>8223</v>
      </c>
      <c r="J1921" t="s">
        <v>8245</v>
      </c>
      <c r="K1921">
        <v>1432069249</v>
      </c>
      <c r="L1921" s="9">
        <f t="shared" si="147"/>
        <v>42143.875567129624</v>
      </c>
      <c r="M1921">
        <v>1429477249</v>
      </c>
      <c r="N1921" s="9">
        <f t="shared" si="148"/>
        <v>42113.875567129624</v>
      </c>
      <c r="O1921" t="b">
        <v>0</v>
      </c>
      <c r="P1921">
        <v>8</v>
      </c>
      <c r="Q1921" t="b">
        <v>0</v>
      </c>
      <c r="R1921" t="s">
        <v>8292</v>
      </c>
      <c r="S1921" s="12" t="s">
        <v>8320</v>
      </c>
      <c r="T1921" t="s">
        <v>8349</v>
      </c>
      <c r="U1921">
        <f t="shared" si="149"/>
        <v>2015</v>
      </c>
    </row>
    <row r="1922" spans="1:21" ht="15" hidden="1" customHeight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>
        <f t="shared" si="145"/>
        <v>43</v>
      </c>
      <c r="H1922">
        <f t="shared" si="146"/>
        <v>40.98</v>
      </c>
      <c r="I1922" t="s">
        <v>8224</v>
      </c>
      <c r="J1922" t="s">
        <v>8246</v>
      </c>
      <c r="K1922">
        <v>1445468400</v>
      </c>
      <c r="L1922" s="9">
        <f t="shared" si="147"/>
        <v>42298.958333333328</v>
      </c>
      <c r="M1922">
        <v>1443042061</v>
      </c>
      <c r="N1922" s="9">
        <f t="shared" si="148"/>
        <v>42270.875706018516</v>
      </c>
      <c r="O1922" t="b">
        <v>0</v>
      </c>
      <c r="P1922">
        <v>105</v>
      </c>
      <c r="Q1922" t="b">
        <v>0</v>
      </c>
      <c r="R1922" t="s">
        <v>8292</v>
      </c>
      <c r="S1922" s="12" t="s">
        <v>8320</v>
      </c>
      <c r="T1922" t="s">
        <v>8349</v>
      </c>
      <c r="U1922">
        <f t="shared" si="149"/>
        <v>2015</v>
      </c>
    </row>
    <row r="1923" spans="1:21" ht="15" hidden="1" customHeight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>
        <f t="shared" ref="G1923:G1986" si="150">ROUND(E1923/D1923*100,0)</f>
        <v>137</v>
      </c>
      <c r="H1923">
        <f t="shared" ref="H1923:H1986" si="151">ROUND(E1923/P1923,2)</f>
        <v>54</v>
      </c>
      <c r="I1923" t="s">
        <v>8223</v>
      </c>
      <c r="J1923" t="s">
        <v>8245</v>
      </c>
      <c r="K1923">
        <v>1342243143</v>
      </c>
      <c r="L1923" s="9">
        <f t="shared" ref="L1923:L1986" si="152">K1923/60/60/24+DATE(1970,1,1)</f>
        <v>41104.221562500003</v>
      </c>
      <c r="M1923">
        <v>1339651143</v>
      </c>
      <c r="N1923" s="9">
        <f t="shared" ref="N1923:N1986" si="153">M1923/24/60/60+DATE(1970,1,1)</f>
        <v>41074.221562499995</v>
      </c>
      <c r="O1923" t="b">
        <v>0</v>
      </c>
      <c r="P1923">
        <v>38</v>
      </c>
      <c r="Q1923" t="b">
        <v>1</v>
      </c>
      <c r="R1923" t="s">
        <v>8277</v>
      </c>
      <c r="S1923" s="12" t="s">
        <v>8326</v>
      </c>
      <c r="T1923" t="s">
        <v>8330</v>
      </c>
      <c r="U1923">
        <f t="shared" ref="U1923:U1986" si="154">YEAR(N1923)</f>
        <v>2012</v>
      </c>
    </row>
    <row r="1924" spans="1:21" ht="15" hidden="1" customHeight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>
        <f t="shared" si="150"/>
        <v>116</v>
      </c>
      <c r="H1924">
        <f t="shared" si="151"/>
        <v>36.11</v>
      </c>
      <c r="I1924" t="s">
        <v>8223</v>
      </c>
      <c r="J1924" t="s">
        <v>8245</v>
      </c>
      <c r="K1924">
        <v>1386828507</v>
      </c>
      <c r="L1924" s="9">
        <f t="shared" si="152"/>
        <v>41620.255868055552</v>
      </c>
      <c r="M1924">
        <v>1384236507</v>
      </c>
      <c r="N1924" s="9">
        <f t="shared" si="153"/>
        <v>41590.255868055552</v>
      </c>
      <c r="O1924" t="b">
        <v>0</v>
      </c>
      <c r="P1924">
        <v>64</v>
      </c>
      <c r="Q1924" t="b">
        <v>1</v>
      </c>
      <c r="R1924" t="s">
        <v>8277</v>
      </c>
      <c r="S1924" s="12" t="s">
        <v>8326</v>
      </c>
      <c r="T1924" t="s">
        <v>8330</v>
      </c>
      <c r="U1924">
        <f t="shared" si="154"/>
        <v>2013</v>
      </c>
    </row>
    <row r="1925" spans="1:21" ht="15" hidden="1" customHeight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>
        <f t="shared" si="150"/>
        <v>241</v>
      </c>
      <c r="H1925">
        <f t="shared" si="151"/>
        <v>23.15</v>
      </c>
      <c r="I1925" t="s">
        <v>8223</v>
      </c>
      <c r="J1925" t="s">
        <v>8245</v>
      </c>
      <c r="K1925">
        <v>1317099540</v>
      </c>
      <c r="L1925" s="9">
        <f t="shared" si="152"/>
        <v>40813.207638888889</v>
      </c>
      <c r="M1925">
        <v>1313612532</v>
      </c>
      <c r="N1925" s="9">
        <f t="shared" si="153"/>
        <v>40772.848750000005</v>
      </c>
      <c r="O1925" t="b">
        <v>0</v>
      </c>
      <c r="P1925">
        <v>13</v>
      </c>
      <c r="Q1925" t="b">
        <v>1</v>
      </c>
      <c r="R1925" t="s">
        <v>8277</v>
      </c>
      <c r="S1925" s="12" t="s">
        <v>8326</v>
      </c>
      <c r="T1925" t="s">
        <v>8330</v>
      </c>
      <c r="U1925">
        <f t="shared" si="154"/>
        <v>2011</v>
      </c>
    </row>
    <row r="1926" spans="1:21" ht="15" hidden="1" customHeight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>
        <f t="shared" si="150"/>
        <v>114</v>
      </c>
      <c r="H1926">
        <f t="shared" si="151"/>
        <v>104</v>
      </c>
      <c r="I1926" t="s">
        <v>8223</v>
      </c>
      <c r="J1926" t="s">
        <v>8245</v>
      </c>
      <c r="K1926">
        <v>1389814380</v>
      </c>
      <c r="L1926" s="9">
        <f t="shared" si="152"/>
        <v>41654.814583333333</v>
      </c>
      <c r="M1926">
        <v>1387390555</v>
      </c>
      <c r="N1926" s="9">
        <f t="shared" si="153"/>
        <v>41626.761053240742</v>
      </c>
      <c r="O1926" t="b">
        <v>0</v>
      </c>
      <c r="P1926">
        <v>33</v>
      </c>
      <c r="Q1926" t="b">
        <v>1</v>
      </c>
      <c r="R1926" t="s">
        <v>8277</v>
      </c>
      <c r="S1926" s="12" t="s">
        <v>8326</v>
      </c>
      <c r="T1926" t="s">
        <v>8330</v>
      </c>
      <c r="U1926">
        <f t="shared" si="154"/>
        <v>2013</v>
      </c>
    </row>
    <row r="1927" spans="1:21" ht="15" hidden="1" customHeight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>
        <f t="shared" si="150"/>
        <v>110</v>
      </c>
      <c r="H1927">
        <f t="shared" si="151"/>
        <v>31.83</v>
      </c>
      <c r="I1927" t="s">
        <v>8223</v>
      </c>
      <c r="J1927" t="s">
        <v>8245</v>
      </c>
      <c r="K1927">
        <v>1381449600</v>
      </c>
      <c r="L1927" s="9">
        <f t="shared" si="152"/>
        <v>41558</v>
      </c>
      <c r="M1927">
        <v>1379540288</v>
      </c>
      <c r="N1927" s="9">
        <f t="shared" si="153"/>
        <v>41535.90148148148</v>
      </c>
      <c r="O1927" t="b">
        <v>0</v>
      </c>
      <c r="P1927">
        <v>52</v>
      </c>
      <c r="Q1927" t="b">
        <v>1</v>
      </c>
      <c r="R1927" t="s">
        <v>8277</v>
      </c>
      <c r="S1927" s="12" t="s">
        <v>8326</v>
      </c>
      <c r="T1927" t="s">
        <v>8330</v>
      </c>
      <c r="U1927">
        <f t="shared" si="154"/>
        <v>2013</v>
      </c>
    </row>
    <row r="1928" spans="1:21" ht="15" hidden="1" customHeight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>
        <f t="shared" si="150"/>
        <v>195</v>
      </c>
      <c r="H1928">
        <f t="shared" si="151"/>
        <v>27.39</v>
      </c>
      <c r="I1928" t="s">
        <v>8223</v>
      </c>
      <c r="J1928" t="s">
        <v>8245</v>
      </c>
      <c r="K1928">
        <v>1288657560</v>
      </c>
      <c r="L1928" s="9">
        <f t="shared" si="152"/>
        <v>40484.018055555556</v>
      </c>
      <c r="M1928">
        <v>1286319256</v>
      </c>
      <c r="N1928" s="9">
        <f t="shared" si="153"/>
        <v>40456.954351851848</v>
      </c>
      <c r="O1928" t="b">
        <v>0</v>
      </c>
      <c r="P1928">
        <v>107</v>
      </c>
      <c r="Q1928" t="b">
        <v>1</v>
      </c>
      <c r="R1928" t="s">
        <v>8277</v>
      </c>
      <c r="S1928" s="12" t="s">
        <v>8326</v>
      </c>
      <c r="T1928" t="s">
        <v>8330</v>
      </c>
      <c r="U1928">
        <f t="shared" si="154"/>
        <v>2010</v>
      </c>
    </row>
    <row r="1929" spans="1:21" ht="15" hidden="1" customHeight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>
        <f t="shared" si="150"/>
        <v>103</v>
      </c>
      <c r="H1929">
        <f t="shared" si="151"/>
        <v>56.36</v>
      </c>
      <c r="I1929" t="s">
        <v>8223</v>
      </c>
      <c r="J1929" t="s">
        <v>8245</v>
      </c>
      <c r="K1929">
        <v>1331182740</v>
      </c>
      <c r="L1929" s="9">
        <f t="shared" si="152"/>
        <v>40976.207638888889</v>
      </c>
      <c r="M1929">
        <v>1329856839</v>
      </c>
      <c r="N1929" s="9">
        <f t="shared" si="153"/>
        <v>40960.861562500002</v>
      </c>
      <c r="O1929" t="b">
        <v>0</v>
      </c>
      <c r="P1929">
        <v>11</v>
      </c>
      <c r="Q1929" t="b">
        <v>1</v>
      </c>
      <c r="R1929" t="s">
        <v>8277</v>
      </c>
      <c r="S1929" s="12" t="s">
        <v>8326</v>
      </c>
      <c r="T1929" t="s">
        <v>8330</v>
      </c>
      <c r="U1929">
        <f t="shared" si="154"/>
        <v>2012</v>
      </c>
    </row>
    <row r="1930" spans="1:21" ht="15" hidden="1" customHeight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>
        <f t="shared" si="150"/>
        <v>103</v>
      </c>
      <c r="H1930">
        <f t="shared" si="151"/>
        <v>77.349999999999994</v>
      </c>
      <c r="I1930" t="s">
        <v>8223</v>
      </c>
      <c r="J1930" t="s">
        <v>8245</v>
      </c>
      <c r="K1930">
        <v>1367940794</v>
      </c>
      <c r="L1930" s="9">
        <f t="shared" si="152"/>
        <v>41401.648078703707</v>
      </c>
      <c r="M1930">
        <v>1365348794</v>
      </c>
      <c r="N1930" s="9">
        <f t="shared" si="153"/>
        <v>41371.6480787037</v>
      </c>
      <c r="O1930" t="b">
        <v>0</v>
      </c>
      <c r="P1930">
        <v>34</v>
      </c>
      <c r="Q1930" t="b">
        <v>1</v>
      </c>
      <c r="R1930" t="s">
        <v>8277</v>
      </c>
      <c r="S1930" s="12" t="s">
        <v>8326</v>
      </c>
      <c r="T1930" t="s">
        <v>8330</v>
      </c>
      <c r="U1930">
        <f t="shared" si="154"/>
        <v>2013</v>
      </c>
    </row>
    <row r="1931" spans="1:21" ht="15" hidden="1" customHeight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>
        <f t="shared" si="150"/>
        <v>100</v>
      </c>
      <c r="H1931">
        <f t="shared" si="151"/>
        <v>42.8</v>
      </c>
      <c r="I1931" t="s">
        <v>8223</v>
      </c>
      <c r="J1931" t="s">
        <v>8245</v>
      </c>
      <c r="K1931">
        <v>1309825866</v>
      </c>
      <c r="L1931" s="9">
        <f t="shared" si="152"/>
        <v>40729.021597222221</v>
      </c>
      <c r="M1931">
        <v>1306197066</v>
      </c>
      <c r="N1931" s="9">
        <f t="shared" si="153"/>
        <v>40687.021597222221</v>
      </c>
      <c r="O1931" t="b">
        <v>0</v>
      </c>
      <c r="P1931">
        <v>75</v>
      </c>
      <c r="Q1931" t="b">
        <v>1</v>
      </c>
      <c r="R1931" t="s">
        <v>8277</v>
      </c>
      <c r="S1931" s="12" t="s">
        <v>8326</v>
      </c>
      <c r="T1931" t="s">
        <v>8330</v>
      </c>
      <c r="U1931">
        <f t="shared" si="154"/>
        <v>2011</v>
      </c>
    </row>
    <row r="1932" spans="1:21" ht="15" hidden="1" customHeight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>
        <f t="shared" si="150"/>
        <v>127</v>
      </c>
      <c r="H1932">
        <f t="shared" si="151"/>
        <v>48.85</v>
      </c>
      <c r="I1932" t="s">
        <v>8223</v>
      </c>
      <c r="J1932" t="s">
        <v>8245</v>
      </c>
      <c r="K1932">
        <v>1373203482</v>
      </c>
      <c r="L1932" s="9">
        <f t="shared" si="152"/>
        <v>41462.558819444443</v>
      </c>
      <c r="M1932">
        <v>1368019482</v>
      </c>
      <c r="N1932" s="9">
        <f t="shared" si="153"/>
        <v>41402.558819444443</v>
      </c>
      <c r="O1932" t="b">
        <v>0</v>
      </c>
      <c r="P1932">
        <v>26</v>
      </c>
      <c r="Q1932" t="b">
        <v>1</v>
      </c>
      <c r="R1932" t="s">
        <v>8277</v>
      </c>
      <c r="S1932" s="12" t="s">
        <v>8326</v>
      </c>
      <c r="T1932" t="s">
        <v>8330</v>
      </c>
      <c r="U1932">
        <f t="shared" si="154"/>
        <v>2013</v>
      </c>
    </row>
    <row r="1933" spans="1:21" ht="15" hidden="1" customHeight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>
        <f t="shared" si="150"/>
        <v>121</v>
      </c>
      <c r="H1933">
        <f t="shared" si="151"/>
        <v>48.24</v>
      </c>
      <c r="I1933" t="s">
        <v>8223</v>
      </c>
      <c r="J1933" t="s">
        <v>8245</v>
      </c>
      <c r="K1933">
        <v>1337657400</v>
      </c>
      <c r="L1933" s="9">
        <f t="shared" si="152"/>
        <v>41051.145833333336</v>
      </c>
      <c r="M1933">
        <v>1336512309</v>
      </c>
      <c r="N1933" s="9">
        <f t="shared" si="153"/>
        <v>41037.892465277779</v>
      </c>
      <c r="O1933" t="b">
        <v>0</v>
      </c>
      <c r="P1933">
        <v>50</v>
      </c>
      <c r="Q1933" t="b">
        <v>1</v>
      </c>
      <c r="R1933" t="s">
        <v>8277</v>
      </c>
      <c r="S1933" s="12" t="s">
        <v>8326</v>
      </c>
      <c r="T1933" t="s">
        <v>8330</v>
      </c>
      <c r="U1933">
        <f t="shared" si="154"/>
        <v>2012</v>
      </c>
    </row>
    <row r="1934" spans="1:21" ht="15" hidden="1" customHeight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>
        <f t="shared" si="150"/>
        <v>107</v>
      </c>
      <c r="H1934">
        <f t="shared" si="151"/>
        <v>70.209999999999994</v>
      </c>
      <c r="I1934" t="s">
        <v>8223</v>
      </c>
      <c r="J1934" t="s">
        <v>8245</v>
      </c>
      <c r="K1934">
        <v>1327433173</v>
      </c>
      <c r="L1934" s="9">
        <f t="shared" si="152"/>
        <v>40932.809872685182</v>
      </c>
      <c r="M1934">
        <v>1325618773</v>
      </c>
      <c r="N1934" s="9">
        <f t="shared" si="153"/>
        <v>40911.809872685182</v>
      </c>
      <c r="O1934" t="b">
        <v>0</v>
      </c>
      <c r="P1934">
        <v>80</v>
      </c>
      <c r="Q1934" t="b">
        <v>1</v>
      </c>
      <c r="R1934" t="s">
        <v>8277</v>
      </c>
      <c r="S1934" s="12" t="s">
        <v>8326</v>
      </c>
      <c r="T1934" t="s">
        <v>8330</v>
      </c>
      <c r="U1934">
        <f t="shared" si="154"/>
        <v>2012</v>
      </c>
    </row>
    <row r="1935" spans="1:21" ht="15" hidden="1" customHeight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>
        <f t="shared" si="150"/>
        <v>172</v>
      </c>
      <c r="H1935">
        <f t="shared" si="151"/>
        <v>94.05</v>
      </c>
      <c r="I1935" t="s">
        <v>8223</v>
      </c>
      <c r="J1935" t="s">
        <v>8245</v>
      </c>
      <c r="K1935">
        <v>1411787307</v>
      </c>
      <c r="L1935" s="9">
        <f t="shared" si="152"/>
        <v>41909.130868055552</v>
      </c>
      <c r="M1935">
        <v>1409195307</v>
      </c>
      <c r="N1935" s="9">
        <f t="shared" si="153"/>
        <v>41879.130868055552</v>
      </c>
      <c r="O1935" t="b">
        <v>0</v>
      </c>
      <c r="P1935">
        <v>110</v>
      </c>
      <c r="Q1935" t="b">
        <v>1</v>
      </c>
      <c r="R1935" t="s">
        <v>8277</v>
      </c>
      <c r="S1935" s="12" t="s">
        <v>8326</v>
      </c>
      <c r="T1935" t="s">
        <v>8330</v>
      </c>
      <c r="U1935">
        <f t="shared" si="154"/>
        <v>2014</v>
      </c>
    </row>
    <row r="1936" spans="1:21" ht="15" hidden="1" customHeight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>
        <f t="shared" si="150"/>
        <v>124</v>
      </c>
      <c r="H1936">
        <f t="shared" si="151"/>
        <v>80.27</v>
      </c>
      <c r="I1936" t="s">
        <v>8223</v>
      </c>
      <c r="J1936" t="s">
        <v>8245</v>
      </c>
      <c r="K1936">
        <v>1324789200</v>
      </c>
      <c r="L1936" s="9">
        <f t="shared" si="152"/>
        <v>40902.208333333336</v>
      </c>
      <c r="M1936">
        <v>1321649321</v>
      </c>
      <c r="N1936" s="9">
        <f t="shared" si="153"/>
        <v>40865.867141203707</v>
      </c>
      <c r="O1936" t="b">
        <v>0</v>
      </c>
      <c r="P1936">
        <v>77</v>
      </c>
      <c r="Q1936" t="b">
        <v>1</v>
      </c>
      <c r="R1936" t="s">
        <v>8277</v>
      </c>
      <c r="S1936" s="12" t="s">
        <v>8326</v>
      </c>
      <c r="T1936" t="s">
        <v>8330</v>
      </c>
      <c r="U1936">
        <f t="shared" si="154"/>
        <v>2011</v>
      </c>
    </row>
    <row r="1937" spans="1:21" ht="15" hidden="1" customHeight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>
        <f t="shared" si="150"/>
        <v>108</v>
      </c>
      <c r="H1937">
        <f t="shared" si="151"/>
        <v>54.2</v>
      </c>
      <c r="I1937" t="s">
        <v>8223</v>
      </c>
      <c r="J1937" t="s">
        <v>8245</v>
      </c>
      <c r="K1937">
        <v>1403326740</v>
      </c>
      <c r="L1937" s="9">
        <f t="shared" si="152"/>
        <v>41811.207638888889</v>
      </c>
      <c r="M1937">
        <v>1400106171</v>
      </c>
      <c r="N1937" s="9">
        <f t="shared" si="153"/>
        <v>41773.932534722218</v>
      </c>
      <c r="O1937" t="b">
        <v>0</v>
      </c>
      <c r="P1937">
        <v>50</v>
      </c>
      <c r="Q1937" t="b">
        <v>1</v>
      </c>
      <c r="R1937" t="s">
        <v>8277</v>
      </c>
      <c r="S1937" s="12" t="s">
        <v>8326</v>
      </c>
      <c r="T1937" t="s">
        <v>8330</v>
      </c>
      <c r="U1937">
        <f t="shared" si="154"/>
        <v>2014</v>
      </c>
    </row>
    <row r="1938" spans="1:21" ht="15" hidden="1" customHeight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>
        <f t="shared" si="150"/>
        <v>117</v>
      </c>
      <c r="H1938">
        <f t="shared" si="151"/>
        <v>60.27</v>
      </c>
      <c r="I1938" t="s">
        <v>8223</v>
      </c>
      <c r="J1938" t="s">
        <v>8245</v>
      </c>
      <c r="K1938">
        <v>1323151140</v>
      </c>
      <c r="L1938" s="9">
        <f t="shared" si="152"/>
        <v>40883.249305555553</v>
      </c>
      <c r="M1938">
        <v>1320528070</v>
      </c>
      <c r="N1938" s="9">
        <f t="shared" si="153"/>
        <v>40852.889699074076</v>
      </c>
      <c r="O1938" t="b">
        <v>0</v>
      </c>
      <c r="P1938">
        <v>145</v>
      </c>
      <c r="Q1938" t="b">
        <v>1</v>
      </c>
      <c r="R1938" t="s">
        <v>8277</v>
      </c>
      <c r="S1938" s="12" t="s">
        <v>8326</v>
      </c>
      <c r="T1938" t="s">
        <v>8330</v>
      </c>
      <c r="U1938">
        <f t="shared" si="154"/>
        <v>2011</v>
      </c>
    </row>
    <row r="1939" spans="1:21" ht="15" hidden="1" customHeight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>
        <f t="shared" si="150"/>
        <v>187</v>
      </c>
      <c r="H1939">
        <f t="shared" si="151"/>
        <v>38.74</v>
      </c>
      <c r="I1939" t="s">
        <v>8223</v>
      </c>
      <c r="J1939" t="s">
        <v>8245</v>
      </c>
      <c r="K1939">
        <v>1339732740</v>
      </c>
      <c r="L1939" s="9">
        <f t="shared" si="152"/>
        <v>41075.165972222225</v>
      </c>
      <c r="M1939">
        <v>1338346281</v>
      </c>
      <c r="N1939" s="9">
        <f t="shared" si="153"/>
        <v>41059.118993055556</v>
      </c>
      <c r="O1939" t="b">
        <v>0</v>
      </c>
      <c r="P1939">
        <v>29</v>
      </c>
      <c r="Q1939" t="b">
        <v>1</v>
      </c>
      <c r="R1939" t="s">
        <v>8277</v>
      </c>
      <c r="S1939" s="12" t="s">
        <v>8326</v>
      </c>
      <c r="T1939" t="s">
        <v>8330</v>
      </c>
      <c r="U1939">
        <f t="shared" si="154"/>
        <v>2012</v>
      </c>
    </row>
    <row r="1940" spans="1:21" ht="15" hidden="1" customHeight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>
        <f t="shared" si="150"/>
        <v>116</v>
      </c>
      <c r="H1940">
        <f t="shared" si="151"/>
        <v>152.54</v>
      </c>
      <c r="I1940" t="s">
        <v>8223</v>
      </c>
      <c r="J1940" t="s">
        <v>8245</v>
      </c>
      <c r="K1940">
        <v>1372741200</v>
      </c>
      <c r="L1940" s="9">
        <f t="shared" si="152"/>
        <v>41457.208333333336</v>
      </c>
      <c r="M1940">
        <v>1370067231</v>
      </c>
      <c r="N1940" s="9">
        <f t="shared" si="153"/>
        <v>41426.259618055556</v>
      </c>
      <c r="O1940" t="b">
        <v>0</v>
      </c>
      <c r="P1940">
        <v>114</v>
      </c>
      <c r="Q1940" t="b">
        <v>1</v>
      </c>
      <c r="R1940" t="s">
        <v>8277</v>
      </c>
      <c r="S1940" s="12" t="s">
        <v>8326</v>
      </c>
      <c r="T1940" t="s">
        <v>8330</v>
      </c>
      <c r="U1940">
        <f t="shared" si="154"/>
        <v>2013</v>
      </c>
    </row>
    <row r="1941" spans="1:21" ht="15" hidden="1" customHeight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>
        <f t="shared" si="150"/>
        <v>111</v>
      </c>
      <c r="H1941">
        <f t="shared" si="151"/>
        <v>115.31</v>
      </c>
      <c r="I1941" t="s">
        <v>8223</v>
      </c>
      <c r="J1941" t="s">
        <v>8245</v>
      </c>
      <c r="K1941">
        <v>1362955108</v>
      </c>
      <c r="L1941" s="9">
        <f t="shared" si="152"/>
        <v>41343.943379629629</v>
      </c>
      <c r="M1941">
        <v>1360366708</v>
      </c>
      <c r="N1941" s="9">
        <f t="shared" si="153"/>
        <v>41313.985046296293</v>
      </c>
      <c r="O1941" t="b">
        <v>0</v>
      </c>
      <c r="P1941">
        <v>96</v>
      </c>
      <c r="Q1941" t="b">
        <v>1</v>
      </c>
      <c r="R1941" t="s">
        <v>8277</v>
      </c>
      <c r="S1941" s="12" t="s">
        <v>8326</v>
      </c>
      <c r="T1941" t="s">
        <v>8330</v>
      </c>
      <c r="U1941">
        <f t="shared" si="154"/>
        <v>2013</v>
      </c>
    </row>
    <row r="1942" spans="1:21" ht="15" hidden="1" customHeight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>
        <f t="shared" si="150"/>
        <v>171</v>
      </c>
      <c r="H1942">
        <f t="shared" si="151"/>
        <v>35.840000000000003</v>
      </c>
      <c r="I1942" t="s">
        <v>8223</v>
      </c>
      <c r="J1942" t="s">
        <v>8245</v>
      </c>
      <c r="K1942">
        <v>1308110340</v>
      </c>
      <c r="L1942" s="9">
        <f t="shared" si="152"/>
        <v>40709.165972222225</v>
      </c>
      <c r="M1942">
        <v>1304770233</v>
      </c>
      <c r="N1942" s="9">
        <f t="shared" si="153"/>
        <v>40670.507326388892</v>
      </c>
      <c r="O1942" t="b">
        <v>0</v>
      </c>
      <c r="P1942">
        <v>31</v>
      </c>
      <c r="Q1942" t="b">
        <v>1</v>
      </c>
      <c r="R1942" t="s">
        <v>8277</v>
      </c>
      <c r="S1942" s="12" t="s">
        <v>8326</v>
      </c>
      <c r="T1942" t="s">
        <v>8330</v>
      </c>
      <c r="U1942">
        <f t="shared" si="154"/>
        <v>2011</v>
      </c>
    </row>
    <row r="1943" spans="1:21" ht="15" hidden="1" customHeight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>
        <f t="shared" si="150"/>
        <v>126</v>
      </c>
      <c r="H1943">
        <f t="shared" si="151"/>
        <v>64.569999999999993</v>
      </c>
      <c r="I1943" t="s">
        <v>8223</v>
      </c>
      <c r="J1943" t="s">
        <v>8245</v>
      </c>
      <c r="K1943">
        <v>1400137131</v>
      </c>
      <c r="L1943" s="9">
        <f t="shared" si="152"/>
        <v>41774.290868055556</v>
      </c>
      <c r="M1943">
        <v>1397545131</v>
      </c>
      <c r="N1943" s="9">
        <f t="shared" si="153"/>
        <v>41744.290868055556</v>
      </c>
      <c r="O1943" t="b">
        <v>1</v>
      </c>
      <c r="P1943">
        <v>4883</v>
      </c>
      <c r="Q1943" t="b">
        <v>1</v>
      </c>
      <c r="R1943" t="s">
        <v>8293</v>
      </c>
      <c r="S1943" s="12" t="s">
        <v>8320</v>
      </c>
      <c r="T1943" t="s">
        <v>8350</v>
      </c>
      <c r="U1943">
        <f t="shared" si="154"/>
        <v>2014</v>
      </c>
    </row>
    <row r="1944" spans="1:21" ht="15" hidden="1" customHeight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>
        <f t="shared" si="150"/>
        <v>138</v>
      </c>
      <c r="H1944">
        <f t="shared" si="151"/>
        <v>87.44</v>
      </c>
      <c r="I1944" t="s">
        <v>8223</v>
      </c>
      <c r="J1944" t="s">
        <v>8245</v>
      </c>
      <c r="K1944">
        <v>1309809140</v>
      </c>
      <c r="L1944" s="9">
        <f t="shared" si="152"/>
        <v>40728.828009259261</v>
      </c>
      <c r="M1944">
        <v>1302033140</v>
      </c>
      <c r="N1944" s="9">
        <f t="shared" si="153"/>
        <v>40638.828009259261</v>
      </c>
      <c r="O1944" t="b">
        <v>1</v>
      </c>
      <c r="P1944">
        <v>95</v>
      </c>
      <c r="Q1944" t="b">
        <v>1</v>
      </c>
      <c r="R1944" t="s">
        <v>8293</v>
      </c>
      <c r="S1944" s="12" t="s">
        <v>8320</v>
      </c>
      <c r="T1944" t="s">
        <v>8350</v>
      </c>
      <c r="U1944">
        <f t="shared" si="154"/>
        <v>2011</v>
      </c>
    </row>
    <row r="1945" spans="1:21" ht="15" hidden="1" customHeight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>
        <f t="shared" si="150"/>
        <v>1705</v>
      </c>
      <c r="H1945">
        <f t="shared" si="151"/>
        <v>68.819999999999993</v>
      </c>
      <c r="I1945" t="s">
        <v>8223</v>
      </c>
      <c r="J1945" t="s">
        <v>8245</v>
      </c>
      <c r="K1945">
        <v>1470896916</v>
      </c>
      <c r="L1945" s="9">
        <f t="shared" si="152"/>
        <v>42593.269861111112</v>
      </c>
      <c r="M1945">
        <v>1467008916</v>
      </c>
      <c r="N1945" s="9">
        <f t="shared" si="153"/>
        <v>42548.269861111112</v>
      </c>
      <c r="O1945" t="b">
        <v>1</v>
      </c>
      <c r="P1945">
        <v>2478</v>
      </c>
      <c r="Q1945" t="b">
        <v>1</v>
      </c>
      <c r="R1945" t="s">
        <v>8293</v>
      </c>
      <c r="S1945" s="12" t="s">
        <v>8320</v>
      </c>
      <c r="T1945" t="s">
        <v>8350</v>
      </c>
      <c r="U1945">
        <f t="shared" si="154"/>
        <v>2016</v>
      </c>
    </row>
    <row r="1946" spans="1:21" ht="15" hidden="1" customHeight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>
        <f t="shared" si="150"/>
        <v>788</v>
      </c>
      <c r="H1946">
        <f t="shared" si="151"/>
        <v>176.2</v>
      </c>
      <c r="I1946" t="s">
        <v>8223</v>
      </c>
      <c r="J1946" t="s">
        <v>8245</v>
      </c>
      <c r="K1946">
        <v>1398952890</v>
      </c>
      <c r="L1946" s="9">
        <f t="shared" si="152"/>
        <v>41760.584374999999</v>
      </c>
      <c r="M1946">
        <v>1396360890</v>
      </c>
      <c r="N1946" s="9">
        <f t="shared" si="153"/>
        <v>41730.584374999999</v>
      </c>
      <c r="O1946" t="b">
        <v>1</v>
      </c>
      <c r="P1946">
        <v>1789</v>
      </c>
      <c r="Q1946" t="b">
        <v>1</v>
      </c>
      <c r="R1946" t="s">
        <v>8293</v>
      </c>
      <c r="S1946" s="12" t="s">
        <v>8320</v>
      </c>
      <c r="T1946" t="s">
        <v>8350</v>
      </c>
      <c r="U1946">
        <f t="shared" si="154"/>
        <v>2014</v>
      </c>
    </row>
    <row r="1947" spans="1:21" ht="15" hidden="1" customHeight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>
        <f t="shared" si="150"/>
        <v>348</v>
      </c>
      <c r="H1947">
        <f t="shared" si="151"/>
        <v>511.79</v>
      </c>
      <c r="I1947" t="s">
        <v>8226</v>
      </c>
      <c r="J1947" t="s">
        <v>8248</v>
      </c>
      <c r="K1947">
        <v>1436680958</v>
      </c>
      <c r="L1947" s="9">
        <f t="shared" si="152"/>
        <v>42197.251828703709</v>
      </c>
      <c r="M1947">
        <v>1433224958</v>
      </c>
      <c r="N1947" s="9">
        <f t="shared" si="153"/>
        <v>42157.251828703709</v>
      </c>
      <c r="O1947" t="b">
        <v>1</v>
      </c>
      <c r="P1947">
        <v>680</v>
      </c>
      <c r="Q1947" t="b">
        <v>1</v>
      </c>
      <c r="R1947" t="s">
        <v>8293</v>
      </c>
      <c r="S1947" s="12" t="s">
        <v>8320</v>
      </c>
      <c r="T1947" t="s">
        <v>8350</v>
      </c>
      <c r="U1947">
        <f t="shared" si="154"/>
        <v>2015</v>
      </c>
    </row>
    <row r="1948" spans="1:21" ht="15" hidden="1" customHeight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>
        <f t="shared" si="150"/>
        <v>150</v>
      </c>
      <c r="H1948">
        <f t="shared" si="151"/>
        <v>160.44</v>
      </c>
      <c r="I1948" t="s">
        <v>8223</v>
      </c>
      <c r="J1948" t="s">
        <v>8245</v>
      </c>
      <c r="K1948">
        <v>1397961361</v>
      </c>
      <c r="L1948" s="9">
        <f t="shared" si="152"/>
        <v>41749.108344907407</v>
      </c>
      <c r="M1948">
        <v>1392780961</v>
      </c>
      <c r="N1948" s="9">
        <f t="shared" si="153"/>
        <v>41689.150011574071</v>
      </c>
      <c r="O1948" t="b">
        <v>1</v>
      </c>
      <c r="P1948">
        <v>70</v>
      </c>
      <c r="Q1948" t="b">
        <v>1</v>
      </c>
      <c r="R1948" t="s">
        <v>8293</v>
      </c>
      <c r="S1948" s="12" t="s">
        <v>8320</v>
      </c>
      <c r="T1948" t="s">
        <v>8350</v>
      </c>
      <c r="U1948">
        <f t="shared" si="154"/>
        <v>2014</v>
      </c>
    </row>
    <row r="1949" spans="1:21" ht="15" hidden="1" customHeight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>
        <f t="shared" si="150"/>
        <v>101</v>
      </c>
      <c r="H1949">
        <f t="shared" si="151"/>
        <v>35</v>
      </c>
      <c r="I1949" t="s">
        <v>8223</v>
      </c>
      <c r="J1949" t="s">
        <v>8245</v>
      </c>
      <c r="K1949">
        <v>1258955940</v>
      </c>
      <c r="L1949" s="9">
        <f t="shared" si="152"/>
        <v>40140.249305555553</v>
      </c>
      <c r="M1949">
        <v>1255730520</v>
      </c>
      <c r="N1949" s="9">
        <f t="shared" si="153"/>
        <v>40102.918055555558</v>
      </c>
      <c r="O1949" t="b">
        <v>1</v>
      </c>
      <c r="P1949">
        <v>23</v>
      </c>
      <c r="Q1949" t="b">
        <v>1</v>
      </c>
      <c r="R1949" t="s">
        <v>8293</v>
      </c>
      <c r="S1949" s="12" t="s">
        <v>8320</v>
      </c>
      <c r="T1949" t="s">
        <v>8350</v>
      </c>
      <c r="U1949">
        <f t="shared" si="154"/>
        <v>2009</v>
      </c>
    </row>
    <row r="1950" spans="1:21" ht="15" hidden="1" customHeight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>
        <f t="shared" si="150"/>
        <v>800</v>
      </c>
      <c r="H1950">
        <f t="shared" si="151"/>
        <v>188.51</v>
      </c>
      <c r="I1950" t="s">
        <v>8223</v>
      </c>
      <c r="J1950" t="s">
        <v>8245</v>
      </c>
      <c r="K1950">
        <v>1465232520</v>
      </c>
      <c r="L1950" s="9">
        <f t="shared" si="152"/>
        <v>42527.709722222222</v>
      </c>
      <c r="M1950">
        <v>1460557809</v>
      </c>
      <c r="N1950" s="9">
        <f t="shared" si="153"/>
        <v>42473.604270833333</v>
      </c>
      <c r="O1950" t="b">
        <v>1</v>
      </c>
      <c r="P1950">
        <v>4245</v>
      </c>
      <c r="Q1950" t="b">
        <v>1</v>
      </c>
      <c r="R1950" t="s">
        <v>8293</v>
      </c>
      <c r="S1950" s="12" t="s">
        <v>8320</v>
      </c>
      <c r="T1950" t="s">
        <v>8350</v>
      </c>
      <c r="U1950">
        <f t="shared" si="154"/>
        <v>2016</v>
      </c>
    </row>
    <row r="1951" spans="1:21" ht="15" hidden="1" customHeight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>
        <f t="shared" si="150"/>
        <v>106</v>
      </c>
      <c r="H1951">
        <f t="shared" si="151"/>
        <v>56.2</v>
      </c>
      <c r="I1951" t="s">
        <v>8224</v>
      </c>
      <c r="J1951" t="s">
        <v>8246</v>
      </c>
      <c r="K1951">
        <v>1404986951</v>
      </c>
      <c r="L1951" s="9">
        <f t="shared" si="152"/>
        <v>41830.423043981478</v>
      </c>
      <c r="M1951">
        <v>1402394951</v>
      </c>
      <c r="N1951" s="9">
        <f t="shared" si="153"/>
        <v>41800.423043981486</v>
      </c>
      <c r="O1951" t="b">
        <v>1</v>
      </c>
      <c r="P1951">
        <v>943</v>
      </c>
      <c r="Q1951" t="b">
        <v>1</v>
      </c>
      <c r="R1951" t="s">
        <v>8293</v>
      </c>
      <c r="S1951" s="12" t="s">
        <v>8320</v>
      </c>
      <c r="T1951" t="s">
        <v>8350</v>
      </c>
      <c r="U1951">
        <f t="shared" si="154"/>
        <v>2014</v>
      </c>
    </row>
    <row r="1952" spans="1:21" ht="15" hidden="1" customHeight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>
        <f t="shared" si="150"/>
        <v>201</v>
      </c>
      <c r="H1952">
        <f t="shared" si="151"/>
        <v>51.31</v>
      </c>
      <c r="I1952" t="s">
        <v>8223</v>
      </c>
      <c r="J1952" t="s">
        <v>8245</v>
      </c>
      <c r="K1952">
        <v>1303446073</v>
      </c>
      <c r="L1952" s="9">
        <f t="shared" si="152"/>
        <v>40655.181400462963</v>
      </c>
      <c r="M1952">
        <v>1300767673</v>
      </c>
      <c r="N1952" s="9">
        <f t="shared" si="153"/>
        <v>40624.181400462963</v>
      </c>
      <c r="O1952" t="b">
        <v>1</v>
      </c>
      <c r="P1952">
        <v>1876</v>
      </c>
      <c r="Q1952" t="b">
        <v>1</v>
      </c>
      <c r="R1952" t="s">
        <v>8293</v>
      </c>
      <c r="S1952" s="12" t="s">
        <v>8320</v>
      </c>
      <c r="T1952" t="s">
        <v>8350</v>
      </c>
      <c r="U1952">
        <f t="shared" si="154"/>
        <v>2011</v>
      </c>
    </row>
    <row r="1953" spans="1:21" ht="15" hidden="1" customHeight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>
        <f t="shared" si="150"/>
        <v>212</v>
      </c>
      <c r="H1953">
        <f t="shared" si="151"/>
        <v>127.36</v>
      </c>
      <c r="I1953" t="s">
        <v>8223</v>
      </c>
      <c r="J1953" t="s">
        <v>8245</v>
      </c>
      <c r="K1953">
        <v>1478516737</v>
      </c>
      <c r="L1953" s="9">
        <f t="shared" si="152"/>
        <v>42681.462233796294</v>
      </c>
      <c r="M1953">
        <v>1475921137</v>
      </c>
      <c r="N1953" s="9">
        <f t="shared" si="153"/>
        <v>42651.420567129629</v>
      </c>
      <c r="O1953" t="b">
        <v>1</v>
      </c>
      <c r="P1953">
        <v>834</v>
      </c>
      <c r="Q1953" t="b">
        <v>1</v>
      </c>
      <c r="R1953" t="s">
        <v>8293</v>
      </c>
      <c r="S1953" s="12" t="s">
        <v>8320</v>
      </c>
      <c r="T1953" t="s">
        <v>8350</v>
      </c>
      <c r="U1953">
        <f t="shared" si="154"/>
        <v>2016</v>
      </c>
    </row>
    <row r="1954" spans="1:21" ht="15" hidden="1" customHeight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>
        <f t="shared" si="150"/>
        <v>198</v>
      </c>
      <c r="H1954">
        <f t="shared" si="151"/>
        <v>101.86</v>
      </c>
      <c r="I1954" t="s">
        <v>8228</v>
      </c>
      <c r="J1954" t="s">
        <v>8250</v>
      </c>
      <c r="K1954">
        <v>1381934015</v>
      </c>
      <c r="L1954" s="9">
        <f t="shared" si="152"/>
        <v>41563.60665509259</v>
      </c>
      <c r="M1954">
        <v>1378737215</v>
      </c>
      <c r="N1954" s="9">
        <f t="shared" si="153"/>
        <v>41526.60665509259</v>
      </c>
      <c r="O1954" t="b">
        <v>1</v>
      </c>
      <c r="P1954">
        <v>682</v>
      </c>
      <c r="Q1954" t="b">
        <v>1</v>
      </c>
      <c r="R1954" t="s">
        <v>8293</v>
      </c>
      <c r="S1954" s="12" t="s">
        <v>8320</v>
      </c>
      <c r="T1954" t="s">
        <v>8350</v>
      </c>
      <c r="U1954">
        <f t="shared" si="154"/>
        <v>2013</v>
      </c>
    </row>
    <row r="1955" spans="1:21" ht="15" hidden="1" customHeight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>
        <f t="shared" si="150"/>
        <v>226</v>
      </c>
      <c r="H1955">
        <f t="shared" si="151"/>
        <v>230.56</v>
      </c>
      <c r="I1955" t="s">
        <v>8223</v>
      </c>
      <c r="J1955" t="s">
        <v>8245</v>
      </c>
      <c r="K1955">
        <v>1330657200</v>
      </c>
      <c r="L1955" s="9">
        <f t="shared" si="152"/>
        <v>40970.125</v>
      </c>
      <c r="M1955">
        <v>1328158065</v>
      </c>
      <c r="N1955" s="9">
        <f t="shared" si="153"/>
        <v>40941.199826388889</v>
      </c>
      <c r="O1955" t="b">
        <v>1</v>
      </c>
      <c r="P1955">
        <v>147</v>
      </c>
      <c r="Q1955" t="b">
        <v>1</v>
      </c>
      <c r="R1955" t="s">
        <v>8293</v>
      </c>
      <c r="S1955" s="12" t="s">
        <v>8320</v>
      </c>
      <c r="T1955" t="s">
        <v>8350</v>
      </c>
      <c r="U1955">
        <f t="shared" si="154"/>
        <v>2012</v>
      </c>
    </row>
    <row r="1956" spans="1:21" ht="15" hidden="1" customHeight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>
        <f t="shared" si="150"/>
        <v>699</v>
      </c>
      <c r="H1956">
        <f t="shared" si="151"/>
        <v>842.11</v>
      </c>
      <c r="I1956" t="s">
        <v>8223</v>
      </c>
      <c r="J1956" t="s">
        <v>8245</v>
      </c>
      <c r="K1956">
        <v>1457758800</v>
      </c>
      <c r="L1956" s="9">
        <f t="shared" si="152"/>
        <v>42441.208333333328</v>
      </c>
      <c r="M1956">
        <v>1453730176</v>
      </c>
      <c r="N1956" s="9">
        <f t="shared" si="153"/>
        <v>42394.580740740741</v>
      </c>
      <c r="O1956" t="b">
        <v>1</v>
      </c>
      <c r="P1956">
        <v>415</v>
      </c>
      <c r="Q1956" t="b">
        <v>1</v>
      </c>
      <c r="R1956" t="s">
        <v>8293</v>
      </c>
      <c r="S1956" s="12" t="s">
        <v>8320</v>
      </c>
      <c r="T1956" t="s">
        <v>8350</v>
      </c>
      <c r="U1956">
        <f t="shared" si="154"/>
        <v>2016</v>
      </c>
    </row>
    <row r="1957" spans="1:21" ht="15" hidden="1" customHeight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>
        <f t="shared" si="150"/>
        <v>399</v>
      </c>
      <c r="H1957">
        <f t="shared" si="151"/>
        <v>577.28</v>
      </c>
      <c r="I1957" t="s">
        <v>8223</v>
      </c>
      <c r="J1957" t="s">
        <v>8245</v>
      </c>
      <c r="K1957">
        <v>1337799600</v>
      </c>
      <c r="L1957" s="9">
        <f t="shared" si="152"/>
        <v>41052.791666666664</v>
      </c>
      <c r="M1957">
        <v>1334989881</v>
      </c>
      <c r="N1957" s="9">
        <f t="shared" si="153"/>
        <v>41020.271770833337</v>
      </c>
      <c r="O1957" t="b">
        <v>1</v>
      </c>
      <c r="P1957">
        <v>290</v>
      </c>
      <c r="Q1957" t="b">
        <v>1</v>
      </c>
      <c r="R1957" t="s">
        <v>8293</v>
      </c>
      <c r="S1957" s="12" t="s">
        <v>8320</v>
      </c>
      <c r="T1957" t="s">
        <v>8350</v>
      </c>
      <c r="U1957">
        <f t="shared" si="154"/>
        <v>2012</v>
      </c>
    </row>
    <row r="1958" spans="1:21" ht="15" hidden="1" customHeight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>
        <f t="shared" si="150"/>
        <v>294</v>
      </c>
      <c r="H1958">
        <f t="shared" si="151"/>
        <v>483.34</v>
      </c>
      <c r="I1958" t="s">
        <v>8223</v>
      </c>
      <c r="J1958" t="s">
        <v>8245</v>
      </c>
      <c r="K1958">
        <v>1429391405</v>
      </c>
      <c r="L1958" s="9">
        <f t="shared" si="152"/>
        <v>42112.882002314815</v>
      </c>
      <c r="M1958">
        <v>1425507005</v>
      </c>
      <c r="N1958" s="9">
        <f t="shared" si="153"/>
        <v>42067.923668981486</v>
      </c>
      <c r="O1958" t="b">
        <v>1</v>
      </c>
      <c r="P1958">
        <v>365</v>
      </c>
      <c r="Q1958" t="b">
        <v>1</v>
      </c>
      <c r="R1958" t="s">
        <v>8293</v>
      </c>
      <c r="S1958" s="12" t="s">
        <v>8320</v>
      </c>
      <c r="T1958" t="s">
        <v>8350</v>
      </c>
      <c r="U1958">
        <f t="shared" si="154"/>
        <v>2015</v>
      </c>
    </row>
    <row r="1959" spans="1:21" ht="15" hidden="1" customHeight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>
        <f t="shared" si="150"/>
        <v>168</v>
      </c>
      <c r="H1959">
        <f t="shared" si="151"/>
        <v>76.14</v>
      </c>
      <c r="I1959" t="s">
        <v>8223</v>
      </c>
      <c r="J1959" t="s">
        <v>8245</v>
      </c>
      <c r="K1959">
        <v>1351304513</v>
      </c>
      <c r="L1959" s="9">
        <f t="shared" si="152"/>
        <v>41209.098530092589</v>
      </c>
      <c r="M1959">
        <v>1348712513</v>
      </c>
      <c r="N1959" s="9">
        <f t="shared" si="153"/>
        <v>41179.098530092597</v>
      </c>
      <c r="O1959" t="b">
        <v>1</v>
      </c>
      <c r="P1959">
        <v>660</v>
      </c>
      <c r="Q1959" t="b">
        <v>1</v>
      </c>
      <c r="R1959" t="s">
        <v>8293</v>
      </c>
      <c r="S1959" s="12" t="s">
        <v>8320</v>
      </c>
      <c r="T1959" t="s">
        <v>8350</v>
      </c>
      <c r="U1959">
        <f t="shared" si="154"/>
        <v>2012</v>
      </c>
    </row>
    <row r="1960" spans="1:21" ht="15" hidden="1" customHeight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>
        <f t="shared" si="150"/>
        <v>1436</v>
      </c>
      <c r="H1960">
        <f t="shared" si="151"/>
        <v>74.11</v>
      </c>
      <c r="I1960" t="s">
        <v>8223</v>
      </c>
      <c r="J1960" t="s">
        <v>8245</v>
      </c>
      <c r="K1960">
        <v>1364078561</v>
      </c>
      <c r="L1960" s="9">
        <f t="shared" si="152"/>
        <v>41356.94630787037</v>
      </c>
      <c r="M1960">
        <v>1361490161</v>
      </c>
      <c r="N1960" s="9">
        <f t="shared" si="153"/>
        <v>41326.987974537042</v>
      </c>
      <c r="O1960" t="b">
        <v>1</v>
      </c>
      <c r="P1960">
        <v>1356</v>
      </c>
      <c r="Q1960" t="b">
        <v>1</v>
      </c>
      <c r="R1960" t="s">
        <v>8293</v>
      </c>
      <c r="S1960" s="12" t="s">
        <v>8320</v>
      </c>
      <c r="T1960" t="s">
        <v>8350</v>
      </c>
      <c r="U1960">
        <f t="shared" si="154"/>
        <v>2013</v>
      </c>
    </row>
    <row r="1961" spans="1:21" ht="15" hidden="1" customHeight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>
        <f t="shared" si="150"/>
        <v>157</v>
      </c>
      <c r="H1961">
        <f t="shared" si="151"/>
        <v>36.97</v>
      </c>
      <c r="I1961" t="s">
        <v>8223</v>
      </c>
      <c r="J1961" t="s">
        <v>8245</v>
      </c>
      <c r="K1961">
        <v>1412121600</v>
      </c>
      <c r="L1961" s="9">
        <f t="shared" si="152"/>
        <v>41913</v>
      </c>
      <c r="M1961">
        <v>1408565860</v>
      </c>
      <c r="N1961" s="9">
        <f t="shared" si="153"/>
        <v>41871.845601851848</v>
      </c>
      <c r="O1961" t="b">
        <v>1</v>
      </c>
      <c r="P1961">
        <v>424</v>
      </c>
      <c r="Q1961" t="b">
        <v>1</v>
      </c>
      <c r="R1961" t="s">
        <v>8293</v>
      </c>
      <c r="S1961" s="12" t="s">
        <v>8320</v>
      </c>
      <c r="T1961" t="s">
        <v>8350</v>
      </c>
      <c r="U1961">
        <f t="shared" si="154"/>
        <v>2014</v>
      </c>
    </row>
    <row r="1962" spans="1:21" ht="15" hidden="1" customHeight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>
        <f t="shared" si="150"/>
        <v>118</v>
      </c>
      <c r="H1962">
        <f t="shared" si="151"/>
        <v>2500.9699999999998</v>
      </c>
      <c r="I1962" t="s">
        <v>8234</v>
      </c>
      <c r="J1962" t="s">
        <v>8254</v>
      </c>
      <c r="K1962">
        <v>1419151341</v>
      </c>
      <c r="L1962" s="9">
        <f t="shared" si="152"/>
        <v>41994.362743055557</v>
      </c>
      <c r="M1962">
        <v>1416559341</v>
      </c>
      <c r="N1962" s="9">
        <f t="shared" si="153"/>
        <v>41964.36274305555</v>
      </c>
      <c r="O1962" t="b">
        <v>1</v>
      </c>
      <c r="P1962">
        <v>33</v>
      </c>
      <c r="Q1962" t="b">
        <v>1</v>
      </c>
      <c r="R1962" t="s">
        <v>8293</v>
      </c>
      <c r="S1962" s="12" t="s">
        <v>8320</v>
      </c>
      <c r="T1962" t="s">
        <v>8350</v>
      </c>
      <c r="U1962">
        <f t="shared" si="154"/>
        <v>2014</v>
      </c>
    </row>
    <row r="1963" spans="1:21" ht="15" hidden="1" customHeight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>
        <f t="shared" si="150"/>
        <v>1105</v>
      </c>
      <c r="H1963">
        <f t="shared" si="151"/>
        <v>67.69</v>
      </c>
      <c r="I1963" t="s">
        <v>8223</v>
      </c>
      <c r="J1963" t="s">
        <v>8245</v>
      </c>
      <c r="K1963">
        <v>1349495940</v>
      </c>
      <c r="L1963" s="9">
        <f t="shared" si="152"/>
        <v>41188.165972222225</v>
      </c>
      <c r="M1963">
        <v>1346042417</v>
      </c>
      <c r="N1963" s="9">
        <f t="shared" si="153"/>
        <v>41148.194641203707</v>
      </c>
      <c r="O1963" t="b">
        <v>1</v>
      </c>
      <c r="P1963">
        <v>1633</v>
      </c>
      <c r="Q1963" t="b">
        <v>1</v>
      </c>
      <c r="R1963" t="s">
        <v>8293</v>
      </c>
      <c r="S1963" s="12" t="s">
        <v>8320</v>
      </c>
      <c r="T1963" t="s">
        <v>8350</v>
      </c>
      <c r="U1963">
        <f t="shared" si="154"/>
        <v>2012</v>
      </c>
    </row>
    <row r="1964" spans="1:21" ht="15" hidden="1" customHeight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>
        <f t="shared" si="150"/>
        <v>193</v>
      </c>
      <c r="H1964">
        <f t="shared" si="151"/>
        <v>63.05</v>
      </c>
      <c r="I1964" t="s">
        <v>8223</v>
      </c>
      <c r="J1964" t="s">
        <v>8245</v>
      </c>
      <c r="K1964">
        <v>1400006636</v>
      </c>
      <c r="L1964" s="9">
        <f t="shared" si="152"/>
        <v>41772.780509259261</v>
      </c>
      <c r="M1964">
        <v>1397414636</v>
      </c>
      <c r="N1964" s="9">
        <f t="shared" si="153"/>
        <v>41742.780509259261</v>
      </c>
      <c r="O1964" t="b">
        <v>1</v>
      </c>
      <c r="P1964">
        <v>306</v>
      </c>
      <c r="Q1964" t="b">
        <v>1</v>
      </c>
      <c r="R1964" t="s">
        <v>8293</v>
      </c>
      <c r="S1964" s="12" t="s">
        <v>8320</v>
      </c>
      <c r="T1964" t="s">
        <v>8350</v>
      </c>
      <c r="U1964">
        <f t="shared" si="154"/>
        <v>2014</v>
      </c>
    </row>
    <row r="1965" spans="1:21" ht="15" hidden="1" customHeight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>
        <f t="shared" si="150"/>
        <v>127</v>
      </c>
      <c r="H1965">
        <f t="shared" si="151"/>
        <v>117.6</v>
      </c>
      <c r="I1965" t="s">
        <v>8224</v>
      </c>
      <c r="J1965" t="s">
        <v>8246</v>
      </c>
      <c r="K1965">
        <v>1410862734</v>
      </c>
      <c r="L1965" s="9">
        <f t="shared" si="152"/>
        <v>41898.429791666669</v>
      </c>
      <c r="M1965">
        <v>1407838734</v>
      </c>
      <c r="N1965" s="9">
        <f t="shared" si="153"/>
        <v>41863.429791666669</v>
      </c>
      <c r="O1965" t="b">
        <v>1</v>
      </c>
      <c r="P1965">
        <v>205</v>
      </c>
      <c r="Q1965" t="b">
        <v>1</v>
      </c>
      <c r="R1965" t="s">
        <v>8293</v>
      </c>
      <c r="S1965" s="12" t="s">
        <v>8320</v>
      </c>
      <c r="T1965" t="s">
        <v>8350</v>
      </c>
      <c r="U1965">
        <f t="shared" si="154"/>
        <v>2014</v>
      </c>
    </row>
    <row r="1966" spans="1:21" ht="15" hidden="1" customHeight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>
        <f t="shared" si="150"/>
        <v>260</v>
      </c>
      <c r="H1966">
        <f t="shared" si="151"/>
        <v>180.75</v>
      </c>
      <c r="I1966" t="s">
        <v>8236</v>
      </c>
      <c r="J1966" t="s">
        <v>8248</v>
      </c>
      <c r="K1966">
        <v>1461306772</v>
      </c>
      <c r="L1966" s="9">
        <f t="shared" si="152"/>
        <v>42482.272824074069</v>
      </c>
      <c r="M1966">
        <v>1458714772</v>
      </c>
      <c r="N1966" s="9">
        <f t="shared" si="153"/>
        <v>42452.272824074069</v>
      </c>
      <c r="O1966" t="b">
        <v>1</v>
      </c>
      <c r="P1966">
        <v>1281</v>
      </c>
      <c r="Q1966" t="b">
        <v>1</v>
      </c>
      <c r="R1966" t="s">
        <v>8293</v>
      </c>
      <c r="S1966" s="12" t="s">
        <v>8320</v>
      </c>
      <c r="T1966" t="s">
        <v>8350</v>
      </c>
      <c r="U1966">
        <f t="shared" si="154"/>
        <v>2016</v>
      </c>
    </row>
    <row r="1967" spans="1:21" ht="15" hidden="1" customHeight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>
        <f t="shared" si="150"/>
        <v>262</v>
      </c>
      <c r="H1967">
        <f t="shared" si="151"/>
        <v>127.32</v>
      </c>
      <c r="I1967" t="s">
        <v>8223</v>
      </c>
      <c r="J1967" t="s">
        <v>8245</v>
      </c>
      <c r="K1967">
        <v>1326330000</v>
      </c>
      <c r="L1967" s="9">
        <f t="shared" si="152"/>
        <v>40920.041666666664</v>
      </c>
      <c r="M1967">
        <v>1324433310</v>
      </c>
      <c r="N1967" s="9">
        <f t="shared" si="153"/>
        <v>40898.089236111111</v>
      </c>
      <c r="O1967" t="b">
        <v>1</v>
      </c>
      <c r="P1967">
        <v>103</v>
      </c>
      <c r="Q1967" t="b">
        <v>1</v>
      </c>
      <c r="R1967" t="s">
        <v>8293</v>
      </c>
      <c r="S1967" s="12" t="s">
        <v>8320</v>
      </c>
      <c r="T1967" t="s">
        <v>8350</v>
      </c>
      <c r="U1967">
        <f t="shared" si="154"/>
        <v>2011</v>
      </c>
    </row>
    <row r="1968" spans="1:21" ht="15" hidden="1" customHeight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>
        <f t="shared" si="150"/>
        <v>207</v>
      </c>
      <c r="H1968">
        <f t="shared" si="151"/>
        <v>136.63999999999999</v>
      </c>
      <c r="I1968" t="s">
        <v>8223</v>
      </c>
      <c r="J1968" t="s">
        <v>8245</v>
      </c>
      <c r="K1968">
        <v>1408021098</v>
      </c>
      <c r="L1968" s="9">
        <f t="shared" si="152"/>
        <v>41865.540486111109</v>
      </c>
      <c r="M1968">
        <v>1405429098</v>
      </c>
      <c r="N1968" s="9">
        <f t="shared" si="153"/>
        <v>41835.540486111109</v>
      </c>
      <c r="O1968" t="b">
        <v>1</v>
      </c>
      <c r="P1968">
        <v>1513</v>
      </c>
      <c r="Q1968" t="b">
        <v>1</v>
      </c>
      <c r="R1968" t="s">
        <v>8293</v>
      </c>
      <c r="S1968" s="12" t="s">
        <v>8320</v>
      </c>
      <c r="T1968" t="s">
        <v>8350</v>
      </c>
      <c r="U1968">
        <f t="shared" si="154"/>
        <v>2014</v>
      </c>
    </row>
    <row r="1969" spans="1:21" ht="15" hidden="1" customHeight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>
        <f t="shared" si="150"/>
        <v>370</v>
      </c>
      <c r="H1969">
        <f t="shared" si="151"/>
        <v>182.78</v>
      </c>
      <c r="I1969" t="s">
        <v>8223</v>
      </c>
      <c r="J1969" t="s">
        <v>8245</v>
      </c>
      <c r="K1969">
        <v>1398959729</v>
      </c>
      <c r="L1969" s="9">
        <f t="shared" si="152"/>
        <v>41760.663530092592</v>
      </c>
      <c r="M1969">
        <v>1396367729</v>
      </c>
      <c r="N1969" s="9">
        <f t="shared" si="153"/>
        <v>41730.663530092592</v>
      </c>
      <c r="O1969" t="b">
        <v>1</v>
      </c>
      <c r="P1969">
        <v>405</v>
      </c>
      <c r="Q1969" t="b">
        <v>1</v>
      </c>
      <c r="R1969" t="s">
        <v>8293</v>
      </c>
      <c r="S1969" s="12" t="s">
        <v>8320</v>
      </c>
      <c r="T1969" t="s">
        <v>8350</v>
      </c>
      <c r="U1969">
        <f t="shared" si="154"/>
        <v>2014</v>
      </c>
    </row>
    <row r="1970" spans="1:21" ht="15" hidden="1" customHeight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>
        <f t="shared" si="150"/>
        <v>285</v>
      </c>
      <c r="H1970">
        <f t="shared" si="151"/>
        <v>279.38</v>
      </c>
      <c r="I1970" t="s">
        <v>8223</v>
      </c>
      <c r="J1970" t="s">
        <v>8245</v>
      </c>
      <c r="K1970">
        <v>1480777515</v>
      </c>
      <c r="L1970" s="9">
        <f t="shared" si="152"/>
        <v>42707.628645833334</v>
      </c>
      <c r="M1970">
        <v>1478095515</v>
      </c>
      <c r="N1970" s="9">
        <f t="shared" si="153"/>
        <v>42676.586979166663</v>
      </c>
      <c r="O1970" t="b">
        <v>1</v>
      </c>
      <c r="P1970">
        <v>510</v>
      </c>
      <c r="Q1970" t="b">
        <v>1</v>
      </c>
      <c r="R1970" t="s">
        <v>8293</v>
      </c>
      <c r="S1970" s="12" t="s">
        <v>8320</v>
      </c>
      <c r="T1970" t="s">
        <v>8350</v>
      </c>
      <c r="U1970">
        <f t="shared" si="154"/>
        <v>2016</v>
      </c>
    </row>
    <row r="1971" spans="1:21" ht="15" hidden="1" customHeight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>
        <f t="shared" si="150"/>
        <v>579</v>
      </c>
      <c r="H1971">
        <f t="shared" si="151"/>
        <v>61.38</v>
      </c>
      <c r="I1971" t="s">
        <v>8224</v>
      </c>
      <c r="J1971" t="s">
        <v>8246</v>
      </c>
      <c r="K1971">
        <v>1470423668</v>
      </c>
      <c r="L1971" s="9">
        <f t="shared" si="152"/>
        <v>42587.792453703703</v>
      </c>
      <c r="M1971">
        <v>1467831668</v>
      </c>
      <c r="N1971" s="9">
        <f t="shared" si="153"/>
        <v>42557.792453703703</v>
      </c>
      <c r="O1971" t="b">
        <v>1</v>
      </c>
      <c r="P1971">
        <v>1887</v>
      </c>
      <c r="Q1971" t="b">
        <v>1</v>
      </c>
      <c r="R1971" t="s">
        <v>8293</v>
      </c>
      <c r="S1971" s="12" t="s">
        <v>8320</v>
      </c>
      <c r="T1971" t="s">
        <v>8350</v>
      </c>
      <c r="U1971">
        <f t="shared" si="154"/>
        <v>2016</v>
      </c>
    </row>
    <row r="1972" spans="1:21" ht="15" hidden="1" customHeight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>
        <f t="shared" si="150"/>
        <v>1132</v>
      </c>
      <c r="H1972">
        <f t="shared" si="151"/>
        <v>80.73</v>
      </c>
      <c r="I1972" t="s">
        <v>8223</v>
      </c>
      <c r="J1972" t="s">
        <v>8245</v>
      </c>
      <c r="K1972">
        <v>1366429101</v>
      </c>
      <c r="L1972" s="9">
        <f t="shared" si="152"/>
        <v>41384.151631944449</v>
      </c>
      <c r="M1972">
        <v>1361248701</v>
      </c>
      <c r="N1972" s="9">
        <f t="shared" si="153"/>
        <v>41324.193298611113</v>
      </c>
      <c r="O1972" t="b">
        <v>1</v>
      </c>
      <c r="P1972">
        <v>701</v>
      </c>
      <c r="Q1972" t="b">
        <v>1</v>
      </c>
      <c r="R1972" t="s">
        <v>8293</v>
      </c>
      <c r="S1972" s="12" t="s">
        <v>8320</v>
      </c>
      <c r="T1972" t="s">
        <v>8350</v>
      </c>
      <c r="U1972">
        <f t="shared" si="154"/>
        <v>2013</v>
      </c>
    </row>
    <row r="1973" spans="1:21" ht="15" hidden="1" customHeight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>
        <f t="shared" si="150"/>
        <v>263</v>
      </c>
      <c r="H1973">
        <f t="shared" si="151"/>
        <v>272.36</v>
      </c>
      <c r="I1973" t="s">
        <v>8223</v>
      </c>
      <c r="J1973" t="s">
        <v>8245</v>
      </c>
      <c r="K1973">
        <v>1384488000</v>
      </c>
      <c r="L1973" s="9">
        <f t="shared" si="152"/>
        <v>41593.166666666664</v>
      </c>
      <c r="M1973">
        <v>1381752061</v>
      </c>
      <c r="N1973" s="9">
        <f t="shared" si="153"/>
        <v>41561.500706018516</v>
      </c>
      <c r="O1973" t="b">
        <v>1</v>
      </c>
      <c r="P1973">
        <v>3863</v>
      </c>
      <c r="Q1973" t="b">
        <v>1</v>
      </c>
      <c r="R1973" t="s">
        <v>8293</v>
      </c>
      <c r="S1973" s="12" t="s">
        <v>8320</v>
      </c>
      <c r="T1973" t="s">
        <v>8350</v>
      </c>
      <c r="U1973">
        <f t="shared" si="154"/>
        <v>2013</v>
      </c>
    </row>
    <row r="1974" spans="1:21" ht="15" hidden="1" customHeight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>
        <f t="shared" si="150"/>
        <v>674</v>
      </c>
      <c r="H1974">
        <f t="shared" si="151"/>
        <v>70.849999999999994</v>
      </c>
      <c r="I1974" t="s">
        <v>8223</v>
      </c>
      <c r="J1974" t="s">
        <v>8245</v>
      </c>
      <c r="K1974">
        <v>1353201444</v>
      </c>
      <c r="L1974" s="9">
        <f t="shared" si="152"/>
        <v>41231.053749999999</v>
      </c>
      <c r="M1974">
        <v>1350605844</v>
      </c>
      <c r="N1974" s="9">
        <f t="shared" si="153"/>
        <v>41201.012083333335</v>
      </c>
      <c r="O1974" t="b">
        <v>1</v>
      </c>
      <c r="P1974">
        <v>238</v>
      </c>
      <c r="Q1974" t="b">
        <v>1</v>
      </c>
      <c r="R1974" t="s">
        <v>8293</v>
      </c>
      <c r="S1974" s="12" t="s">
        <v>8320</v>
      </c>
      <c r="T1974" t="s">
        <v>8350</v>
      </c>
      <c r="U1974">
        <f t="shared" si="154"/>
        <v>2012</v>
      </c>
    </row>
    <row r="1975" spans="1:21" ht="15" hidden="1" customHeight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>
        <f t="shared" si="150"/>
        <v>257</v>
      </c>
      <c r="H1975">
        <f t="shared" si="151"/>
        <v>247.94</v>
      </c>
      <c r="I1975" t="s">
        <v>8223</v>
      </c>
      <c r="J1975" t="s">
        <v>8245</v>
      </c>
      <c r="K1975">
        <v>1470466800</v>
      </c>
      <c r="L1975" s="9">
        <f t="shared" si="152"/>
        <v>42588.291666666672</v>
      </c>
      <c r="M1975">
        <v>1467134464</v>
      </c>
      <c r="N1975" s="9">
        <f t="shared" si="153"/>
        <v>42549.722962962958</v>
      </c>
      <c r="O1975" t="b">
        <v>1</v>
      </c>
      <c r="P1975">
        <v>2051</v>
      </c>
      <c r="Q1975" t="b">
        <v>1</v>
      </c>
      <c r="R1975" t="s">
        <v>8293</v>
      </c>
      <c r="S1975" s="12" t="s">
        <v>8320</v>
      </c>
      <c r="T1975" t="s">
        <v>8350</v>
      </c>
      <c r="U1975">
        <f t="shared" si="154"/>
        <v>2016</v>
      </c>
    </row>
    <row r="1976" spans="1:21" ht="15" hidden="1" customHeight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>
        <f t="shared" si="150"/>
        <v>375</v>
      </c>
      <c r="H1976">
        <f t="shared" si="151"/>
        <v>186.81</v>
      </c>
      <c r="I1976" t="s">
        <v>8224</v>
      </c>
      <c r="J1976" t="s">
        <v>8246</v>
      </c>
      <c r="K1976">
        <v>1376899269</v>
      </c>
      <c r="L1976" s="9">
        <f t="shared" si="152"/>
        <v>41505.334131944444</v>
      </c>
      <c r="M1976">
        <v>1371715269</v>
      </c>
      <c r="N1976" s="9">
        <f t="shared" si="153"/>
        <v>41445.334131944444</v>
      </c>
      <c r="O1976" t="b">
        <v>1</v>
      </c>
      <c r="P1976">
        <v>402</v>
      </c>
      <c r="Q1976" t="b">
        <v>1</v>
      </c>
      <c r="R1976" t="s">
        <v>8293</v>
      </c>
      <c r="S1976" s="12" t="s">
        <v>8320</v>
      </c>
      <c r="T1976" t="s">
        <v>8350</v>
      </c>
      <c r="U1976">
        <f t="shared" si="154"/>
        <v>2013</v>
      </c>
    </row>
    <row r="1977" spans="1:21" ht="15" hidden="1" customHeight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>
        <f t="shared" si="150"/>
        <v>209</v>
      </c>
      <c r="H1977">
        <f t="shared" si="151"/>
        <v>131.99</v>
      </c>
      <c r="I1977" t="s">
        <v>8223</v>
      </c>
      <c r="J1977" t="s">
        <v>8245</v>
      </c>
      <c r="K1977">
        <v>1362938851</v>
      </c>
      <c r="L1977" s="9">
        <f t="shared" si="152"/>
        <v>41343.755219907405</v>
      </c>
      <c r="M1977">
        <v>1360346851</v>
      </c>
      <c r="N1977" s="9">
        <f t="shared" si="153"/>
        <v>41313.755219907405</v>
      </c>
      <c r="O1977" t="b">
        <v>1</v>
      </c>
      <c r="P1977">
        <v>253</v>
      </c>
      <c r="Q1977" t="b">
        <v>1</v>
      </c>
      <c r="R1977" t="s">
        <v>8293</v>
      </c>
      <c r="S1977" s="12" t="s">
        <v>8320</v>
      </c>
      <c r="T1977" t="s">
        <v>8350</v>
      </c>
      <c r="U1977">
        <f t="shared" si="154"/>
        <v>2013</v>
      </c>
    </row>
    <row r="1978" spans="1:21" ht="15" hidden="1" customHeight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>
        <f t="shared" si="150"/>
        <v>347</v>
      </c>
      <c r="H1978">
        <f t="shared" si="151"/>
        <v>29.31</v>
      </c>
      <c r="I1978" t="s">
        <v>8224</v>
      </c>
      <c r="J1978" t="s">
        <v>8246</v>
      </c>
      <c r="K1978">
        <v>1373751325</v>
      </c>
      <c r="L1978" s="9">
        <f t="shared" si="152"/>
        <v>41468.899594907409</v>
      </c>
      <c r="M1978">
        <v>1371159325</v>
      </c>
      <c r="N1978" s="9">
        <f t="shared" si="153"/>
        <v>41438.899594907409</v>
      </c>
      <c r="O1978" t="b">
        <v>1</v>
      </c>
      <c r="P1978">
        <v>473</v>
      </c>
      <c r="Q1978" t="b">
        <v>1</v>
      </c>
      <c r="R1978" t="s">
        <v>8293</v>
      </c>
      <c r="S1978" s="12" t="s">
        <v>8320</v>
      </c>
      <c r="T1978" t="s">
        <v>8350</v>
      </c>
      <c r="U1978">
        <f t="shared" si="154"/>
        <v>2013</v>
      </c>
    </row>
    <row r="1979" spans="1:21" ht="15" hidden="1" customHeight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>
        <f t="shared" si="150"/>
        <v>402</v>
      </c>
      <c r="H1979">
        <f t="shared" si="151"/>
        <v>245.02</v>
      </c>
      <c r="I1979" t="s">
        <v>8223</v>
      </c>
      <c r="J1979" t="s">
        <v>8245</v>
      </c>
      <c r="K1979">
        <v>1450511940</v>
      </c>
      <c r="L1979" s="9">
        <f t="shared" si="152"/>
        <v>42357.332638888889</v>
      </c>
      <c r="M1979">
        <v>1446527540</v>
      </c>
      <c r="N1979" s="9">
        <f t="shared" si="153"/>
        <v>42311.216898148152</v>
      </c>
      <c r="O1979" t="b">
        <v>1</v>
      </c>
      <c r="P1979">
        <v>821</v>
      </c>
      <c r="Q1979" t="b">
        <v>1</v>
      </c>
      <c r="R1979" t="s">
        <v>8293</v>
      </c>
      <c r="S1979" s="12" t="s">
        <v>8320</v>
      </c>
      <c r="T1979" t="s">
        <v>8350</v>
      </c>
      <c r="U1979">
        <f t="shared" si="154"/>
        <v>2015</v>
      </c>
    </row>
    <row r="1980" spans="1:21" ht="15" hidden="1" customHeight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>
        <f t="shared" si="150"/>
        <v>1027</v>
      </c>
      <c r="H1980">
        <f t="shared" si="151"/>
        <v>1323.25</v>
      </c>
      <c r="I1980" t="s">
        <v>8223</v>
      </c>
      <c r="J1980" t="s">
        <v>8245</v>
      </c>
      <c r="K1980">
        <v>1339484400</v>
      </c>
      <c r="L1980" s="9">
        <f t="shared" si="152"/>
        <v>41072.291666666664</v>
      </c>
      <c r="M1980">
        <v>1336627492</v>
      </c>
      <c r="N1980" s="9">
        <f t="shared" si="153"/>
        <v>41039.225601851853</v>
      </c>
      <c r="O1980" t="b">
        <v>1</v>
      </c>
      <c r="P1980">
        <v>388</v>
      </c>
      <c r="Q1980" t="b">
        <v>1</v>
      </c>
      <c r="R1980" t="s">
        <v>8293</v>
      </c>
      <c r="S1980" s="12" t="s">
        <v>8320</v>
      </c>
      <c r="T1980" t="s">
        <v>8350</v>
      </c>
      <c r="U1980">
        <f t="shared" si="154"/>
        <v>2012</v>
      </c>
    </row>
    <row r="1981" spans="1:21" ht="15" hidden="1" customHeight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>
        <f t="shared" si="150"/>
        <v>115</v>
      </c>
      <c r="H1981">
        <f t="shared" si="151"/>
        <v>282.66000000000003</v>
      </c>
      <c r="I1981" t="s">
        <v>8223</v>
      </c>
      <c r="J1981" t="s">
        <v>8245</v>
      </c>
      <c r="K1981">
        <v>1447909140</v>
      </c>
      <c r="L1981" s="9">
        <f t="shared" si="152"/>
        <v>42327.207638888889</v>
      </c>
      <c r="M1981">
        <v>1444734146</v>
      </c>
      <c r="N1981" s="9">
        <f t="shared" si="153"/>
        <v>42290.460023148145</v>
      </c>
      <c r="O1981" t="b">
        <v>1</v>
      </c>
      <c r="P1981">
        <v>813</v>
      </c>
      <c r="Q1981" t="b">
        <v>1</v>
      </c>
      <c r="R1981" t="s">
        <v>8293</v>
      </c>
      <c r="S1981" s="12" t="s">
        <v>8320</v>
      </c>
      <c r="T1981" t="s">
        <v>8350</v>
      </c>
      <c r="U1981">
        <f t="shared" si="154"/>
        <v>2015</v>
      </c>
    </row>
    <row r="1982" spans="1:21" ht="15" hidden="1" customHeight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>
        <f t="shared" si="150"/>
        <v>355</v>
      </c>
      <c r="H1982">
        <f t="shared" si="151"/>
        <v>91.21</v>
      </c>
      <c r="I1982" t="s">
        <v>8235</v>
      </c>
      <c r="J1982" t="s">
        <v>8248</v>
      </c>
      <c r="K1982">
        <v>1459684862</v>
      </c>
      <c r="L1982" s="9">
        <f t="shared" si="152"/>
        <v>42463.500717592593</v>
      </c>
      <c r="M1982">
        <v>1456232462</v>
      </c>
      <c r="N1982" s="9">
        <f t="shared" si="153"/>
        <v>42423.542384259257</v>
      </c>
      <c r="O1982" t="b">
        <v>1</v>
      </c>
      <c r="P1982">
        <v>1945</v>
      </c>
      <c r="Q1982" t="b">
        <v>1</v>
      </c>
      <c r="R1982" t="s">
        <v>8293</v>
      </c>
      <c r="S1982" s="12" t="s">
        <v>8320</v>
      </c>
      <c r="T1982" t="s">
        <v>8350</v>
      </c>
      <c r="U1982">
        <f t="shared" si="154"/>
        <v>2016</v>
      </c>
    </row>
    <row r="1983" spans="1:21" ht="15" hidden="1" customHeight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>
        <f t="shared" si="150"/>
        <v>5</v>
      </c>
      <c r="H1983">
        <f t="shared" si="151"/>
        <v>31.75</v>
      </c>
      <c r="I1983" t="s">
        <v>8228</v>
      </c>
      <c r="J1983" t="s">
        <v>8250</v>
      </c>
      <c r="K1983">
        <v>1404926665</v>
      </c>
      <c r="L1983" s="9">
        <f t="shared" si="152"/>
        <v>41829.725289351853</v>
      </c>
      <c r="M1983">
        <v>1402334665</v>
      </c>
      <c r="N1983" s="9">
        <f t="shared" si="153"/>
        <v>41799.725289351853</v>
      </c>
      <c r="O1983" t="b">
        <v>0</v>
      </c>
      <c r="P1983">
        <v>12</v>
      </c>
      <c r="Q1983" t="b">
        <v>0</v>
      </c>
      <c r="R1983" t="s">
        <v>8294</v>
      </c>
      <c r="S1983" s="12" t="s">
        <v>8339</v>
      </c>
      <c r="T1983" t="s">
        <v>8351</v>
      </c>
      <c r="U1983">
        <f t="shared" si="154"/>
        <v>2014</v>
      </c>
    </row>
    <row r="1984" spans="1:21" ht="15" hidden="1" customHeight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>
        <f t="shared" si="150"/>
        <v>0</v>
      </c>
      <c r="H1984" t="e">
        <f t="shared" si="151"/>
        <v>#DIV/0!</v>
      </c>
      <c r="I1984" t="s">
        <v>8230</v>
      </c>
      <c r="J1984" t="s">
        <v>8251</v>
      </c>
      <c r="K1984">
        <v>1480863887</v>
      </c>
      <c r="L1984" s="9">
        <f t="shared" si="152"/>
        <v>42708.628321759257</v>
      </c>
      <c r="M1984">
        <v>1478268287</v>
      </c>
      <c r="N1984" s="9">
        <f t="shared" si="153"/>
        <v>42678.586655092593</v>
      </c>
      <c r="O1984" t="b">
        <v>0</v>
      </c>
      <c r="P1984">
        <v>0</v>
      </c>
      <c r="Q1984" t="b">
        <v>0</v>
      </c>
      <c r="R1984" t="s">
        <v>8294</v>
      </c>
      <c r="S1984" s="12" t="s">
        <v>8339</v>
      </c>
      <c r="T1984" t="s">
        <v>8351</v>
      </c>
      <c r="U1984">
        <f t="shared" si="154"/>
        <v>2016</v>
      </c>
    </row>
    <row r="1985" spans="1:21" ht="15" hidden="1" customHeight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>
        <f t="shared" si="150"/>
        <v>4</v>
      </c>
      <c r="H1985">
        <f t="shared" si="151"/>
        <v>88.69</v>
      </c>
      <c r="I1985" t="s">
        <v>8223</v>
      </c>
      <c r="J1985" t="s">
        <v>8245</v>
      </c>
      <c r="K1985">
        <v>1472799600</v>
      </c>
      <c r="L1985" s="9">
        <f t="shared" si="152"/>
        <v>42615.291666666672</v>
      </c>
      <c r="M1985">
        <v>1470874618</v>
      </c>
      <c r="N1985" s="9">
        <f t="shared" si="153"/>
        <v>42593.011782407411</v>
      </c>
      <c r="O1985" t="b">
        <v>0</v>
      </c>
      <c r="P1985">
        <v>16</v>
      </c>
      <c r="Q1985" t="b">
        <v>0</v>
      </c>
      <c r="R1985" t="s">
        <v>8294</v>
      </c>
      <c r="S1985" s="12" t="s">
        <v>8339</v>
      </c>
      <c r="T1985" t="s">
        <v>8351</v>
      </c>
      <c r="U1985">
        <f t="shared" si="154"/>
        <v>2016</v>
      </c>
    </row>
    <row r="1986" spans="1:21" ht="15" hidden="1" customHeight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>
        <f t="shared" si="150"/>
        <v>21</v>
      </c>
      <c r="H1986">
        <f t="shared" si="151"/>
        <v>453.14</v>
      </c>
      <c r="I1986" t="s">
        <v>8223</v>
      </c>
      <c r="J1986" t="s">
        <v>8245</v>
      </c>
      <c r="K1986">
        <v>1417377481</v>
      </c>
      <c r="L1986" s="9">
        <f t="shared" si="152"/>
        <v>41973.831956018519</v>
      </c>
      <c r="M1986">
        <v>1412189881</v>
      </c>
      <c r="N1986" s="9">
        <f t="shared" si="153"/>
        <v>41913.790289351848</v>
      </c>
      <c r="O1986" t="b">
        <v>0</v>
      </c>
      <c r="P1986">
        <v>7</v>
      </c>
      <c r="Q1986" t="b">
        <v>0</v>
      </c>
      <c r="R1986" t="s">
        <v>8294</v>
      </c>
      <c r="S1986" s="12" t="s">
        <v>8339</v>
      </c>
      <c r="T1986" t="s">
        <v>8351</v>
      </c>
      <c r="U1986">
        <f t="shared" si="154"/>
        <v>2014</v>
      </c>
    </row>
    <row r="1987" spans="1:21" ht="15" hidden="1" customHeight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>
        <f t="shared" ref="G1987:G2050" si="155">ROUND(E1987/D1987*100,0)</f>
        <v>3</v>
      </c>
      <c r="H1987">
        <f t="shared" ref="H1987:H2050" si="156">ROUND(E1987/P1987,2)</f>
        <v>12.75</v>
      </c>
      <c r="I1987" t="s">
        <v>8224</v>
      </c>
      <c r="J1987" t="s">
        <v>8246</v>
      </c>
      <c r="K1987">
        <v>1470178800</v>
      </c>
      <c r="L1987" s="9">
        <f t="shared" ref="L1987:L2050" si="157">K1987/60/60/24+DATE(1970,1,1)</f>
        <v>42584.958333333328</v>
      </c>
      <c r="M1987">
        <v>1467650771</v>
      </c>
      <c r="N1987" s="9">
        <f t="shared" ref="N1987:N2050" si="158">M1987/24/60/60+DATE(1970,1,1)</f>
        <v>42555.698738425926</v>
      </c>
      <c r="O1987" t="b">
        <v>0</v>
      </c>
      <c r="P1987">
        <v>4</v>
      </c>
      <c r="Q1987" t="b">
        <v>0</v>
      </c>
      <c r="R1987" t="s">
        <v>8294</v>
      </c>
      <c r="S1987" s="12" t="s">
        <v>8339</v>
      </c>
      <c r="T1987" t="s">
        <v>8351</v>
      </c>
      <c r="U1987">
        <f t="shared" ref="U1987:U2050" si="159">YEAR(N1987)</f>
        <v>2016</v>
      </c>
    </row>
    <row r="1988" spans="1:21" ht="15" hidden="1" customHeight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>
        <f t="shared" si="155"/>
        <v>0</v>
      </c>
      <c r="H1988">
        <f t="shared" si="156"/>
        <v>1</v>
      </c>
      <c r="I1988" t="s">
        <v>8224</v>
      </c>
      <c r="J1988" t="s">
        <v>8246</v>
      </c>
      <c r="K1988">
        <v>1457947483</v>
      </c>
      <c r="L1988" s="9">
        <f t="shared" si="157"/>
        <v>42443.392164351855</v>
      </c>
      <c r="M1988">
        <v>1455359083</v>
      </c>
      <c r="N1988" s="9">
        <f t="shared" si="158"/>
        <v>42413.433831018519</v>
      </c>
      <c r="O1988" t="b">
        <v>0</v>
      </c>
      <c r="P1988">
        <v>1</v>
      </c>
      <c r="Q1988" t="b">
        <v>0</v>
      </c>
      <c r="R1988" t="s">
        <v>8294</v>
      </c>
      <c r="S1988" s="12" t="s">
        <v>8339</v>
      </c>
      <c r="T1988" t="s">
        <v>8351</v>
      </c>
      <c r="U1988">
        <f t="shared" si="159"/>
        <v>2016</v>
      </c>
    </row>
    <row r="1989" spans="1:21" ht="15" hidden="1" customHeight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>
        <f t="shared" si="155"/>
        <v>42</v>
      </c>
      <c r="H1989">
        <f t="shared" si="156"/>
        <v>83.43</v>
      </c>
      <c r="I1989" t="s">
        <v>8224</v>
      </c>
      <c r="J1989" t="s">
        <v>8246</v>
      </c>
      <c r="K1989">
        <v>1425223276</v>
      </c>
      <c r="L1989" s="9">
        <f t="shared" si="157"/>
        <v>42064.639768518522</v>
      </c>
      <c r="M1989">
        <v>1422631276</v>
      </c>
      <c r="N1989" s="9">
        <f t="shared" si="158"/>
        <v>42034.639768518522</v>
      </c>
      <c r="O1989" t="b">
        <v>0</v>
      </c>
      <c r="P1989">
        <v>28</v>
      </c>
      <c r="Q1989" t="b">
        <v>0</v>
      </c>
      <c r="R1989" t="s">
        <v>8294</v>
      </c>
      <c r="S1989" s="12" t="s">
        <v>8339</v>
      </c>
      <c r="T1989" t="s">
        <v>8351</v>
      </c>
      <c r="U1989">
        <f t="shared" si="159"/>
        <v>2015</v>
      </c>
    </row>
    <row r="1990" spans="1:21" ht="15" hidden="1" customHeight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>
        <f t="shared" si="155"/>
        <v>0</v>
      </c>
      <c r="H1990">
        <f t="shared" si="156"/>
        <v>25</v>
      </c>
      <c r="I1990" t="s">
        <v>8223</v>
      </c>
      <c r="J1990" t="s">
        <v>8245</v>
      </c>
      <c r="K1990">
        <v>1440094742</v>
      </c>
      <c r="L1990" s="9">
        <f t="shared" si="157"/>
        <v>42236.763217592597</v>
      </c>
      <c r="M1990">
        <v>1437502742</v>
      </c>
      <c r="N1990" s="9">
        <f t="shared" si="158"/>
        <v>42206.763217592597</v>
      </c>
      <c r="O1990" t="b">
        <v>0</v>
      </c>
      <c r="P1990">
        <v>1</v>
      </c>
      <c r="Q1990" t="b">
        <v>0</v>
      </c>
      <c r="R1990" t="s">
        <v>8294</v>
      </c>
      <c r="S1990" s="12" t="s">
        <v>8339</v>
      </c>
      <c r="T1990" t="s">
        <v>8351</v>
      </c>
      <c r="U1990">
        <f t="shared" si="159"/>
        <v>2015</v>
      </c>
    </row>
    <row r="1991" spans="1:21" ht="15" hidden="1" customHeight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>
        <f t="shared" si="155"/>
        <v>1</v>
      </c>
      <c r="H1991">
        <f t="shared" si="156"/>
        <v>50</v>
      </c>
      <c r="I1991" t="s">
        <v>8223</v>
      </c>
      <c r="J1991" t="s">
        <v>8245</v>
      </c>
      <c r="K1991">
        <v>1481473208</v>
      </c>
      <c r="L1991" s="9">
        <f t="shared" si="157"/>
        <v>42715.680648148147</v>
      </c>
      <c r="M1991">
        <v>1478881208</v>
      </c>
      <c r="N1991" s="9">
        <f t="shared" si="158"/>
        <v>42685.680648148147</v>
      </c>
      <c r="O1991" t="b">
        <v>0</v>
      </c>
      <c r="P1991">
        <v>1</v>
      </c>
      <c r="Q1991" t="b">
        <v>0</v>
      </c>
      <c r="R1991" t="s">
        <v>8294</v>
      </c>
      <c r="S1991" s="12" t="s">
        <v>8339</v>
      </c>
      <c r="T1991" t="s">
        <v>8351</v>
      </c>
      <c r="U1991">
        <f t="shared" si="159"/>
        <v>2016</v>
      </c>
    </row>
    <row r="1992" spans="1:21" ht="15" hidden="1" customHeight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>
        <f t="shared" si="155"/>
        <v>17</v>
      </c>
      <c r="H1992">
        <f t="shared" si="156"/>
        <v>101.8</v>
      </c>
      <c r="I1992" t="s">
        <v>8223</v>
      </c>
      <c r="J1992" t="s">
        <v>8245</v>
      </c>
      <c r="K1992">
        <v>1455338532</v>
      </c>
      <c r="L1992" s="9">
        <f t="shared" si="157"/>
        <v>42413.195972222224</v>
      </c>
      <c r="M1992">
        <v>1454042532</v>
      </c>
      <c r="N1992" s="9">
        <f t="shared" si="158"/>
        <v>42398.195972222224</v>
      </c>
      <c r="O1992" t="b">
        <v>0</v>
      </c>
      <c r="P1992">
        <v>5</v>
      </c>
      <c r="Q1992" t="b">
        <v>0</v>
      </c>
      <c r="R1992" t="s">
        <v>8294</v>
      </c>
      <c r="S1992" s="12" t="s">
        <v>8339</v>
      </c>
      <c r="T1992" t="s">
        <v>8351</v>
      </c>
      <c r="U1992">
        <f t="shared" si="159"/>
        <v>2016</v>
      </c>
    </row>
    <row r="1993" spans="1:21" ht="15" hidden="1" customHeight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>
        <f t="shared" si="155"/>
        <v>7</v>
      </c>
      <c r="H1993">
        <f t="shared" si="156"/>
        <v>46.67</v>
      </c>
      <c r="I1993" t="s">
        <v>8223</v>
      </c>
      <c r="J1993" t="s">
        <v>8245</v>
      </c>
      <c r="K1993">
        <v>1435958786</v>
      </c>
      <c r="L1993" s="9">
        <f t="shared" si="157"/>
        <v>42188.89335648148</v>
      </c>
      <c r="M1993">
        <v>1434144386</v>
      </c>
      <c r="N1993" s="9">
        <f t="shared" si="158"/>
        <v>42167.89335648148</v>
      </c>
      <c r="O1993" t="b">
        <v>0</v>
      </c>
      <c r="P1993">
        <v>3</v>
      </c>
      <c r="Q1993" t="b">
        <v>0</v>
      </c>
      <c r="R1993" t="s">
        <v>8294</v>
      </c>
      <c r="S1993" s="12" t="s">
        <v>8339</v>
      </c>
      <c r="T1993" t="s">
        <v>8351</v>
      </c>
      <c r="U1993">
        <f t="shared" si="159"/>
        <v>2015</v>
      </c>
    </row>
    <row r="1994" spans="1:21" ht="15" hidden="1" customHeight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>
        <f t="shared" si="155"/>
        <v>0</v>
      </c>
      <c r="H1994">
        <f t="shared" si="156"/>
        <v>1</v>
      </c>
      <c r="I1994" t="s">
        <v>8223</v>
      </c>
      <c r="J1994" t="s">
        <v>8245</v>
      </c>
      <c r="K1994">
        <v>1424229991</v>
      </c>
      <c r="L1994" s="9">
        <f t="shared" si="157"/>
        <v>42053.143414351856</v>
      </c>
      <c r="M1994">
        <v>1421637991</v>
      </c>
      <c r="N1994" s="9">
        <f t="shared" si="158"/>
        <v>42023.143414351849</v>
      </c>
      <c r="O1994" t="b">
        <v>0</v>
      </c>
      <c r="P1994">
        <v>2</v>
      </c>
      <c r="Q1994" t="b">
        <v>0</v>
      </c>
      <c r="R1994" t="s">
        <v>8294</v>
      </c>
      <c r="S1994" s="12" t="s">
        <v>8339</v>
      </c>
      <c r="T1994" t="s">
        <v>8351</v>
      </c>
      <c r="U1994">
        <f t="shared" si="159"/>
        <v>2015</v>
      </c>
    </row>
    <row r="1995" spans="1:21" ht="15" hidden="1" customHeight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>
        <f t="shared" si="155"/>
        <v>0</v>
      </c>
      <c r="H1995" t="e">
        <f t="shared" si="156"/>
        <v>#DIV/0!</v>
      </c>
      <c r="I1995" t="s">
        <v>8224</v>
      </c>
      <c r="J1995" t="s">
        <v>8246</v>
      </c>
      <c r="K1995">
        <v>1450706837</v>
      </c>
      <c r="L1995" s="9">
        <f t="shared" si="157"/>
        <v>42359.58839120371</v>
      </c>
      <c r="M1995">
        <v>1448114837</v>
      </c>
      <c r="N1995" s="9">
        <f t="shared" si="158"/>
        <v>42329.58839120371</v>
      </c>
      <c r="O1995" t="b">
        <v>0</v>
      </c>
      <c r="P1995">
        <v>0</v>
      </c>
      <c r="Q1995" t="b">
        <v>0</v>
      </c>
      <c r="R1995" t="s">
        <v>8294</v>
      </c>
      <c r="S1995" s="12" t="s">
        <v>8339</v>
      </c>
      <c r="T1995" t="s">
        <v>8351</v>
      </c>
      <c r="U1995">
        <f t="shared" si="159"/>
        <v>2015</v>
      </c>
    </row>
    <row r="1996" spans="1:21" ht="15" hidden="1" customHeight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>
        <f t="shared" si="155"/>
        <v>0</v>
      </c>
      <c r="H1996" t="e">
        <f t="shared" si="156"/>
        <v>#DIV/0!</v>
      </c>
      <c r="I1996" t="s">
        <v>8223</v>
      </c>
      <c r="J1996" t="s">
        <v>8245</v>
      </c>
      <c r="K1996">
        <v>1481072942</v>
      </c>
      <c r="L1996" s="9">
        <f t="shared" si="157"/>
        <v>42711.047939814816</v>
      </c>
      <c r="M1996">
        <v>1475885342</v>
      </c>
      <c r="N1996" s="9">
        <f t="shared" si="158"/>
        <v>42651.006273148145</v>
      </c>
      <c r="O1996" t="b">
        <v>0</v>
      </c>
      <c r="P1996">
        <v>0</v>
      </c>
      <c r="Q1996" t="b">
        <v>0</v>
      </c>
      <c r="R1996" t="s">
        <v>8294</v>
      </c>
      <c r="S1996" s="12" t="s">
        <v>8339</v>
      </c>
      <c r="T1996" t="s">
        <v>8351</v>
      </c>
      <c r="U1996">
        <f t="shared" si="159"/>
        <v>2016</v>
      </c>
    </row>
    <row r="1997" spans="1:21" ht="15" hidden="1" customHeight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>
        <f t="shared" si="155"/>
        <v>8</v>
      </c>
      <c r="H1997">
        <f t="shared" si="156"/>
        <v>26</v>
      </c>
      <c r="I1997" t="s">
        <v>8228</v>
      </c>
      <c r="J1997" t="s">
        <v>8250</v>
      </c>
      <c r="K1997">
        <v>1437082736</v>
      </c>
      <c r="L1997" s="9">
        <f t="shared" si="157"/>
        <v>42201.902037037042</v>
      </c>
      <c r="M1997">
        <v>1435354736</v>
      </c>
      <c r="N1997" s="9">
        <f t="shared" si="158"/>
        <v>42181.902037037042</v>
      </c>
      <c r="O1997" t="b">
        <v>0</v>
      </c>
      <c r="P1997">
        <v>3</v>
      </c>
      <c r="Q1997" t="b">
        <v>0</v>
      </c>
      <c r="R1997" t="s">
        <v>8294</v>
      </c>
      <c r="S1997" s="12" t="s">
        <v>8339</v>
      </c>
      <c r="T1997" t="s">
        <v>8351</v>
      </c>
      <c r="U1997">
        <f t="shared" si="159"/>
        <v>2015</v>
      </c>
    </row>
    <row r="1998" spans="1:21" ht="15" hidden="1" customHeight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>
        <f t="shared" si="155"/>
        <v>0</v>
      </c>
      <c r="H1998" t="e">
        <f t="shared" si="156"/>
        <v>#DIV/0!</v>
      </c>
      <c r="I1998" t="s">
        <v>8223</v>
      </c>
      <c r="J1998" t="s">
        <v>8245</v>
      </c>
      <c r="K1998">
        <v>1405021211</v>
      </c>
      <c r="L1998" s="9">
        <f t="shared" si="157"/>
        <v>41830.819571759261</v>
      </c>
      <c r="M1998">
        <v>1402429211</v>
      </c>
      <c r="N1998" s="9">
        <f t="shared" si="158"/>
        <v>41800.819571759261</v>
      </c>
      <c r="O1998" t="b">
        <v>0</v>
      </c>
      <c r="P1998">
        <v>0</v>
      </c>
      <c r="Q1998" t="b">
        <v>0</v>
      </c>
      <c r="R1998" t="s">
        <v>8294</v>
      </c>
      <c r="S1998" s="12" t="s">
        <v>8339</v>
      </c>
      <c r="T1998" t="s">
        <v>8351</v>
      </c>
      <c r="U1998">
        <f t="shared" si="159"/>
        <v>2014</v>
      </c>
    </row>
    <row r="1999" spans="1:21" ht="15" hidden="1" customHeight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>
        <f t="shared" si="155"/>
        <v>0</v>
      </c>
      <c r="H1999" t="e">
        <f t="shared" si="156"/>
        <v>#DIV/0!</v>
      </c>
      <c r="I1999" t="s">
        <v>8223</v>
      </c>
      <c r="J1999" t="s">
        <v>8245</v>
      </c>
      <c r="K1999">
        <v>1409091612</v>
      </c>
      <c r="L1999" s="9">
        <f t="shared" si="157"/>
        <v>41877.930694444447</v>
      </c>
      <c r="M1999">
        <v>1406499612</v>
      </c>
      <c r="N1999" s="9">
        <f t="shared" si="158"/>
        <v>41847.930694444447</v>
      </c>
      <c r="O1999" t="b">
        <v>0</v>
      </c>
      <c r="P1999">
        <v>0</v>
      </c>
      <c r="Q1999" t="b">
        <v>0</v>
      </c>
      <c r="R1999" t="s">
        <v>8294</v>
      </c>
      <c r="S1999" s="12" t="s">
        <v>8339</v>
      </c>
      <c r="T1999" t="s">
        <v>8351</v>
      </c>
      <c r="U1999">
        <f t="shared" si="159"/>
        <v>2014</v>
      </c>
    </row>
    <row r="2000" spans="1:21" ht="15" hidden="1" customHeight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>
        <f t="shared" si="155"/>
        <v>26</v>
      </c>
      <c r="H2000">
        <f t="shared" si="156"/>
        <v>218.33</v>
      </c>
      <c r="I2000" t="s">
        <v>8223</v>
      </c>
      <c r="J2000" t="s">
        <v>8245</v>
      </c>
      <c r="K2000">
        <v>1406861438</v>
      </c>
      <c r="L2000" s="9">
        <f t="shared" si="157"/>
        <v>41852.118495370371</v>
      </c>
      <c r="M2000">
        <v>1402973438</v>
      </c>
      <c r="N2000" s="9">
        <f t="shared" si="158"/>
        <v>41807.118495370371</v>
      </c>
      <c r="O2000" t="b">
        <v>0</v>
      </c>
      <c r="P2000">
        <v>3</v>
      </c>
      <c r="Q2000" t="b">
        <v>0</v>
      </c>
      <c r="R2000" t="s">
        <v>8294</v>
      </c>
      <c r="S2000" s="12" t="s">
        <v>8339</v>
      </c>
      <c r="T2000" t="s">
        <v>8351</v>
      </c>
      <c r="U2000">
        <f t="shared" si="159"/>
        <v>2014</v>
      </c>
    </row>
    <row r="2001" spans="1:21" ht="15" hidden="1" customHeight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>
        <f t="shared" si="155"/>
        <v>1</v>
      </c>
      <c r="H2001">
        <f t="shared" si="156"/>
        <v>33.71</v>
      </c>
      <c r="I2001" t="s">
        <v>8224</v>
      </c>
      <c r="J2001" t="s">
        <v>8246</v>
      </c>
      <c r="K2001">
        <v>1415882108</v>
      </c>
      <c r="L2001" s="9">
        <f t="shared" si="157"/>
        <v>41956.524398148147</v>
      </c>
      <c r="M2001">
        <v>1413286508</v>
      </c>
      <c r="N2001" s="9">
        <f t="shared" si="158"/>
        <v>41926.482731481483</v>
      </c>
      <c r="O2001" t="b">
        <v>0</v>
      </c>
      <c r="P2001">
        <v>7</v>
      </c>
      <c r="Q2001" t="b">
        <v>0</v>
      </c>
      <c r="R2001" t="s">
        <v>8294</v>
      </c>
      <c r="S2001" s="12" t="s">
        <v>8339</v>
      </c>
      <c r="T2001" t="s">
        <v>8351</v>
      </c>
      <c r="U2001">
        <f t="shared" si="159"/>
        <v>2014</v>
      </c>
    </row>
    <row r="2002" spans="1:21" ht="15" hidden="1" customHeight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>
        <f t="shared" si="155"/>
        <v>13</v>
      </c>
      <c r="H2002">
        <f t="shared" si="156"/>
        <v>25</v>
      </c>
      <c r="I2002" t="s">
        <v>8228</v>
      </c>
      <c r="J2002" t="s">
        <v>8250</v>
      </c>
      <c r="K2002">
        <v>1452120613</v>
      </c>
      <c r="L2002" s="9">
        <f t="shared" si="157"/>
        <v>42375.951539351852</v>
      </c>
      <c r="M2002">
        <v>1449528613</v>
      </c>
      <c r="N2002" s="9">
        <f t="shared" si="158"/>
        <v>42345.951539351852</v>
      </c>
      <c r="O2002" t="b">
        <v>0</v>
      </c>
      <c r="P2002">
        <v>25</v>
      </c>
      <c r="Q2002" t="b">
        <v>0</v>
      </c>
      <c r="R2002" t="s">
        <v>8294</v>
      </c>
      <c r="S2002" s="12" t="s">
        <v>8339</v>
      </c>
      <c r="T2002" t="s">
        <v>8351</v>
      </c>
      <c r="U2002">
        <f t="shared" si="159"/>
        <v>2015</v>
      </c>
    </row>
    <row r="2003" spans="1:21" ht="15" hidden="1" customHeight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>
        <f t="shared" si="155"/>
        <v>382</v>
      </c>
      <c r="H2003">
        <f t="shared" si="156"/>
        <v>128.38999999999999</v>
      </c>
      <c r="I2003" t="s">
        <v>8235</v>
      </c>
      <c r="J2003" t="s">
        <v>8248</v>
      </c>
      <c r="K2003">
        <v>1434139200</v>
      </c>
      <c r="L2003" s="9">
        <f t="shared" si="157"/>
        <v>42167.833333333328</v>
      </c>
      <c r="M2003">
        <v>1431406916</v>
      </c>
      <c r="N2003" s="9">
        <f t="shared" si="158"/>
        <v>42136.209675925929</v>
      </c>
      <c r="O2003" t="b">
        <v>1</v>
      </c>
      <c r="P2003">
        <v>1637</v>
      </c>
      <c r="Q2003" t="b">
        <v>1</v>
      </c>
      <c r="R2003" t="s">
        <v>8293</v>
      </c>
      <c r="S2003" s="12" t="s">
        <v>8320</v>
      </c>
      <c r="T2003" t="s">
        <v>8350</v>
      </c>
      <c r="U2003">
        <f t="shared" si="159"/>
        <v>2015</v>
      </c>
    </row>
    <row r="2004" spans="1:21" ht="15" hidden="1" customHeight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>
        <f t="shared" si="155"/>
        <v>217</v>
      </c>
      <c r="H2004">
        <f t="shared" si="156"/>
        <v>78.83</v>
      </c>
      <c r="I2004" t="s">
        <v>8223</v>
      </c>
      <c r="J2004" t="s">
        <v>8245</v>
      </c>
      <c r="K2004">
        <v>1485191143</v>
      </c>
      <c r="L2004" s="9">
        <f t="shared" si="157"/>
        <v>42758.71230324074</v>
      </c>
      <c r="M2004">
        <v>1482599143</v>
      </c>
      <c r="N2004" s="9">
        <f t="shared" si="158"/>
        <v>42728.71230324074</v>
      </c>
      <c r="O2004" t="b">
        <v>1</v>
      </c>
      <c r="P2004">
        <v>1375</v>
      </c>
      <c r="Q2004" t="b">
        <v>1</v>
      </c>
      <c r="R2004" t="s">
        <v>8293</v>
      </c>
      <c r="S2004" s="12" t="s">
        <v>8320</v>
      </c>
      <c r="T2004" t="s">
        <v>8350</v>
      </c>
      <c r="U2004">
        <f t="shared" si="159"/>
        <v>2016</v>
      </c>
    </row>
    <row r="2005" spans="1:21" ht="15" hidden="1" customHeight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>
        <f t="shared" si="155"/>
        <v>312</v>
      </c>
      <c r="H2005">
        <f t="shared" si="156"/>
        <v>91.76</v>
      </c>
      <c r="I2005" t="s">
        <v>8223</v>
      </c>
      <c r="J2005" t="s">
        <v>8245</v>
      </c>
      <c r="K2005">
        <v>1278111600</v>
      </c>
      <c r="L2005" s="9">
        <f t="shared" si="157"/>
        <v>40361.958333333336</v>
      </c>
      <c r="M2005">
        <v>1276830052</v>
      </c>
      <c r="N2005" s="9">
        <f t="shared" si="158"/>
        <v>40347.125601851847</v>
      </c>
      <c r="O2005" t="b">
        <v>1</v>
      </c>
      <c r="P2005">
        <v>17</v>
      </c>
      <c r="Q2005" t="b">
        <v>1</v>
      </c>
      <c r="R2005" t="s">
        <v>8293</v>
      </c>
      <c r="S2005" s="12" t="s">
        <v>8320</v>
      </c>
      <c r="T2005" t="s">
        <v>8350</v>
      </c>
      <c r="U2005">
        <f t="shared" si="159"/>
        <v>2010</v>
      </c>
    </row>
    <row r="2006" spans="1:21" ht="15" hidden="1" customHeight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>
        <f t="shared" si="155"/>
        <v>234</v>
      </c>
      <c r="H2006">
        <f t="shared" si="156"/>
        <v>331.1</v>
      </c>
      <c r="I2006" t="s">
        <v>8223</v>
      </c>
      <c r="J2006" t="s">
        <v>8245</v>
      </c>
      <c r="K2006">
        <v>1405002663</v>
      </c>
      <c r="L2006" s="9">
        <f t="shared" si="157"/>
        <v>41830.604895833334</v>
      </c>
      <c r="M2006">
        <v>1402410663</v>
      </c>
      <c r="N2006" s="9">
        <f t="shared" si="158"/>
        <v>41800.604895833334</v>
      </c>
      <c r="O2006" t="b">
        <v>1</v>
      </c>
      <c r="P2006">
        <v>354</v>
      </c>
      <c r="Q2006" t="b">
        <v>1</v>
      </c>
      <c r="R2006" t="s">
        <v>8293</v>
      </c>
      <c r="S2006" s="12" t="s">
        <v>8320</v>
      </c>
      <c r="T2006" t="s">
        <v>8350</v>
      </c>
      <c r="U2006">
        <f t="shared" si="159"/>
        <v>2014</v>
      </c>
    </row>
    <row r="2007" spans="1:21" ht="15" hidden="1" customHeight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>
        <f t="shared" si="155"/>
        <v>124</v>
      </c>
      <c r="H2007">
        <f t="shared" si="156"/>
        <v>194.26</v>
      </c>
      <c r="I2007" t="s">
        <v>8223</v>
      </c>
      <c r="J2007" t="s">
        <v>8245</v>
      </c>
      <c r="K2007">
        <v>1381895940</v>
      </c>
      <c r="L2007" s="9">
        <f t="shared" si="157"/>
        <v>41563.165972222225</v>
      </c>
      <c r="M2007">
        <v>1379532618</v>
      </c>
      <c r="N2007" s="9">
        <f t="shared" si="158"/>
        <v>41535.812708333331</v>
      </c>
      <c r="O2007" t="b">
        <v>1</v>
      </c>
      <c r="P2007">
        <v>191</v>
      </c>
      <c r="Q2007" t="b">
        <v>1</v>
      </c>
      <c r="R2007" t="s">
        <v>8293</v>
      </c>
      <c r="S2007" s="12" t="s">
        <v>8320</v>
      </c>
      <c r="T2007" t="s">
        <v>8350</v>
      </c>
      <c r="U2007">
        <f t="shared" si="159"/>
        <v>2013</v>
      </c>
    </row>
    <row r="2008" spans="1:21" ht="15" hidden="1" customHeight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>
        <f t="shared" si="155"/>
        <v>248</v>
      </c>
      <c r="H2008">
        <f t="shared" si="156"/>
        <v>408.98</v>
      </c>
      <c r="I2008" t="s">
        <v>8223</v>
      </c>
      <c r="J2008" t="s">
        <v>8245</v>
      </c>
      <c r="K2008">
        <v>1417611645</v>
      </c>
      <c r="L2008" s="9">
        <f t="shared" si="157"/>
        <v>41976.542187500003</v>
      </c>
      <c r="M2008">
        <v>1414584045</v>
      </c>
      <c r="N2008" s="9">
        <f t="shared" si="158"/>
        <v>41941.500520833331</v>
      </c>
      <c r="O2008" t="b">
        <v>1</v>
      </c>
      <c r="P2008">
        <v>303</v>
      </c>
      <c r="Q2008" t="b">
        <v>1</v>
      </c>
      <c r="R2008" t="s">
        <v>8293</v>
      </c>
      <c r="S2008" s="12" t="s">
        <v>8320</v>
      </c>
      <c r="T2008" t="s">
        <v>8350</v>
      </c>
      <c r="U2008">
        <f t="shared" si="159"/>
        <v>2014</v>
      </c>
    </row>
    <row r="2009" spans="1:21" ht="15" hidden="1" customHeight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>
        <f t="shared" si="155"/>
        <v>116</v>
      </c>
      <c r="H2009">
        <f t="shared" si="156"/>
        <v>84.46</v>
      </c>
      <c r="I2009" t="s">
        <v>8223</v>
      </c>
      <c r="J2009" t="s">
        <v>8245</v>
      </c>
      <c r="K2009">
        <v>1282622400</v>
      </c>
      <c r="L2009" s="9">
        <f t="shared" si="157"/>
        <v>40414.166666666664</v>
      </c>
      <c r="M2009">
        <v>1276891586</v>
      </c>
      <c r="N2009" s="9">
        <f t="shared" si="158"/>
        <v>40347.837800925925</v>
      </c>
      <c r="O2009" t="b">
        <v>1</v>
      </c>
      <c r="P2009">
        <v>137</v>
      </c>
      <c r="Q2009" t="b">
        <v>1</v>
      </c>
      <c r="R2009" t="s">
        <v>8293</v>
      </c>
      <c r="S2009" s="12" t="s">
        <v>8320</v>
      </c>
      <c r="T2009" t="s">
        <v>8350</v>
      </c>
      <c r="U2009">
        <f t="shared" si="159"/>
        <v>2010</v>
      </c>
    </row>
    <row r="2010" spans="1:21" ht="15" hidden="1" customHeight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>
        <f t="shared" si="155"/>
        <v>117</v>
      </c>
      <c r="H2010">
        <f t="shared" si="156"/>
        <v>44.85</v>
      </c>
      <c r="I2010" t="s">
        <v>8223</v>
      </c>
      <c r="J2010" t="s">
        <v>8245</v>
      </c>
      <c r="K2010">
        <v>1316442622</v>
      </c>
      <c r="L2010" s="9">
        <f t="shared" si="157"/>
        <v>40805.604421296295</v>
      </c>
      <c r="M2010">
        <v>1312641022</v>
      </c>
      <c r="N2010" s="9">
        <f t="shared" si="158"/>
        <v>40761.604421296295</v>
      </c>
      <c r="O2010" t="b">
        <v>1</v>
      </c>
      <c r="P2010">
        <v>41</v>
      </c>
      <c r="Q2010" t="b">
        <v>1</v>
      </c>
      <c r="R2010" t="s">
        <v>8293</v>
      </c>
      <c r="S2010" s="12" t="s">
        <v>8320</v>
      </c>
      <c r="T2010" t="s">
        <v>8350</v>
      </c>
      <c r="U2010">
        <f t="shared" si="159"/>
        <v>2011</v>
      </c>
    </row>
    <row r="2011" spans="1:21" ht="15" hidden="1" customHeight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>
        <f t="shared" si="155"/>
        <v>305</v>
      </c>
      <c r="H2011">
        <f t="shared" si="156"/>
        <v>383.36</v>
      </c>
      <c r="I2011" t="s">
        <v>8235</v>
      </c>
      <c r="J2011" t="s">
        <v>8248</v>
      </c>
      <c r="K2011">
        <v>1479890743</v>
      </c>
      <c r="L2011" s="9">
        <f t="shared" si="157"/>
        <v>42697.365081018521</v>
      </c>
      <c r="M2011">
        <v>1476776743</v>
      </c>
      <c r="N2011" s="9">
        <f t="shared" si="158"/>
        <v>42661.323414351849</v>
      </c>
      <c r="O2011" t="b">
        <v>1</v>
      </c>
      <c r="P2011">
        <v>398</v>
      </c>
      <c r="Q2011" t="b">
        <v>1</v>
      </c>
      <c r="R2011" t="s">
        <v>8293</v>
      </c>
      <c r="S2011" s="12" t="s">
        <v>8320</v>
      </c>
      <c r="T2011" t="s">
        <v>8350</v>
      </c>
      <c r="U2011">
        <f t="shared" si="159"/>
        <v>2016</v>
      </c>
    </row>
    <row r="2012" spans="1:21" ht="15" hidden="1" customHeight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>
        <f t="shared" si="155"/>
        <v>320</v>
      </c>
      <c r="H2012">
        <f t="shared" si="156"/>
        <v>55.28</v>
      </c>
      <c r="I2012" t="s">
        <v>8223</v>
      </c>
      <c r="J2012" t="s">
        <v>8245</v>
      </c>
      <c r="K2012">
        <v>1471564491</v>
      </c>
      <c r="L2012" s="9">
        <f t="shared" si="157"/>
        <v>42600.996423611112</v>
      </c>
      <c r="M2012">
        <v>1468972491</v>
      </c>
      <c r="N2012" s="9">
        <f t="shared" si="158"/>
        <v>42570.996423611112</v>
      </c>
      <c r="O2012" t="b">
        <v>1</v>
      </c>
      <c r="P2012">
        <v>1737</v>
      </c>
      <c r="Q2012" t="b">
        <v>1</v>
      </c>
      <c r="R2012" t="s">
        <v>8293</v>
      </c>
      <c r="S2012" s="12" t="s">
        <v>8320</v>
      </c>
      <c r="T2012" t="s">
        <v>8350</v>
      </c>
      <c r="U2012">
        <f t="shared" si="159"/>
        <v>2016</v>
      </c>
    </row>
    <row r="2013" spans="1:21" ht="15" hidden="1" customHeight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>
        <f t="shared" si="155"/>
        <v>820</v>
      </c>
      <c r="H2013">
        <f t="shared" si="156"/>
        <v>422.02</v>
      </c>
      <c r="I2013" t="s">
        <v>8238</v>
      </c>
      <c r="J2013" t="s">
        <v>8248</v>
      </c>
      <c r="K2013">
        <v>1452553200</v>
      </c>
      <c r="L2013" s="9">
        <f t="shared" si="157"/>
        <v>42380.958333333328</v>
      </c>
      <c r="M2013">
        <v>1449650173</v>
      </c>
      <c r="N2013" s="9">
        <f t="shared" si="158"/>
        <v>42347.358483796299</v>
      </c>
      <c r="O2013" t="b">
        <v>1</v>
      </c>
      <c r="P2013">
        <v>971</v>
      </c>
      <c r="Q2013" t="b">
        <v>1</v>
      </c>
      <c r="R2013" t="s">
        <v>8293</v>
      </c>
      <c r="S2013" s="12" t="s">
        <v>8320</v>
      </c>
      <c r="T2013" t="s">
        <v>8350</v>
      </c>
      <c r="U2013">
        <f t="shared" si="159"/>
        <v>2015</v>
      </c>
    </row>
    <row r="2014" spans="1:21" ht="15" hidden="1" customHeight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>
        <f t="shared" si="155"/>
        <v>235</v>
      </c>
      <c r="H2014">
        <f t="shared" si="156"/>
        <v>64.180000000000007</v>
      </c>
      <c r="I2014" t="s">
        <v>8223</v>
      </c>
      <c r="J2014" t="s">
        <v>8245</v>
      </c>
      <c r="K2014">
        <v>1423165441</v>
      </c>
      <c r="L2014" s="9">
        <f t="shared" si="157"/>
        <v>42040.822233796294</v>
      </c>
      <c r="M2014">
        <v>1420573441</v>
      </c>
      <c r="N2014" s="9">
        <f t="shared" si="158"/>
        <v>42010.822233796294</v>
      </c>
      <c r="O2014" t="b">
        <v>1</v>
      </c>
      <c r="P2014">
        <v>183</v>
      </c>
      <c r="Q2014" t="b">
        <v>1</v>
      </c>
      <c r="R2014" t="s">
        <v>8293</v>
      </c>
      <c r="S2014" s="12" t="s">
        <v>8320</v>
      </c>
      <c r="T2014" t="s">
        <v>8350</v>
      </c>
      <c r="U2014">
        <f t="shared" si="159"/>
        <v>2015</v>
      </c>
    </row>
    <row r="2015" spans="1:21" ht="15" hidden="1" customHeight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>
        <f t="shared" si="155"/>
        <v>495</v>
      </c>
      <c r="H2015">
        <f t="shared" si="156"/>
        <v>173.58</v>
      </c>
      <c r="I2015" t="s">
        <v>8223</v>
      </c>
      <c r="J2015" t="s">
        <v>8245</v>
      </c>
      <c r="K2015">
        <v>1468019014</v>
      </c>
      <c r="L2015" s="9">
        <f t="shared" si="157"/>
        <v>42559.960810185185</v>
      </c>
      <c r="M2015">
        <v>1462835014</v>
      </c>
      <c r="N2015" s="9">
        <f t="shared" si="158"/>
        <v>42499.960810185185</v>
      </c>
      <c r="O2015" t="b">
        <v>1</v>
      </c>
      <c r="P2015">
        <v>4562</v>
      </c>
      <c r="Q2015" t="b">
        <v>1</v>
      </c>
      <c r="R2015" t="s">
        <v>8293</v>
      </c>
      <c r="S2015" s="12" t="s">
        <v>8320</v>
      </c>
      <c r="T2015" t="s">
        <v>8350</v>
      </c>
      <c r="U2015">
        <f t="shared" si="159"/>
        <v>2016</v>
      </c>
    </row>
    <row r="2016" spans="1:21" ht="15" hidden="1" customHeight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>
        <f t="shared" si="155"/>
        <v>7814</v>
      </c>
      <c r="H2016">
        <f t="shared" si="156"/>
        <v>88.6</v>
      </c>
      <c r="I2016" t="s">
        <v>8223</v>
      </c>
      <c r="J2016" t="s">
        <v>8245</v>
      </c>
      <c r="K2016">
        <v>1364184539</v>
      </c>
      <c r="L2016" s="9">
        <f t="shared" si="157"/>
        <v>41358.172905092593</v>
      </c>
      <c r="M2016">
        <v>1361250539</v>
      </c>
      <c r="N2016" s="9">
        <f t="shared" si="158"/>
        <v>41324.214571759258</v>
      </c>
      <c r="O2016" t="b">
        <v>1</v>
      </c>
      <c r="P2016">
        <v>26457</v>
      </c>
      <c r="Q2016" t="b">
        <v>1</v>
      </c>
      <c r="R2016" t="s">
        <v>8293</v>
      </c>
      <c r="S2016" s="12" t="s">
        <v>8320</v>
      </c>
      <c r="T2016" t="s">
        <v>8350</v>
      </c>
      <c r="U2016">
        <f t="shared" si="159"/>
        <v>2013</v>
      </c>
    </row>
    <row r="2017" spans="1:21" ht="15" hidden="1" customHeight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>
        <f t="shared" si="155"/>
        <v>113</v>
      </c>
      <c r="H2017">
        <f t="shared" si="156"/>
        <v>50.22</v>
      </c>
      <c r="I2017" t="s">
        <v>8223</v>
      </c>
      <c r="J2017" t="s">
        <v>8245</v>
      </c>
      <c r="K2017">
        <v>1315602163</v>
      </c>
      <c r="L2017" s="9">
        <f t="shared" si="157"/>
        <v>40795.876886574071</v>
      </c>
      <c r="M2017">
        <v>1313010163</v>
      </c>
      <c r="N2017" s="9">
        <f t="shared" si="158"/>
        <v>40765.876886574071</v>
      </c>
      <c r="O2017" t="b">
        <v>1</v>
      </c>
      <c r="P2017">
        <v>162</v>
      </c>
      <c r="Q2017" t="b">
        <v>1</v>
      </c>
      <c r="R2017" t="s">
        <v>8293</v>
      </c>
      <c r="S2017" s="12" t="s">
        <v>8320</v>
      </c>
      <c r="T2017" t="s">
        <v>8350</v>
      </c>
      <c r="U2017">
        <f t="shared" si="159"/>
        <v>2011</v>
      </c>
    </row>
    <row r="2018" spans="1:21" ht="15" hidden="1" customHeight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>
        <f t="shared" si="155"/>
        <v>922</v>
      </c>
      <c r="H2018">
        <f t="shared" si="156"/>
        <v>192.39</v>
      </c>
      <c r="I2018" t="s">
        <v>8223</v>
      </c>
      <c r="J2018" t="s">
        <v>8245</v>
      </c>
      <c r="K2018">
        <v>1362863299</v>
      </c>
      <c r="L2018" s="9">
        <f t="shared" si="157"/>
        <v>41342.88077546296</v>
      </c>
      <c r="M2018">
        <v>1360271299</v>
      </c>
      <c r="N2018" s="9">
        <f t="shared" si="158"/>
        <v>41312.88077546296</v>
      </c>
      <c r="O2018" t="b">
        <v>1</v>
      </c>
      <c r="P2018">
        <v>479</v>
      </c>
      <c r="Q2018" t="b">
        <v>1</v>
      </c>
      <c r="R2018" t="s">
        <v>8293</v>
      </c>
      <c r="S2018" s="12" t="s">
        <v>8320</v>
      </c>
      <c r="T2018" t="s">
        <v>8350</v>
      </c>
      <c r="U2018">
        <f t="shared" si="159"/>
        <v>2013</v>
      </c>
    </row>
    <row r="2019" spans="1:21" ht="15" hidden="1" customHeight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>
        <f t="shared" si="155"/>
        <v>125</v>
      </c>
      <c r="H2019">
        <f t="shared" si="156"/>
        <v>73.42</v>
      </c>
      <c r="I2019" t="s">
        <v>8223</v>
      </c>
      <c r="J2019" t="s">
        <v>8245</v>
      </c>
      <c r="K2019">
        <v>1332561600</v>
      </c>
      <c r="L2019" s="9">
        <f t="shared" si="157"/>
        <v>40992.166666666664</v>
      </c>
      <c r="M2019">
        <v>1329873755</v>
      </c>
      <c r="N2019" s="9">
        <f t="shared" si="158"/>
        <v>40961.057349537034</v>
      </c>
      <c r="O2019" t="b">
        <v>1</v>
      </c>
      <c r="P2019">
        <v>426</v>
      </c>
      <c r="Q2019" t="b">
        <v>1</v>
      </c>
      <c r="R2019" t="s">
        <v>8293</v>
      </c>
      <c r="S2019" s="12" t="s">
        <v>8320</v>
      </c>
      <c r="T2019" t="s">
        <v>8350</v>
      </c>
      <c r="U2019">
        <f t="shared" si="159"/>
        <v>2012</v>
      </c>
    </row>
    <row r="2020" spans="1:21" ht="15" hidden="1" customHeight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>
        <f t="shared" si="155"/>
        <v>102</v>
      </c>
      <c r="H2020">
        <f t="shared" si="156"/>
        <v>147.68</v>
      </c>
      <c r="I2020" t="s">
        <v>8240</v>
      </c>
      <c r="J2020" t="s">
        <v>8248</v>
      </c>
      <c r="K2020">
        <v>1439455609</v>
      </c>
      <c r="L2020" s="9">
        <f t="shared" si="157"/>
        <v>42229.365844907406</v>
      </c>
      <c r="M2020">
        <v>1436863609</v>
      </c>
      <c r="N2020" s="9">
        <f t="shared" si="158"/>
        <v>42199.365844907406</v>
      </c>
      <c r="O2020" t="b">
        <v>1</v>
      </c>
      <c r="P2020">
        <v>450</v>
      </c>
      <c r="Q2020" t="b">
        <v>1</v>
      </c>
      <c r="R2020" t="s">
        <v>8293</v>
      </c>
      <c r="S2020" s="12" t="s">
        <v>8320</v>
      </c>
      <c r="T2020" t="s">
        <v>8350</v>
      </c>
      <c r="U2020">
        <f t="shared" si="159"/>
        <v>2015</v>
      </c>
    </row>
    <row r="2021" spans="1:21" ht="15" hidden="1" customHeight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>
        <f t="shared" si="155"/>
        <v>485</v>
      </c>
      <c r="H2021">
        <f t="shared" si="156"/>
        <v>108.97</v>
      </c>
      <c r="I2021" t="s">
        <v>8223</v>
      </c>
      <c r="J2021" t="s">
        <v>8245</v>
      </c>
      <c r="K2021">
        <v>1474563621</v>
      </c>
      <c r="L2021" s="9">
        <f t="shared" si="157"/>
        <v>42635.70857638889</v>
      </c>
      <c r="M2021">
        <v>1471971621</v>
      </c>
      <c r="N2021" s="9">
        <f t="shared" si="158"/>
        <v>42605.70857638889</v>
      </c>
      <c r="O2021" t="b">
        <v>1</v>
      </c>
      <c r="P2021">
        <v>1780</v>
      </c>
      <c r="Q2021" t="b">
        <v>1</v>
      </c>
      <c r="R2021" t="s">
        <v>8293</v>
      </c>
      <c r="S2021" s="12" t="s">
        <v>8320</v>
      </c>
      <c r="T2021" t="s">
        <v>8350</v>
      </c>
      <c r="U2021">
        <f t="shared" si="159"/>
        <v>2016</v>
      </c>
    </row>
    <row r="2022" spans="1:21" ht="15" hidden="1" customHeight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>
        <f t="shared" si="155"/>
        <v>192</v>
      </c>
      <c r="H2022">
        <f t="shared" si="156"/>
        <v>23.65</v>
      </c>
      <c r="I2022" t="s">
        <v>8223</v>
      </c>
      <c r="J2022" t="s">
        <v>8245</v>
      </c>
      <c r="K2022">
        <v>1400108640</v>
      </c>
      <c r="L2022" s="9">
        <f t="shared" si="157"/>
        <v>41773.961111111108</v>
      </c>
      <c r="M2022">
        <v>1396923624</v>
      </c>
      <c r="N2022" s="9">
        <f t="shared" si="158"/>
        <v>41737.097500000003</v>
      </c>
      <c r="O2022" t="b">
        <v>1</v>
      </c>
      <c r="P2022">
        <v>122</v>
      </c>
      <c r="Q2022" t="b">
        <v>1</v>
      </c>
      <c r="R2022" t="s">
        <v>8293</v>
      </c>
      <c r="S2022" s="12" t="s">
        <v>8320</v>
      </c>
      <c r="T2022" t="s">
        <v>8350</v>
      </c>
      <c r="U2022">
        <f t="shared" si="159"/>
        <v>2014</v>
      </c>
    </row>
    <row r="2023" spans="1:21" ht="15" hidden="1" customHeight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>
        <f t="shared" si="155"/>
        <v>281</v>
      </c>
      <c r="H2023">
        <f t="shared" si="156"/>
        <v>147.94999999999999</v>
      </c>
      <c r="I2023" t="s">
        <v>8223</v>
      </c>
      <c r="J2023" t="s">
        <v>8245</v>
      </c>
      <c r="K2023">
        <v>1411522897</v>
      </c>
      <c r="L2023" s="9">
        <f t="shared" si="157"/>
        <v>41906.070567129631</v>
      </c>
      <c r="M2023">
        <v>1407634897</v>
      </c>
      <c r="N2023" s="9">
        <f t="shared" si="158"/>
        <v>41861.070567129631</v>
      </c>
      <c r="O2023" t="b">
        <v>1</v>
      </c>
      <c r="P2023">
        <v>95</v>
      </c>
      <c r="Q2023" t="b">
        <v>1</v>
      </c>
      <c r="R2023" t="s">
        <v>8293</v>
      </c>
      <c r="S2023" s="12" t="s">
        <v>8320</v>
      </c>
      <c r="T2023" t="s">
        <v>8350</v>
      </c>
      <c r="U2023">
        <f t="shared" si="159"/>
        <v>2014</v>
      </c>
    </row>
    <row r="2024" spans="1:21" ht="15" hidden="1" customHeight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>
        <f t="shared" si="155"/>
        <v>125</v>
      </c>
      <c r="H2024">
        <f t="shared" si="156"/>
        <v>385.04</v>
      </c>
      <c r="I2024" t="s">
        <v>8223</v>
      </c>
      <c r="J2024" t="s">
        <v>8245</v>
      </c>
      <c r="K2024">
        <v>1465652372</v>
      </c>
      <c r="L2024" s="9">
        <f t="shared" si="157"/>
        <v>42532.569120370375</v>
      </c>
      <c r="M2024">
        <v>1463060372</v>
      </c>
      <c r="N2024" s="9">
        <f t="shared" si="158"/>
        <v>42502.569120370375</v>
      </c>
      <c r="O2024" t="b">
        <v>1</v>
      </c>
      <c r="P2024">
        <v>325</v>
      </c>
      <c r="Q2024" t="b">
        <v>1</v>
      </c>
      <c r="R2024" t="s">
        <v>8293</v>
      </c>
      <c r="S2024" s="12" t="s">
        <v>8320</v>
      </c>
      <c r="T2024" t="s">
        <v>8350</v>
      </c>
      <c r="U2024">
        <f t="shared" si="159"/>
        <v>2016</v>
      </c>
    </row>
    <row r="2025" spans="1:21" ht="15" hidden="1" customHeight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>
        <f t="shared" si="155"/>
        <v>161</v>
      </c>
      <c r="H2025">
        <f t="shared" si="156"/>
        <v>457.39</v>
      </c>
      <c r="I2025" t="s">
        <v>8223</v>
      </c>
      <c r="J2025" t="s">
        <v>8245</v>
      </c>
      <c r="K2025">
        <v>1434017153</v>
      </c>
      <c r="L2025" s="9">
        <f t="shared" si="157"/>
        <v>42166.420752314814</v>
      </c>
      <c r="M2025">
        <v>1431425153</v>
      </c>
      <c r="N2025" s="9">
        <f t="shared" si="158"/>
        <v>42136.420752314814</v>
      </c>
      <c r="O2025" t="b">
        <v>1</v>
      </c>
      <c r="P2025">
        <v>353</v>
      </c>
      <c r="Q2025" t="b">
        <v>1</v>
      </c>
      <c r="R2025" t="s">
        <v>8293</v>
      </c>
      <c r="S2025" s="12" t="s">
        <v>8320</v>
      </c>
      <c r="T2025" t="s">
        <v>8350</v>
      </c>
      <c r="U2025">
        <f t="shared" si="159"/>
        <v>2015</v>
      </c>
    </row>
    <row r="2026" spans="1:21" ht="15" hidden="1" customHeight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>
        <f t="shared" si="155"/>
        <v>585</v>
      </c>
      <c r="H2026">
        <f t="shared" si="156"/>
        <v>222.99</v>
      </c>
      <c r="I2026" t="s">
        <v>8223</v>
      </c>
      <c r="J2026" t="s">
        <v>8245</v>
      </c>
      <c r="K2026">
        <v>1344826800</v>
      </c>
      <c r="L2026" s="9">
        <f t="shared" si="157"/>
        <v>41134.125</v>
      </c>
      <c r="M2026">
        <v>1341875544</v>
      </c>
      <c r="N2026" s="9">
        <f t="shared" si="158"/>
        <v>41099.966944444444</v>
      </c>
      <c r="O2026" t="b">
        <v>1</v>
      </c>
      <c r="P2026">
        <v>105</v>
      </c>
      <c r="Q2026" t="b">
        <v>1</v>
      </c>
      <c r="R2026" t="s">
        <v>8293</v>
      </c>
      <c r="S2026" s="12" t="s">
        <v>8320</v>
      </c>
      <c r="T2026" t="s">
        <v>8350</v>
      </c>
      <c r="U2026">
        <f t="shared" si="159"/>
        <v>2012</v>
      </c>
    </row>
    <row r="2027" spans="1:21" ht="15" hidden="1" customHeight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>
        <f t="shared" si="155"/>
        <v>201</v>
      </c>
      <c r="H2027">
        <f t="shared" si="156"/>
        <v>220.74</v>
      </c>
      <c r="I2027" t="s">
        <v>8235</v>
      </c>
      <c r="J2027" t="s">
        <v>8248</v>
      </c>
      <c r="K2027">
        <v>1433996746</v>
      </c>
      <c r="L2027" s="9">
        <f t="shared" si="157"/>
        <v>42166.184560185182</v>
      </c>
      <c r="M2027">
        <v>1431404746</v>
      </c>
      <c r="N2027" s="9">
        <f t="shared" si="158"/>
        <v>42136.184560185182</v>
      </c>
      <c r="O2027" t="b">
        <v>1</v>
      </c>
      <c r="P2027">
        <v>729</v>
      </c>
      <c r="Q2027" t="b">
        <v>1</v>
      </c>
      <c r="R2027" t="s">
        <v>8293</v>
      </c>
      <c r="S2027" s="12" t="s">
        <v>8320</v>
      </c>
      <c r="T2027" t="s">
        <v>8350</v>
      </c>
      <c r="U2027">
        <f t="shared" si="159"/>
        <v>2015</v>
      </c>
    </row>
    <row r="2028" spans="1:21" ht="15" hidden="1" customHeight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>
        <f t="shared" si="155"/>
        <v>133</v>
      </c>
      <c r="H2028">
        <f t="shared" si="156"/>
        <v>73.5</v>
      </c>
      <c r="I2028" t="s">
        <v>8223</v>
      </c>
      <c r="J2028" t="s">
        <v>8245</v>
      </c>
      <c r="K2028">
        <v>1398052740</v>
      </c>
      <c r="L2028" s="9">
        <f t="shared" si="157"/>
        <v>41750.165972222225</v>
      </c>
      <c r="M2028">
        <v>1394127585</v>
      </c>
      <c r="N2028" s="9">
        <f t="shared" si="158"/>
        <v>41704.735937500001</v>
      </c>
      <c r="O2028" t="b">
        <v>1</v>
      </c>
      <c r="P2028">
        <v>454</v>
      </c>
      <c r="Q2028" t="b">
        <v>1</v>
      </c>
      <c r="R2028" t="s">
        <v>8293</v>
      </c>
      <c r="S2028" s="12" t="s">
        <v>8320</v>
      </c>
      <c r="T2028" t="s">
        <v>8350</v>
      </c>
      <c r="U2028">
        <f t="shared" si="159"/>
        <v>2014</v>
      </c>
    </row>
    <row r="2029" spans="1:21" ht="15" hidden="1" customHeight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>
        <f t="shared" si="155"/>
        <v>120</v>
      </c>
      <c r="H2029">
        <f t="shared" si="156"/>
        <v>223.1</v>
      </c>
      <c r="I2029" t="s">
        <v>8223</v>
      </c>
      <c r="J2029" t="s">
        <v>8245</v>
      </c>
      <c r="K2029">
        <v>1427740319</v>
      </c>
      <c r="L2029" s="9">
        <f t="shared" si="157"/>
        <v>42093.772210648152</v>
      </c>
      <c r="M2029">
        <v>1423855919</v>
      </c>
      <c r="N2029" s="9">
        <f t="shared" si="158"/>
        <v>42048.813877314817</v>
      </c>
      <c r="O2029" t="b">
        <v>1</v>
      </c>
      <c r="P2029">
        <v>539</v>
      </c>
      <c r="Q2029" t="b">
        <v>1</v>
      </c>
      <c r="R2029" t="s">
        <v>8293</v>
      </c>
      <c r="S2029" s="12" t="s">
        <v>8320</v>
      </c>
      <c r="T2029" t="s">
        <v>8350</v>
      </c>
      <c r="U2029">
        <f t="shared" si="159"/>
        <v>2015</v>
      </c>
    </row>
    <row r="2030" spans="1:21" ht="15" hidden="1" customHeight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>
        <f t="shared" si="155"/>
        <v>126</v>
      </c>
      <c r="H2030">
        <f t="shared" si="156"/>
        <v>47.91</v>
      </c>
      <c r="I2030" t="s">
        <v>8223</v>
      </c>
      <c r="J2030" t="s">
        <v>8245</v>
      </c>
      <c r="K2030">
        <v>1268690100</v>
      </c>
      <c r="L2030" s="9">
        <f t="shared" si="157"/>
        <v>40252.913194444445</v>
      </c>
      <c r="M2030">
        <v>1265493806</v>
      </c>
      <c r="N2030" s="9">
        <f t="shared" si="158"/>
        <v>40215.919050925928</v>
      </c>
      <c r="O2030" t="b">
        <v>1</v>
      </c>
      <c r="P2030">
        <v>79</v>
      </c>
      <c r="Q2030" t="b">
        <v>1</v>
      </c>
      <c r="R2030" t="s">
        <v>8293</v>
      </c>
      <c r="S2030" s="12" t="s">
        <v>8320</v>
      </c>
      <c r="T2030" t="s">
        <v>8350</v>
      </c>
      <c r="U2030">
        <f t="shared" si="159"/>
        <v>2010</v>
      </c>
    </row>
    <row r="2031" spans="1:21" ht="15" hidden="1" customHeight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>
        <f t="shared" si="155"/>
        <v>361</v>
      </c>
      <c r="H2031">
        <f t="shared" si="156"/>
        <v>96.06</v>
      </c>
      <c r="I2031" t="s">
        <v>8223</v>
      </c>
      <c r="J2031" t="s">
        <v>8245</v>
      </c>
      <c r="K2031">
        <v>1409099481</v>
      </c>
      <c r="L2031" s="9">
        <f t="shared" si="157"/>
        <v>41878.021770833337</v>
      </c>
      <c r="M2031">
        <v>1406507481</v>
      </c>
      <c r="N2031" s="9">
        <f t="shared" si="158"/>
        <v>41848.021770833337</v>
      </c>
      <c r="O2031" t="b">
        <v>1</v>
      </c>
      <c r="P2031">
        <v>94</v>
      </c>
      <c r="Q2031" t="b">
        <v>1</v>
      </c>
      <c r="R2031" t="s">
        <v>8293</v>
      </c>
      <c r="S2031" s="12" t="s">
        <v>8320</v>
      </c>
      <c r="T2031" t="s">
        <v>8350</v>
      </c>
      <c r="U2031">
        <f t="shared" si="159"/>
        <v>2014</v>
      </c>
    </row>
    <row r="2032" spans="1:21" ht="15" hidden="1" customHeight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>
        <f t="shared" si="155"/>
        <v>226</v>
      </c>
      <c r="H2032">
        <f t="shared" si="156"/>
        <v>118.61</v>
      </c>
      <c r="I2032" t="s">
        <v>8224</v>
      </c>
      <c r="J2032" t="s">
        <v>8246</v>
      </c>
      <c r="K2032">
        <v>1354233296</v>
      </c>
      <c r="L2032" s="9">
        <f t="shared" si="157"/>
        <v>41242.996481481481</v>
      </c>
      <c r="M2032">
        <v>1351641296</v>
      </c>
      <c r="N2032" s="9">
        <f t="shared" si="158"/>
        <v>41212.996481481481</v>
      </c>
      <c r="O2032" t="b">
        <v>1</v>
      </c>
      <c r="P2032">
        <v>625</v>
      </c>
      <c r="Q2032" t="b">
        <v>1</v>
      </c>
      <c r="R2032" t="s">
        <v>8293</v>
      </c>
      <c r="S2032" s="12" t="s">
        <v>8320</v>
      </c>
      <c r="T2032" t="s">
        <v>8350</v>
      </c>
      <c r="U2032">
        <f t="shared" si="159"/>
        <v>2012</v>
      </c>
    </row>
    <row r="2033" spans="1:21" ht="15" hidden="1" customHeight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>
        <f t="shared" si="155"/>
        <v>120</v>
      </c>
      <c r="H2033">
        <f t="shared" si="156"/>
        <v>118.45</v>
      </c>
      <c r="I2033" t="s">
        <v>8232</v>
      </c>
      <c r="J2033" t="s">
        <v>8248</v>
      </c>
      <c r="K2033">
        <v>1420765200</v>
      </c>
      <c r="L2033" s="9">
        <f t="shared" si="157"/>
        <v>42013.041666666672</v>
      </c>
      <c r="M2033">
        <v>1417506853</v>
      </c>
      <c r="N2033" s="9">
        <f t="shared" si="158"/>
        <v>41975.329317129625</v>
      </c>
      <c r="O2033" t="b">
        <v>1</v>
      </c>
      <c r="P2033">
        <v>508</v>
      </c>
      <c r="Q2033" t="b">
        <v>1</v>
      </c>
      <c r="R2033" t="s">
        <v>8293</v>
      </c>
      <c r="S2033" s="12" t="s">
        <v>8320</v>
      </c>
      <c r="T2033" t="s">
        <v>8350</v>
      </c>
      <c r="U2033">
        <f t="shared" si="159"/>
        <v>2014</v>
      </c>
    </row>
    <row r="2034" spans="1:21" ht="15" hidden="1" customHeight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>
        <f t="shared" si="155"/>
        <v>304</v>
      </c>
      <c r="H2034">
        <f t="shared" si="156"/>
        <v>143.21</v>
      </c>
      <c r="I2034" t="s">
        <v>8223</v>
      </c>
      <c r="J2034" t="s">
        <v>8245</v>
      </c>
      <c r="K2034">
        <v>1481778000</v>
      </c>
      <c r="L2034" s="9">
        <f t="shared" si="157"/>
        <v>42719.208333333328</v>
      </c>
      <c r="M2034">
        <v>1479216874</v>
      </c>
      <c r="N2034" s="9">
        <f t="shared" si="158"/>
        <v>42689.565671296295</v>
      </c>
      <c r="O2034" t="b">
        <v>1</v>
      </c>
      <c r="P2034">
        <v>531</v>
      </c>
      <c r="Q2034" t="b">
        <v>1</v>
      </c>
      <c r="R2034" t="s">
        <v>8293</v>
      </c>
      <c r="S2034" s="12" t="s">
        <v>8320</v>
      </c>
      <c r="T2034" t="s">
        <v>8350</v>
      </c>
      <c r="U2034">
        <f t="shared" si="159"/>
        <v>2016</v>
      </c>
    </row>
    <row r="2035" spans="1:21" ht="15" hidden="1" customHeight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>
        <f t="shared" si="155"/>
        <v>179</v>
      </c>
      <c r="H2035">
        <f t="shared" si="156"/>
        <v>282.72000000000003</v>
      </c>
      <c r="I2035" t="s">
        <v>8223</v>
      </c>
      <c r="J2035" t="s">
        <v>8245</v>
      </c>
      <c r="K2035">
        <v>1398477518</v>
      </c>
      <c r="L2035" s="9">
        <f t="shared" si="157"/>
        <v>41755.082384259258</v>
      </c>
      <c r="M2035">
        <v>1395885518</v>
      </c>
      <c r="N2035" s="9">
        <f t="shared" si="158"/>
        <v>41725.082384259258</v>
      </c>
      <c r="O2035" t="b">
        <v>1</v>
      </c>
      <c r="P2035">
        <v>158</v>
      </c>
      <c r="Q2035" t="b">
        <v>1</v>
      </c>
      <c r="R2035" t="s">
        <v>8293</v>
      </c>
      <c r="S2035" s="12" t="s">
        <v>8320</v>
      </c>
      <c r="T2035" t="s">
        <v>8350</v>
      </c>
      <c r="U2035">
        <f t="shared" si="159"/>
        <v>2014</v>
      </c>
    </row>
    <row r="2036" spans="1:21" ht="15" hidden="1" customHeight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>
        <f t="shared" si="155"/>
        <v>387</v>
      </c>
      <c r="H2036">
        <f t="shared" si="156"/>
        <v>593.94000000000005</v>
      </c>
      <c r="I2036" t="s">
        <v>8223</v>
      </c>
      <c r="J2036" t="s">
        <v>8245</v>
      </c>
      <c r="K2036">
        <v>1430981880</v>
      </c>
      <c r="L2036" s="9">
        <f t="shared" si="157"/>
        <v>42131.290277777778</v>
      </c>
      <c r="M2036">
        <v>1426216033</v>
      </c>
      <c r="N2036" s="9">
        <f t="shared" si="158"/>
        <v>42076.130011574074</v>
      </c>
      <c r="O2036" t="b">
        <v>1</v>
      </c>
      <c r="P2036">
        <v>508</v>
      </c>
      <c r="Q2036" t="b">
        <v>1</v>
      </c>
      <c r="R2036" t="s">
        <v>8293</v>
      </c>
      <c r="S2036" s="12" t="s">
        <v>8320</v>
      </c>
      <c r="T2036" t="s">
        <v>8350</v>
      </c>
      <c r="U2036">
        <f t="shared" si="159"/>
        <v>2015</v>
      </c>
    </row>
    <row r="2037" spans="1:21" ht="15" hidden="1" customHeight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>
        <f t="shared" si="155"/>
        <v>211</v>
      </c>
      <c r="H2037">
        <f t="shared" si="156"/>
        <v>262.16000000000003</v>
      </c>
      <c r="I2037" t="s">
        <v>8223</v>
      </c>
      <c r="J2037" t="s">
        <v>8245</v>
      </c>
      <c r="K2037">
        <v>1450486800</v>
      </c>
      <c r="L2037" s="9">
        <f t="shared" si="157"/>
        <v>42357.041666666672</v>
      </c>
      <c r="M2037">
        <v>1446562807</v>
      </c>
      <c r="N2037" s="9">
        <f t="shared" si="158"/>
        <v>42311.625081018516</v>
      </c>
      <c r="O2037" t="b">
        <v>1</v>
      </c>
      <c r="P2037">
        <v>644</v>
      </c>
      <c r="Q2037" t="b">
        <v>1</v>
      </c>
      <c r="R2037" t="s">
        <v>8293</v>
      </c>
      <c r="S2037" s="12" t="s">
        <v>8320</v>
      </c>
      <c r="T2037" t="s">
        <v>8350</v>
      </c>
      <c r="U2037">
        <f t="shared" si="159"/>
        <v>2015</v>
      </c>
    </row>
    <row r="2038" spans="1:21" ht="15" hidden="1" customHeight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>
        <f t="shared" si="155"/>
        <v>132</v>
      </c>
      <c r="H2038">
        <f t="shared" si="156"/>
        <v>46.58</v>
      </c>
      <c r="I2038" t="s">
        <v>8223</v>
      </c>
      <c r="J2038" t="s">
        <v>8245</v>
      </c>
      <c r="K2038">
        <v>1399668319</v>
      </c>
      <c r="L2038" s="9">
        <f t="shared" si="157"/>
        <v>41768.864803240744</v>
      </c>
      <c r="M2038">
        <v>1397076319</v>
      </c>
      <c r="N2038" s="9">
        <f t="shared" si="158"/>
        <v>41738.864803240736</v>
      </c>
      <c r="O2038" t="b">
        <v>1</v>
      </c>
      <c r="P2038">
        <v>848</v>
      </c>
      <c r="Q2038" t="b">
        <v>1</v>
      </c>
      <c r="R2038" t="s">
        <v>8293</v>
      </c>
      <c r="S2038" s="12" t="s">
        <v>8320</v>
      </c>
      <c r="T2038" t="s">
        <v>8350</v>
      </c>
      <c r="U2038">
        <f t="shared" si="159"/>
        <v>2014</v>
      </c>
    </row>
    <row r="2039" spans="1:21" ht="15" hidden="1" customHeight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>
        <f t="shared" si="155"/>
        <v>300</v>
      </c>
      <c r="H2039">
        <f t="shared" si="156"/>
        <v>70.040000000000006</v>
      </c>
      <c r="I2039" t="s">
        <v>8223</v>
      </c>
      <c r="J2039" t="s">
        <v>8245</v>
      </c>
      <c r="K2039">
        <v>1388383353</v>
      </c>
      <c r="L2039" s="9">
        <f t="shared" si="157"/>
        <v>41638.251770833333</v>
      </c>
      <c r="M2039">
        <v>1383195753</v>
      </c>
      <c r="N2039" s="9">
        <f t="shared" si="158"/>
        <v>41578.210104166668</v>
      </c>
      <c r="O2039" t="b">
        <v>1</v>
      </c>
      <c r="P2039">
        <v>429</v>
      </c>
      <c r="Q2039" t="b">
        <v>1</v>
      </c>
      <c r="R2039" t="s">
        <v>8293</v>
      </c>
      <c r="S2039" s="12" t="s">
        <v>8320</v>
      </c>
      <c r="T2039" t="s">
        <v>8350</v>
      </c>
      <c r="U2039">
        <f t="shared" si="159"/>
        <v>2013</v>
      </c>
    </row>
    <row r="2040" spans="1:21" ht="15" hidden="1" customHeight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>
        <f t="shared" si="155"/>
        <v>421</v>
      </c>
      <c r="H2040">
        <f t="shared" si="156"/>
        <v>164.91</v>
      </c>
      <c r="I2040" t="s">
        <v>8224</v>
      </c>
      <c r="J2040" t="s">
        <v>8246</v>
      </c>
      <c r="K2040">
        <v>1372701600</v>
      </c>
      <c r="L2040" s="9">
        <f t="shared" si="157"/>
        <v>41456.75</v>
      </c>
      <c r="M2040">
        <v>1369895421</v>
      </c>
      <c r="N2040" s="9">
        <f t="shared" si="158"/>
        <v>41424.27107638889</v>
      </c>
      <c r="O2040" t="b">
        <v>1</v>
      </c>
      <c r="P2040">
        <v>204</v>
      </c>
      <c r="Q2040" t="b">
        <v>1</v>
      </c>
      <c r="R2040" t="s">
        <v>8293</v>
      </c>
      <c r="S2040" s="12" t="s">
        <v>8320</v>
      </c>
      <c r="T2040" t="s">
        <v>8350</v>
      </c>
      <c r="U2040">
        <f t="shared" si="159"/>
        <v>2013</v>
      </c>
    </row>
    <row r="2041" spans="1:21" ht="15" hidden="1" customHeight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>
        <f t="shared" si="155"/>
        <v>136</v>
      </c>
      <c r="H2041">
        <f t="shared" si="156"/>
        <v>449.26</v>
      </c>
      <c r="I2041" t="s">
        <v>8223</v>
      </c>
      <c r="J2041" t="s">
        <v>8245</v>
      </c>
      <c r="K2041">
        <v>1480568340</v>
      </c>
      <c r="L2041" s="9">
        <f t="shared" si="157"/>
        <v>42705.207638888889</v>
      </c>
      <c r="M2041">
        <v>1477996325</v>
      </c>
      <c r="N2041" s="9">
        <f t="shared" si="158"/>
        <v>42675.438946759255</v>
      </c>
      <c r="O2041" t="b">
        <v>1</v>
      </c>
      <c r="P2041">
        <v>379</v>
      </c>
      <c r="Q2041" t="b">
        <v>1</v>
      </c>
      <c r="R2041" t="s">
        <v>8293</v>
      </c>
      <c r="S2041" s="12" t="s">
        <v>8320</v>
      </c>
      <c r="T2041" t="s">
        <v>8350</v>
      </c>
      <c r="U2041">
        <f t="shared" si="159"/>
        <v>2016</v>
      </c>
    </row>
    <row r="2042" spans="1:21" ht="15" hidden="1" customHeight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>
        <f t="shared" si="155"/>
        <v>248</v>
      </c>
      <c r="H2042">
        <f t="shared" si="156"/>
        <v>27.47</v>
      </c>
      <c r="I2042" t="s">
        <v>8223</v>
      </c>
      <c r="J2042" t="s">
        <v>8245</v>
      </c>
      <c r="K2042">
        <v>1384557303</v>
      </c>
      <c r="L2042" s="9">
        <f t="shared" si="157"/>
        <v>41593.968784722223</v>
      </c>
      <c r="M2042">
        <v>1383257703</v>
      </c>
      <c r="N2042" s="9">
        <f t="shared" si="158"/>
        <v>41578.927118055552</v>
      </c>
      <c r="O2042" t="b">
        <v>1</v>
      </c>
      <c r="P2042">
        <v>271</v>
      </c>
      <c r="Q2042" t="b">
        <v>1</v>
      </c>
      <c r="R2042" t="s">
        <v>8293</v>
      </c>
      <c r="S2042" s="12" t="s">
        <v>8320</v>
      </c>
      <c r="T2042" t="s">
        <v>8350</v>
      </c>
      <c r="U2042">
        <f t="shared" si="159"/>
        <v>2013</v>
      </c>
    </row>
    <row r="2043" spans="1:21" ht="15" hidden="1" customHeight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>
        <f t="shared" si="155"/>
        <v>182</v>
      </c>
      <c r="H2043">
        <f t="shared" si="156"/>
        <v>143.97999999999999</v>
      </c>
      <c r="I2043" t="s">
        <v>8223</v>
      </c>
      <c r="J2043" t="s">
        <v>8245</v>
      </c>
      <c r="K2043">
        <v>1478785027</v>
      </c>
      <c r="L2043" s="9">
        <f t="shared" si="157"/>
        <v>42684.567442129628</v>
      </c>
      <c r="M2043">
        <v>1476189427</v>
      </c>
      <c r="N2043" s="9">
        <f t="shared" si="158"/>
        <v>42654.525775462957</v>
      </c>
      <c r="O2043" t="b">
        <v>0</v>
      </c>
      <c r="P2043">
        <v>120</v>
      </c>
      <c r="Q2043" t="b">
        <v>1</v>
      </c>
      <c r="R2043" t="s">
        <v>8293</v>
      </c>
      <c r="S2043" s="12" t="s">
        <v>8320</v>
      </c>
      <c r="T2043" t="s">
        <v>8350</v>
      </c>
      <c r="U2043">
        <f t="shared" si="159"/>
        <v>2016</v>
      </c>
    </row>
    <row r="2044" spans="1:21" ht="15" hidden="1" customHeight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>
        <f t="shared" si="155"/>
        <v>124</v>
      </c>
      <c r="H2044">
        <f t="shared" si="156"/>
        <v>88.24</v>
      </c>
      <c r="I2044" t="s">
        <v>8223</v>
      </c>
      <c r="J2044" t="s">
        <v>8245</v>
      </c>
      <c r="K2044">
        <v>1453481974</v>
      </c>
      <c r="L2044" s="9">
        <f t="shared" si="157"/>
        <v>42391.708032407405</v>
      </c>
      <c r="M2044">
        <v>1448297974</v>
      </c>
      <c r="N2044" s="9">
        <f t="shared" si="158"/>
        <v>42331.708032407405</v>
      </c>
      <c r="O2044" t="b">
        <v>0</v>
      </c>
      <c r="P2044">
        <v>140</v>
      </c>
      <c r="Q2044" t="b">
        <v>1</v>
      </c>
      <c r="R2044" t="s">
        <v>8293</v>
      </c>
      <c r="S2044" s="12" t="s">
        <v>8320</v>
      </c>
      <c r="T2044" t="s">
        <v>8350</v>
      </c>
      <c r="U2044">
        <f t="shared" si="159"/>
        <v>2015</v>
      </c>
    </row>
    <row r="2045" spans="1:21" ht="15" hidden="1" customHeight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>
        <f t="shared" si="155"/>
        <v>506</v>
      </c>
      <c r="H2045">
        <f t="shared" si="156"/>
        <v>36.33</v>
      </c>
      <c r="I2045" t="s">
        <v>8223</v>
      </c>
      <c r="J2045" t="s">
        <v>8245</v>
      </c>
      <c r="K2045">
        <v>1481432340</v>
      </c>
      <c r="L2045" s="9">
        <f t="shared" si="157"/>
        <v>42715.207638888889</v>
      </c>
      <c r="M2045">
        <v>1476764077</v>
      </c>
      <c r="N2045" s="9">
        <f t="shared" si="158"/>
        <v>42661.176817129628</v>
      </c>
      <c r="O2045" t="b">
        <v>0</v>
      </c>
      <c r="P2045">
        <v>193</v>
      </c>
      <c r="Q2045" t="b">
        <v>1</v>
      </c>
      <c r="R2045" t="s">
        <v>8293</v>
      </c>
      <c r="S2045" s="12" t="s">
        <v>8320</v>
      </c>
      <c r="T2045" t="s">
        <v>8350</v>
      </c>
      <c r="U2045">
        <f t="shared" si="159"/>
        <v>2016</v>
      </c>
    </row>
    <row r="2046" spans="1:21" ht="15" hidden="1" customHeight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>
        <f t="shared" si="155"/>
        <v>108</v>
      </c>
      <c r="H2046">
        <f t="shared" si="156"/>
        <v>90.18</v>
      </c>
      <c r="I2046" t="s">
        <v>8223</v>
      </c>
      <c r="J2046" t="s">
        <v>8245</v>
      </c>
      <c r="K2046">
        <v>1434212714</v>
      </c>
      <c r="L2046" s="9">
        <f t="shared" si="157"/>
        <v>42168.684189814812</v>
      </c>
      <c r="M2046">
        <v>1431620714</v>
      </c>
      <c r="N2046" s="9">
        <f t="shared" si="158"/>
        <v>42138.684189814812</v>
      </c>
      <c r="O2046" t="b">
        <v>0</v>
      </c>
      <c r="P2046">
        <v>180</v>
      </c>
      <c r="Q2046" t="b">
        <v>1</v>
      </c>
      <c r="R2046" t="s">
        <v>8293</v>
      </c>
      <c r="S2046" s="12" t="s">
        <v>8320</v>
      </c>
      <c r="T2046" t="s">
        <v>8350</v>
      </c>
      <c r="U2046">
        <f t="shared" si="159"/>
        <v>2015</v>
      </c>
    </row>
    <row r="2047" spans="1:21" ht="15" hidden="1" customHeight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>
        <f t="shared" si="155"/>
        <v>819</v>
      </c>
      <c r="H2047">
        <f t="shared" si="156"/>
        <v>152.62</v>
      </c>
      <c r="I2047" t="s">
        <v>8223</v>
      </c>
      <c r="J2047" t="s">
        <v>8245</v>
      </c>
      <c r="K2047">
        <v>1341799647</v>
      </c>
      <c r="L2047" s="9">
        <f t="shared" si="157"/>
        <v>41099.088506944441</v>
      </c>
      <c r="M2047">
        <v>1339207647</v>
      </c>
      <c r="N2047" s="9">
        <f t="shared" si="158"/>
        <v>41069.088506944448</v>
      </c>
      <c r="O2047" t="b">
        <v>0</v>
      </c>
      <c r="P2047">
        <v>263</v>
      </c>
      <c r="Q2047" t="b">
        <v>1</v>
      </c>
      <c r="R2047" t="s">
        <v>8293</v>
      </c>
      <c r="S2047" s="12" t="s">
        <v>8320</v>
      </c>
      <c r="T2047" t="s">
        <v>8350</v>
      </c>
      <c r="U2047">
        <f t="shared" si="159"/>
        <v>2012</v>
      </c>
    </row>
    <row r="2048" spans="1:21" ht="15" hidden="1" customHeight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>
        <f t="shared" si="155"/>
        <v>121</v>
      </c>
      <c r="H2048">
        <f t="shared" si="156"/>
        <v>55.81</v>
      </c>
      <c r="I2048" t="s">
        <v>8223</v>
      </c>
      <c r="J2048" t="s">
        <v>8245</v>
      </c>
      <c r="K2048">
        <v>1369282044</v>
      </c>
      <c r="L2048" s="9">
        <f t="shared" si="157"/>
        <v>41417.171805555554</v>
      </c>
      <c r="M2048">
        <v>1366690044</v>
      </c>
      <c r="N2048" s="9">
        <f t="shared" si="158"/>
        <v>41387.171805555554</v>
      </c>
      <c r="O2048" t="b">
        <v>0</v>
      </c>
      <c r="P2048">
        <v>217</v>
      </c>
      <c r="Q2048" t="b">
        <v>1</v>
      </c>
      <c r="R2048" t="s">
        <v>8293</v>
      </c>
      <c r="S2048" s="12" t="s">
        <v>8320</v>
      </c>
      <c r="T2048" t="s">
        <v>8350</v>
      </c>
      <c r="U2048">
        <f t="shared" si="159"/>
        <v>2013</v>
      </c>
    </row>
    <row r="2049" spans="1:21" ht="15" hidden="1" customHeight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>
        <f t="shared" si="155"/>
        <v>103</v>
      </c>
      <c r="H2049">
        <f t="shared" si="156"/>
        <v>227.85</v>
      </c>
      <c r="I2049" t="s">
        <v>8225</v>
      </c>
      <c r="J2049" t="s">
        <v>8247</v>
      </c>
      <c r="K2049">
        <v>1429228800</v>
      </c>
      <c r="L2049" s="9">
        <f t="shared" si="157"/>
        <v>42111</v>
      </c>
      <c r="M2049">
        <v>1426714870</v>
      </c>
      <c r="N2049" s="9">
        <f t="shared" si="158"/>
        <v>42081.903587962966</v>
      </c>
      <c r="O2049" t="b">
        <v>0</v>
      </c>
      <c r="P2049">
        <v>443</v>
      </c>
      <c r="Q2049" t="b">
        <v>1</v>
      </c>
      <c r="R2049" t="s">
        <v>8293</v>
      </c>
      <c r="S2049" s="12" t="s">
        <v>8320</v>
      </c>
      <c r="T2049" t="s">
        <v>8350</v>
      </c>
      <c r="U2049">
        <f t="shared" si="159"/>
        <v>2015</v>
      </c>
    </row>
    <row r="2050" spans="1:21" ht="15" hidden="1" customHeight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>
        <f t="shared" si="155"/>
        <v>148</v>
      </c>
      <c r="H2050">
        <f t="shared" si="156"/>
        <v>91.83</v>
      </c>
      <c r="I2050" t="s">
        <v>8223</v>
      </c>
      <c r="J2050" t="s">
        <v>8245</v>
      </c>
      <c r="K2050">
        <v>1369323491</v>
      </c>
      <c r="L2050" s="9">
        <f t="shared" si="157"/>
        <v>41417.651516203703</v>
      </c>
      <c r="M2050">
        <v>1366731491</v>
      </c>
      <c r="N2050" s="9">
        <f t="shared" si="158"/>
        <v>41387.651516203703</v>
      </c>
      <c r="O2050" t="b">
        <v>0</v>
      </c>
      <c r="P2050">
        <v>1373</v>
      </c>
      <c r="Q2050" t="b">
        <v>1</v>
      </c>
      <c r="R2050" t="s">
        <v>8293</v>
      </c>
      <c r="S2050" s="12" t="s">
        <v>8320</v>
      </c>
      <c r="T2050" t="s">
        <v>8350</v>
      </c>
      <c r="U2050">
        <f t="shared" si="159"/>
        <v>2013</v>
      </c>
    </row>
    <row r="2051" spans="1:21" ht="15" hidden="1" customHeight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>
        <f t="shared" ref="G2051:G2114" si="160">ROUND(E2051/D2051*100,0)</f>
        <v>120</v>
      </c>
      <c r="H2051">
        <f t="shared" ref="H2051:H2114" si="161">ROUND(E2051/P2051,2)</f>
        <v>80.989999999999995</v>
      </c>
      <c r="I2051" t="s">
        <v>8224</v>
      </c>
      <c r="J2051" t="s">
        <v>8246</v>
      </c>
      <c r="K2051">
        <v>1386025140</v>
      </c>
      <c r="L2051" s="9">
        <f t="shared" ref="L2051:L2114" si="162">K2051/60/60/24+DATE(1970,1,1)</f>
        <v>41610.957638888889</v>
      </c>
      <c r="M2051">
        <v>1382963963</v>
      </c>
      <c r="N2051" s="9">
        <f t="shared" ref="N2051:N2114" si="163">M2051/24/60/60+DATE(1970,1,1)</f>
        <v>41575.527349537035</v>
      </c>
      <c r="O2051" t="b">
        <v>0</v>
      </c>
      <c r="P2051">
        <v>742</v>
      </c>
      <c r="Q2051" t="b">
        <v>1</v>
      </c>
      <c r="R2051" t="s">
        <v>8293</v>
      </c>
      <c r="S2051" s="12" t="s">
        <v>8320</v>
      </c>
      <c r="T2051" t="s">
        <v>8350</v>
      </c>
      <c r="U2051">
        <f t="shared" ref="U2051:U2114" si="164">YEAR(N2051)</f>
        <v>2013</v>
      </c>
    </row>
    <row r="2052" spans="1:21" ht="15" hidden="1" customHeight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>
        <f t="shared" si="160"/>
        <v>473</v>
      </c>
      <c r="H2052">
        <f t="shared" si="161"/>
        <v>278.39</v>
      </c>
      <c r="I2052" t="s">
        <v>8223</v>
      </c>
      <c r="J2052" t="s">
        <v>8245</v>
      </c>
      <c r="K2052">
        <v>1433036578</v>
      </c>
      <c r="L2052" s="9">
        <f t="shared" si="162"/>
        <v>42155.071504629625</v>
      </c>
      <c r="M2052">
        <v>1429580578</v>
      </c>
      <c r="N2052" s="9">
        <f t="shared" si="163"/>
        <v>42115.071504629625</v>
      </c>
      <c r="O2052" t="b">
        <v>0</v>
      </c>
      <c r="P2052">
        <v>170</v>
      </c>
      <c r="Q2052" t="b">
        <v>1</v>
      </c>
      <c r="R2052" t="s">
        <v>8293</v>
      </c>
      <c r="S2052" s="12" t="s">
        <v>8320</v>
      </c>
      <c r="T2052" t="s">
        <v>8350</v>
      </c>
      <c r="U2052">
        <f t="shared" si="164"/>
        <v>2015</v>
      </c>
    </row>
    <row r="2053" spans="1:21" ht="15" hidden="1" customHeight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>
        <f t="shared" si="160"/>
        <v>130</v>
      </c>
      <c r="H2053">
        <f t="shared" si="161"/>
        <v>43.1</v>
      </c>
      <c r="I2053" t="s">
        <v>8223</v>
      </c>
      <c r="J2053" t="s">
        <v>8245</v>
      </c>
      <c r="K2053">
        <v>1388017937</v>
      </c>
      <c r="L2053" s="9">
        <f t="shared" si="162"/>
        <v>41634.022418981483</v>
      </c>
      <c r="M2053">
        <v>1385425937</v>
      </c>
      <c r="N2053" s="9">
        <f t="shared" si="163"/>
        <v>41604.022418981483</v>
      </c>
      <c r="O2053" t="b">
        <v>0</v>
      </c>
      <c r="P2053">
        <v>242</v>
      </c>
      <c r="Q2053" t="b">
        <v>1</v>
      </c>
      <c r="R2053" t="s">
        <v>8293</v>
      </c>
      <c r="S2053" s="12" t="s">
        <v>8320</v>
      </c>
      <c r="T2053" t="s">
        <v>8350</v>
      </c>
      <c r="U2053">
        <f t="shared" si="164"/>
        <v>2013</v>
      </c>
    </row>
    <row r="2054" spans="1:21" ht="15" hidden="1" customHeight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>
        <f t="shared" si="160"/>
        <v>353</v>
      </c>
      <c r="H2054">
        <f t="shared" si="161"/>
        <v>326.29000000000002</v>
      </c>
      <c r="I2054" t="s">
        <v>8223</v>
      </c>
      <c r="J2054" t="s">
        <v>8245</v>
      </c>
      <c r="K2054">
        <v>1455933653</v>
      </c>
      <c r="L2054" s="9">
        <f t="shared" si="162"/>
        <v>42420.08394675926</v>
      </c>
      <c r="M2054">
        <v>1452045653</v>
      </c>
      <c r="N2054" s="9">
        <f t="shared" si="163"/>
        <v>42375.08394675926</v>
      </c>
      <c r="O2054" t="b">
        <v>0</v>
      </c>
      <c r="P2054">
        <v>541</v>
      </c>
      <c r="Q2054" t="b">
        <v>1</v>
      </c>
      <c r="R2054" t="s">
        <v>8293</v>
      </c>
      <c r="S2054" s="12" t="s">
        <v>8320</v>
      </c>
      <c r="T2054" t="s">
        <v>8350</v>
      </c>
      <c r="U2054">
        <f t="shared" si="164"/>
        <v>2016</v>
      </c>
    </row>
    <row r="2055" spans="1:21" ht="15" hidden="1" customHeight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>
        <f t="shared" si="160"/>
        <v>101</v>
      </c>
      <c r="H2055">
        <f t="shared" si="161"/>
        <v>41.74</v>
      </c>
      <c r="I2055" t="s">
        <v>8223</v>
      </c>
      <c r="J2055" t="s">
        <v>8245</v>
      </c>
      <c r="K2055">
        <v>1448466551</v>
      </c>
      <c r="L2055" s="9">
        <f t="shared" si="162"/>
        <v>42333.659155092595</v>
      </c>
      <c r="M2055">
        <v>1445870951</v>
      </c>
      <c r="N2055" s="9">
        <f t="shared" si="163"/>
        <v>42303.617488425924</v>
      </c>
      <c r="O2055" t="b">
        <v>0</v>
      </c>
      <c r="P2055">
        <v>121</v>
      </c>
      <c r="Q2055" t="b">
        <v>1</v>
      </c>
      <c r="R2055" t="s">
        <v>8293</v>
      </c>
      <c r="S2055" s="12" t="s">
        <v>8320</v>
      </c>
      <c r="T2055" t="s">
        <v>8350</v>
      </c>
      <c r="U2055">
        <f t="shared" si="164"/>
        <v>2015</v>
      </c>
    </row>
    <row r="2056" spans="1:21" ht="15" hidden="1" customHeight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>
        <f t="shared" si="160"/>
        <v>114</v>
      </c>
      <c r="H2056">
        <f t="shared" si="161"/>
        <v>64.02</v>
      </c>
      <c r="I2056" t="s">
        <v>8224</v>
      </c>
      <c r="J2056" t="s">
        <v>8246</v>
      </c>
      <c r="K2056">
        <v>1399033810</v>
      </c>
      <c r="L2056" s="9">
        <f t="shared" si="162"/>
        <v>41761.520949074074</v>
      </c>
      <c r="M2056">
        <v>1396441810</v>
      </c>
      <c r="N2056" s="9">
        <f t="shared" si="163"/>
        <v>41731.520949074074</v>
      </c>
      <c r="O2056" t="b">
        <v>0</v>
      </c>
      <c r="P2056">
        <v>621</v>
      </c>
      <c r="Q2056" t="b">
        <v>1</v>
      </c>
      <c r="R2056" t="s">
        <v>8293</v>
      </c>
      <c r="S2056" s="12" t="s">
        <v>8320</v>
      </c>
      <c r="T2056" t="s">
        <v>8350</v>
      </c>
      <c r="U2056">
        <f t="shared" si="164"/>
        <v>2014</v>
      </c>
    </row>
    <row r="2057" spans="1:21" ht="15" hidden="1" customHeight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>
        <f t="shared" si="160"/>
        <v>167</v>
      </c>
      <c r="H2057">
        <f t="shared" si="161"/>
        <v>99.46</v>
      </c>
      <c r="I2057" t="s">
        <v>8223</v>
      </c>
      <c r="J2057" t="s">
        <v>8245</v>
      </c>
      <c r="K2057">
        <v>1417579200</v>
      </c>
      <c r="L2057" s="9">
        <f t="shared" si="162"/>
        <v>41976.166666666672</v>
      </c>
      <c r="M2057">
        <v>1415031043</v>
      </c>
      <c r="N2057" s="9">
        <f t="shared" si="163"/>
        <v>41946.674108796295</v>
      </c>
      <c r="O2057" t="b">
        <v>0</v>
      </c>
      <c r="P2057">
        <v>101</v>
      </c>
      <c r="Q2057" t="b">
        <v>1</v>
      </c>
      <c r="R2057" t="s">
        <v>8293</v>
      </c>
      <c r="S2057" s="12" t="s">
        <v>8320</v>
      </c>
      <c r="T2057" t="s">
        <v>8350</v>
      </c>
      <c r="U2057">
        <f t="shared" si="164"/>
        <v>2014</v>
      </c>
    </row>
    <row r="2058" spans="1:21" ht="15" hidden="1" customHeight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>
        <f t="shared" si="160"/>
        <v>153</v>
      </c>
      <c r="H2058">
        <f t="shared" si="161"/>
        <v>138.49</v>
      </c>
      <c r="I2058" t="s">
        <v>8223</v>
      </c>
      <c r="J2058" t="s">
        <v>8245</v>
      </c>
      <c r="K2058">
        <v>1366222542</v>
      </c>
      <c r="L2058" s="9">
        <f t="shared" si="162"/>
        <v>41381.76090277778</v>
      </c>
      <c r="M2058">
        <v>1363630542</v>
      </c>
      <c r="N2058" s="9">
        <f t="shared" si="163"/>
        <v>41351.76090277778</v>
      </c>
      <c r="O2058" t="b">
        <v>0</v>
      </c>
      <c r="P2058">
        <v>554</v>
      </c>
      <c r="Q2058" t="b">
        <v>1</v>
      </c>
      <c r="R2058" t="s">
        <v>8293</v>
      </c>
      <c r="S2058" s="12" t="s">
        <v>8320</v>
      </c>
      <c r="T2058" t="s">
        <v>8350</v>
      </c>
      <c r="U2058">
        <f t="shared" si="164"/>
        <v>2013</v>
      </c>
    </row>
    <row r="2059" spans="1:21" ht="15" hidden="1" customHeight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>
        <f t="shared" si="160"/>
        <v>202</v>
      </c>
      <c r="H2059">
        <f t="shared" si="161"/>
        <v>45.55</v>
      </c>
      <c r="I2059" t="s">
        <v>8224</v>
      </c>
      <c r="J2059" t="s">
        <v>8246</v>
      </c>
      <c r="K2059">
        <v>1456487532</v>
      </c>
      <c r="L2059" s="9">
        <f t="shared" si="162"/>
        <v>42426.494583333333</v>
      </c>
      <c r="M2059">
        <v>1453895532</v>
      </c>
      <c r="N2059" s="9">
        <f t="shared" si="163"/>
        <v>42396.494583333333</v>
      </c>
      <c r="O2059" t="b">
        <v>0</v>
      </c>
      <c r="P2059">
        <v>666</v>
      </c>
      <c r="Q2059" t="b">
        <v>1</v>
      </c>
      <c r="R2059" t="s">
        <v>8293</v>
      </c>
      <c r="S2059" s="12" t="s">
        <v>8320</v>
      </c>
      <c r="T2059" t="s">
        <v>8350</v>
      </c>
      <c r="U2059">
        <f t="shared" si="164"/>
        <v>2016</v>
      </c>
    </row>
    <row r="2060" spans="1:21" ht="15" hidden="1" customHeight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>
        <f t="shared" si="160"/>
        <v>168</v>
      </c>
      <c r="H2060">
        <f t="shared" si="161"/>
        <v>10.51</v>
      </c>
      <c r="I2060" t="s">
        <v>8224</v>
      </c>
      <c r="J2060" t="s">
        <v>8246</v>
      </c>
      <c r="K2060">
        <v>1425326400</v>
      </c>
      <c r="L2060" s="9">
        <f t="shared" si="162"/>
        <v>42065.833333333328</v>
      </c>
      <c r="M2060">
        <v>1421916830</v>
      </c>
      <c r="N2060" s="9">
        <f t="shared" si="163"/>
        <v>42026.370717592596</v>
      </c>
      <c r="O2060" t="b">
        <v>0</v>
      </c>
      <c r="P2060">
        <v>410</v>
      </c>
      <c r="Q2060" t="b">
        <v>1</v>
      </c>
      <c r="R2060" t="s">
        <v>8293</v>
      </c>
      <c r="S2060" s="12" t="s">
        <v>8320</v>
      </c>
      <c r="T2060" t="s">
        <v>8350</v>
      </c>
      <c r="U2060">
        <f t="shared" si="164"/>
        <v>2015</v>
      </c>
    </row>
    <row r="2061" spans="1:21" ht="15" hidden="1" customHeight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>
        <f t="shared" si="160"/>
        <v>143</v>
      </c>
      <c r="H2061">
        <f t="shared" si="161"/>
        <v>114.77</v>
      </c>
      <c r="I2061" t="s">
        <v>8223</v>
      </c>
      <c r="J2061" t="s">
        <v>8245</v>
      </c>
      <c r="K2061">
        <v>1454277540</v>
      </c>
      <c r="L2061" s="9">
        <f t="shared" si="162"/>
        <v>42400.915972222225</v>
      </c>
      <c r="M2061">
        <v>1450880854</v>
      </c>
      <c r="N2061" s="9">
        <f t="shared" si="163"/>
        <v>42361.602476851855</v>
      </c>
      <c r="O2061" t="b">
        <v>0</v>
      </c>
      <c r="P2061">
        <v>375</v>
      </c>
      <c r="Q2061" t="b">
        <v>1</v>
      </c>
      <c r="R2061" t="s">
        <v>8293</v>
      </c>
      <c r="S2061" s="12" t="s">
        <v>8320</v>
      </c>
      <c r="T2061" t="s">
        <v>8350</v>
      </c>
      <c r="U2061">
        <f t="shared" si="164"/>
        <v>2015</v>
      </c>
    </row>
    <row r="2062" spans="1:21" ht="15" hidden="1" customHeight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>
        <f t="shared" si="160"/>
        <v>196</v>
      </c>
      <c r="H2062">
        <f t="shared" si="161"/>
        <v>36</v>
      </c>
      <c r="I2062" t="s">
        <v>8223</v>
      </c>
      <c r="J2062" t="s">
        <v>8245</v>
      </c>
      <c r="K2062">
        <v>1406129150</v>
      </c>
      <c r="L2062" s="9">
        <f t="shared" si="162"/>
        <v>41843.642939814818</v>
      </c>
      <c r="M2062">
        <v>1400945150</v>
      </c>
      <c r="N2062" s="9">
        <f t="shared" si="163"/>
        <v>41783.642939814818</v>
      </c>
      <c r="O2062" t="b">
        <v>0</v>
      </c>
      <c r="P2062">
        <v>1364</v>
      </c>
      <c r="Q2062" t="b">
        <v>1</v>
      </c>
      <c r="R2062" t="s">
        <v>8293</v>
      </c>
      <c r="S2062" s="12" t="s">
        <v>8320</v>
      </c>
      <c r="T2062" t="s">
        <v>8350</v>
      </c>
      <c r="U2062">
        <f t="shared" si="164"/>
        <v>2014</v>
      </c>
    </row>
    <row r="2063" spans="1:21" ht="15" hidden="1" customHeight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>
        <f t="shared" si="160"/>
        <v>108</v>
      </c>
      <c r="H2063">
        <f t="shared" si="161"/>
        <v>154.16999999999999</v>
      </c>
      <c r="I2063" t="s">
        <v>8223</v>
      </c>
      <c r="J2063" t="s">
        <v>8245</v>
      </c>
      <c r="K2063">
        <v>1483208454</v>
      </c>
      <c r="L2063" s="9">
        <f t="shared" si="162"/>
        <v>42735.764513888891</v>
      </c>
      <c r="M2063">
        <v>1480616454</v>
      </c>
      <c r="N2063" s="9">
        <f t="shared" si="163"/>
        <v>42705.764513888891</v>
      </c>
      <c r="O2063" t="b">
        <v>0</v>
      </c>
      <c r="P2063">
        <v>35</v>
      </c>
      <c r="Q2063" t="b">
        <v>1</v>
      </c>
      <c r="R2063" t="s">
        <v>8293</v>
      </c>
      <c r="S2063" s="12" t="s">
        <v>8320</v>
      </c>
      <c r="T2063" t="s">
        <v>8350</v>
      </c>
      <c r="U2063">
        <f t="shared" si="164"/>
        <v>2016</v>
      </c>
    </row>
    <row r="2064" spans="1:21" ht="15" hidden="1" customHeight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>
        <f t="shared" si="160"/>
        <v>115</v>
      </c>
      <c r="H2064">
        <f t="shared" si="161"/>
        <v>566.39</v>
      </c>
      <c r="I2064" t="s">
        <v>8231</v>
      </c>
      <c r="J2064" t="s">
        <v>8252</v>
      </c>
      <c r="K2064">
        <v>1458807098</v>
      </c>
      <c r="L2064" s="9">
        <f t="shared" si="162"/>
        <v>42453.341412037036</v>
      </c>
      <c r="M2064">
        <v>1456218698</v>
      </c>
      <c r="N2064" s="9">
        <f t="shared" si="163"/>
        <v>42423.3830787037</v>
      </c>
      <c r="O2064" t="b">
        <v>0</v>
      </c>
      <c r="P2064">
        <v>203</v>
      </c>
      <c r="Q2064" t="b">
        <v>1</v>
      </c>
      <c r="R2064" t="s">
        <v>8293</v>
      </c>
      <c r="S2064" s="12" t="s">
        <v>8320</v>
      </c>
      <c r="T2064" t="s">
        <v>8350</v>
      </c>
      <c r="U2064">
        <f t="shared" si="164"/>
        <v>2016</v>
      </c>
    </row>
    <row r="2065" spans="1:21" ht="15" hidden="1" customHeight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>
        <f t="shared" si="160"/>
        <v>148</v>
      </c>
      <c r="H2065">
        <f t="shared" si="161"/>
        <v>120.86</v>
      </c>
      <c r="I2065" t="s">
        <v>8235</v>
      </c>
      <c r="J2065" t="s">
        <v>8248</v>
      </c>
      <c r="K2065">
        <v>1463333701</v>
      </c>
      <c r="L2065" s="9">
        <f t="shared" si="162"/>
        <v>42505.73265046296</v>
      </c>
      <c r="M2065">
        <v>1460482501</v>
      </c>
      <c r="N2065" s="9">
        <f t="shared" si="163"/>
        <v>42472.73265046296</v>
      </c>
      <c r="O2065" t="b">
        <v>0</v>
      </c>
      <c r="P2065">
        <v>49</v>
      </c>
      <c r="Q2065" t="b">
        <v>1</v>
      </c>
      <c r="R2065" t="s">
        <v>8293</v>
      </c>
      <c r="S2065" s="12" t="s">
        <v>8320</v>
      </c>
      <c r="T2065" t="s">
        <v>8350</v>
      </c>
      <c r="U2065">
        <f t="shared" si="164"/>
        <v>2016</v>
      </c>
    </row>
    <row r="2066" spans="1:21" ht="15" hidden="1" customHeight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>
        <f t="shared" si="160"/>
        <v>191</v>
      </c>
      <c r="H2066">
        <f t="shared" si="161"/>
        <v>86.16</v>
      </c>
      <c r="I2066" t="s">
        <v>8223</v>
      </c>
      <c r="J2066" t="s">
        <v>8245</v>
      </c>
      <c r="K2066">
        <v>1370001600</v>
      </c>
      <c r="L2066" s="9">
        <f t="shared" si="162"/>
        <v>41425.5</v>
      </c>
      <c r="M2066">
        <v>1366879523</v>
      </c>
      <c r="N2066" s="9">
        <f t="shared" si="163"/>
        <v>41389.364849537036</v>
      </c>
      <c r="O2066" t="b">
        <v>0</v>
      </c>
      <c r="P2066">
        <v>5812</v>
      </c>
      <c r="Q2066" t="b">
        <v>1</v>
      </c>
      <c r="R2066" t="s">
        <v>8293</v>
      </c>
      <c r="S2066" s="12" t="s">
        <v>8320</v>
      </c>
      <c r="T2066" t="s">
        <v>8350</v>
      </c>
      <c r="U2066">
        <f t="shared" si="164"/>
        <v>2013</v>
      </c>
    </row>
    <row r="2067" spans="1:21" ht="15" hidden="1" customHeight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>
        <f t="shared" si="160"/>
        <v>199</v>
      </c>
      <c r="H2067">
        <f t="shared" si="161"/>
        <v>51.21</v>
      </c>
      <c r="I2067" t="s">
        <v>8224</v>
      </c>
      <c r="J2067" t="s">
        <v>8246</v>
      </c>
      <c r="K2067">
        <v>1387958429</v>
      </c>
      <c r="L2067" s="9">
        <f t="shared" si="162"/>
        <v>41633.333668981482</v>
      </c>
      <c r="M2067">
        <v>1385366429</v>
      </c>
      <c r="N2067" s="9">
        <f t="shared" si="163"/>
        <v>41603.333668981482</v>
      </c>
      <c r="O2067" t="b">
        <v>0</v>
      </c>
      <c r="P2067">
        <v>1556</v>
      </c>
      <c r="Q2067" t="b">
        <v>1</v>
      </c>
      <c r="R2067" t="s">
        <v>8293</v>
      </c>
      <c r="S2067" s="12" t="s">
        <v>8320</v>
      </c>
      <c r="T2067" t="s">
        <v>8350</v>
      </c>
      <c r="U2067">
        <f t="shared" si="164"/>
        <v>2013</v>
      </c>
    </row>
    <row r="2068" spans="1:21" ht="15" hidden="1" customHeight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>
        <f t="shared" si="160"/>
        <v>219</v>
      </c>
      <c r="H2068">
        <f t="shared" si="161"/>
        <v>67.260000000000005</v>
      </c>
      <c r="I2068" t="s">
        <v>8223</v>
      </c>
      <c r="J2068" t="s">
        <v>8245</v>
      </c>
      <c r="K2068">
        <v>1408818683</v>
      </c>
      <c r="L2068" s="9">
        <f t="shared" si="162"/>
        <v>41874.771793981483</v>
      </c>
      <c r="M2068">
        <v>1406226683</v>
      </c>
      <c r="N2068" s="9">
        <f t="shared" si="163"/>
        <v>41844.771793981483</v>
      </c>
      <c r="O2068" t="b">
        <v>0</v>
      </c>
      <c r="P2068">
        <v>65</v>
      </c>
      <c r="Q2068" t="b">
        <v>1</v>
      </c>
      <c r="R2068" t="s">
        <v>8293</v>
      </c>
      <c r="S2068" s="12" t="s">
        <v>8320</v>
      </c>
      <c r="T2068" t="s">
        <v>8350</v>
      </c>
      <c r="U2068">
        <f t="shared" si="164"/>
        <v>2014</v>
      </c>
    </row>
    <row r="2069" spans="1:21" ht="15" hidden="1" customHeight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>
        <f t="shared" si="160"/>
        <v>127</v>
      </c>
      <c r="H2069">
        <f t="shared" si="161"/>
        <v>62.8</v>
      </c>
      <c r="I2069" t="s">
        <v>8224</v>
      </c>
      <c r="J2069" t="s">
        <v>8246</v>
      </c>
      <c r="K2069">
        <v>1432499376</v>
      </c>
      <c r="L2069" s="9">
        <f t="shared" si="162"/>
        <v>42148.853888888887</v>
      </c>
      <c r="M2069">
        <v>1429648176</v>
      </c>
      <c r="N2069" s="9">
        <f t="shared" si="163"/>
        <v>42115.853888888887</v>
      </c>
      <c r="O2069" t="b">
        <v>0</v>
      </c>
      <c r="P2069">
        <v>10</v>
      </c>
      <c r="Q2069" t="b">
        <v>1</v>
      </c>
      <c r="R2069" t="s">
        <v>8293</v>
      </c>
      <c r="S2069" s="12" t="s">
        <v>8320</v>
      </c>
      <c r="T2069" t="s">
        <v>8350</v>
      </c>
      <c r="U2069">
        <f t="shared" si="164"/>
        <v>2015</v>
      </c>
    </row>
    <row r="2070" spans="1:21" ht="15" hidden="1" customHeight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>
        <f t="shared" si="160"/>
        <v>105</v>
      </c>
      <c r="H2070">
        <f t="shared" si="161"/>
        <v>346.13</v>
      </c>
      <c r="I2070" t="s">
        <v>8223</v>
      </c>
      <c r="J2070" t="s">
        <v>8245</v>
      </c>
      <c r="K2070">
        <v>1476994315</v>
      </c>
      <c r="L2070" s="9">
        <f t="shared" si="162"/>
        <v>42663.841608796298</v>
      </c>
      <c r="M2070">
        <v>1474402315</v>
      </c>
      <c r="N2070" s="9">
        <f t="shared" si="163"/>
        <v>42633.841608796298</v>
      </c>
      <c r="O2070" t="b">
        <v>0</v>
      </c>
      <c r="P2070">
        <v>76</v>
      </c>
      <c r="Q2070" t="b">
        <v>1</v>
      </c>
      <c r="R2070" t="s">
        <v>8293</v>
      </c>
      <c r="S2070" s="12" t="s">
        <v>8320</v>
      </c>
      <c r="T2070" t="s">
        <v>8350</v>
      </c>
      <c r="U2070">
        <f t="shared" si="164"/>
        <v>2016</v>
      </c>
    </row>
    <row r="2071" spans="1:21" ht="15" hidden="1" customHeight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>
        <f t="shared" si="160"/>
        <v>128</v>
      </c>
      <c r="H2071">
        <f t="shared" si="161"/>
        <v>244.12</v>
      </c>
      <c r="I2071" t="s">
        <v>8223</v>
      </c>
      <c r="J2071" t="s">
        <v>8245</v>
      </c>
      <c r="K2071">
        <v>1451776791</v>
      </c>
      <c r="L2071" s="9">
        <f t="shared" si="162"/>
        <v>42371.972118055557</v>
      </c>
      <c r="M2071">
        <v>1449098391</v>
      </c>
      <c r="N2071" s="9">
        <f t="shared" si="163"/>
        <v>42340.97211805555</v>
      </c>
      <c r="O2071" t="b">
        <v>0</v>
      </c>
      <c r="P2071">
        <v>263</v>
      </c>
      <c r="Q2071" t="b">
        <v>1</v>
      </c>
      <c r="R2071" t="s">
        <v>8293</v>
      </c>
      <c r="S2071" s="12" t="s">
        <v>8320</v>
      </c>
      <c r="T2071" t="s">
        <v>8350</v>
      </c>
      <c r="U2071">
        <f t="shared" si="164"/>
        <v>2015</v>
      </c>
    </row>
    <row r="2072" spans="1:21" ht="15" hidden="1" customHeight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>
        <f t="shared" si="160"/>
        <v>317</v>
      </c>
      <c r="H2072">
        <f t="shared" si="161"/>
        <v>259.25</v>
      </c>
      <c r="I2072" t="s">
        <v>8235</v>
      </c>
      <c r="J2072" t="s">
        <v>8248</v>
      </c>
      <c r="K2072">
        <v>1467128723</v>
      </c>
      <c r="L2072" s="9">
        <f t="shared" si="162"/>
        <v>42549.6565162037</v>
      </c>
      <c r="M2072">
        <v>1464536723</v>
      </c>
      <c r="N2072" s="9">
        <f t="shared" si="163"/>
        <v>42519.6565162037</v>
      </c>
      <c r="O2072" t="b">
        <v>0</v>
      </c>
      <c r="P2072">
        <v>1530</v>
      </c>
      <c r="Q2072" t="b">
        <v>1</v>
      </c>
      <c r="R2072" t="s">
        <v>8293</v>
      </c>
      <c r="S2072" s="12" t="s">
        <v>8320</v>
      </c>
      <c r="T2072" t="s">
        <v>8350</v>
      </c>
      <c r="U2072">
        <f t="shared" si="164"/>
        <v>2016</v>
      </c>
    </row>
    <row r="2073" spans="1:21" ht="15" hidden="1" customHeight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>
        <f t="shared" si="160"/>
        <v>281</v>
      </c>
      <c r="H2073">
        <f t="shared" si="161"/>
        <v>201.96</v>
      </c>
      <c r="I2073" t="s">
        <v>8223</v>
      </c>
      <c r="J2073" t="s">
        <v>8245</v>
      </c>
      <c r="K2073">
        <v>1475390484</v>
      </c>
      <c r="L2073" s="9">
        <f t="shared" si="162"/>
        <v>42645.278749999998</v>
      </c>
      <c r="M2073">
        <v>1471502484</v>
      </c>
      <c r="N2073" s="9">
        <f t="shared" si="163"/>
        <v>42600.278749999998</v>
      </c>
      <c r="O2073" t="b">
        <v>0</v>
      </c>
      <c r="P2073">
        <v>278</v>
      </c>
      <c r="Q2073" t="b">
        <v>1</v>
      </c>
      <c r="R2073" t="s">
        <v>8293</v>
      </c>
      <c r="S2073" s="12" t="s">
        <v>8320</v>
      </c>
      <c r="T2073" t="s">
        <v>8350</v>
      </c>
      <c r="U2073">
        <f t="shared" si="164"/>
        <v>2016</v>
      </c>
    </row>
    <row r="2074" spans="1:21" ht="15" hidden="1" customHeight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>
        <f t="shared" si="160"/>
        <v>111</v>
      </c>
      <c r="H2074">
        <f t="shared" si="161"/>
        <v>226.21</v>
      </c>
      <c r="I2074" t="s">
        <v>8223</v>
      </c>
      <c r="J2074" t="s">
        <v>8245</v>
      </c>
      <c r="K2074">
        <v>1462629432</v>
      </c>
      <c r="L2074" s="9">
        <f t="shared" si="162"/>
        <v>42497.581388888888</v>
      </c>
      <c r="M2074">
        <v>1460037432</v>
      </c>
      <c r="N2074" s="9">
        <f t="shared" si="163"/>
        <v>42467.581388888888</v>
      </c>
      <c r="O2074" t="b">
        <v>0</v>
      </c>
      <c r="P2074">
        <v>350</v>
      </c>
      <c r="Q2074" t="b">
        <v>1</v>
      </c>
      <c r="R2074" t="s">
        <v>8293</v>
      </c>
      <c r="S2074" s="12" t="s">
        <v>8320</v>
      </c>
      <c r="T2074" t="s">
        <v>8350</v>
      </c>
      <c r="U2074">
        <f t="shared" si="164"/>
        <v>2016</v>
      </c>
    </row>
    <row r="2075" spans="1:21" ht="15" hidden="1" customHeight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>
        <f t="shared" si="160"/>
        <v>153</v>
      </c>
      <c r="H2075">
        <f t="shared" si="161"/>
        <v>324.69</v>
      </c>
      <c r="I2075" t="s">
        <v>8223</v>
      </c>
      <c r="J2075" t="s">
        <v>8245</v>
      </c>
      <c r="K2075">
        <v>1431100918</v>
      </c>
      <c r="L2075" s="9">
        <f t="shared" si="162"/>
        <v>42132.668032407411</v>
      </c>
      <c r="M2075">
        <v>1427212918</v>
      </c>
      <c r="N2075" s="9">
        <f t="shared" si="163"/>
        <v>42087.668032407411</v>
      </c>
      <c r="O2075" t="b">
        <v>0</v>
      </c>
      <c r="P2075">
        <v>470</v>
      </c>
      <c r="Q2075" t="b">
        <v>1</v>
      </c>
      <c r="R2075" t="s">
        <v>8293</v>
      </c>
      <c r="S2075" s="12" t="s">
        <v>8320</v>
      </c>
      <c r="T2075" t="s">
        <v>8350</v>
      </c>
      <c r="U2075">
        <f t="shared" si="164"/>
        <v>2015</v>
      </c>
    </row>
    <row r="2076" spans="1:21" ht="15" hidden="1" customHeight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>
        <f t="shared" si="160"/>
        <v>103</v>
      </c>
      <c r="H2076">
        <f t="shared" si="161"/>
        <v>205</v>
      </c>
      <c r="I2076" t="s">
        <v>8223</v>
      </c>
      <c r="J2076" t="s">
        <v>8245</v>
      </c>
      <c r="K2076">
        <v>1462564182</v>
      </c>
      <c r="L2076" s="9">
        <f t="shared" si="162"/>
        <v>42496.826180555552</v>
      </c>
      <c r="M2076">
        <v>1459972182</v>
      </c>
      <c r="N2076" s="9">
        <f t="shared" si="163"/>
        <v>42466.826180555552</v>
      </c>
      <c r="O2076" t="b">
        <v>0</v>
      </c>
      <c r="P2076">
        <v>3</v>
      </c>
      <c r="Q2076" t="b">
        <v>1</v>
      </c>
      <c r="R2076" t="s">
        <v>8293</v>
      </c>
      <c r="S2076" s="12" t="s">
        <v>8320</v>
      </c>
      <c r="T2076" t="s">
        <v>8350</v>
      </c>
      <c r="U2076">
        <f t="shared" si="164"/>
        <v>2016</v>
      </c>
    </row>
    <row r="2077" spans="1:21" ht="15" hidden="1" customHeight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>
        <f t="shared" si="160"/>
        <v>1678</v>
      </c>
      <c r="H2077">
        <f t="shared" si="161"/>
        <v>20.47</v>
      </c>
      <c r="I2077" t="s">
        <v>8223</v>
      </c>
      <c r="J2077" t="s">
        <v>8245</v>
      </c>
      <c r="K2077">
        <v>1374769288</v>
      </c>
      <c r="L2077" s="9">
        <f t="shared" si="162"/>
        <v>41480.681574074071</v>
      </c>
      <c r="M2077">
        <v>1372177288</v>
      </c>
      <c r="N2077" s="9">
        <f t="shared" si="163"/>
        <v>41450.681574074071</v>
      </c>
      <c r="O2077" t="b">
        <v>0</v>
      </c>
      <c r="P2077">
        <v>8200</v>
      </c>
      <c r="Q2077" t="b">
        <v>1</v>
      </c>
      <c r="R2077" t="s">
        <v>8293</v>
      </c>
      <c r="S2077" s="12" t="s">
        <v>8320</v>
      </c>
      <c r="T2077" t="s">
        <v>8350</v>
      </c>
      <c r="U2077">
        <f t="shared" si="164"/>
        <v>2013</v>
      </c>
    </row>
    <row r="2078" spans="1:21" ht="15" hidden="1" customHeight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>
        <f t="shared" si="160"/>
        <v>543</v>
      </c>
      <c r="H2078">
        <f t="shared" si="161"/>
        <v>116.35</v>
      </c>
      <c r="I2078" t="s">
        <v>8224</v>
      </c>
      <c r="J2078" t="s">
        <v>8246</v>
      </c>
      <c r="K2078">
        <v>1406149689</v>
      </c>
      <c r="L2078" s="9">
        <f t="shared" si="162"/>
        <v>41843.880659722221</v>
      </c>
      <c r="M2078">
        <v>1402693689</v>
      </c>
      <c r="N2078" s="9">
        <f t="shared" si="163"/>
        <v>41803.880659722221</v>
      </c>
      <c r="O2078" t="b">
        <v>0</v>
      </c>
      <c r="P2078">
        <v>8359</v>
      </c>
      <c r="Q2078" t="b">
        <v>1</v>
      </c>
      <c r="R2078" t="s">
        <v>8293</v>
      </c>
      <c r="S2078" s="12" t="s">
        <v>8320</v>
      </c>
      <c r="T2078" t="s">
        <v>8350</v>
      </c>
      <c r="U2078">
        <f t="shared" si="164"/>
        <v>2014</v>
      </c>
    </row>
    <row r="2079" spans="1:21" ht="15" hidden="1" customHeight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>
        <f t="shared" si="160"/>
        <v>116</v>
      </c>
      <c r="H2079">
        <f t="shared" si="161"/>
        <v>307.2</v>
      </c>
      <c r="I2079" t="s">
        <v>8223</v>
      </c>
      <c r="J2079" t="s">
        <v>8245</v>
      </c>
      <c r="K2079">
        <v>1433538000</v>
      </c>
      <c r="L2079" s="9">
        <f t="shared" si="162"/>
        <v>42160.875</v>
      </c>
      <c r="M2079">
        <v>1428541276</v>
      </c>
      <c r="N2079" s="9">
        <f t="shared" si="163"/>
        <v>42103.042546296296</v>
      </c>
      <c r="O2079" t="b">
        <v>0</v>
      </c>
      <c r="P2079">
        <v>188</v>
      </c>
      <c r="Q2079" t="b">
        <v>1</v>
      </c>
      <c r="R2079" t="s">
        <v>8293</v>
      </c>
      <c r="S2079" s="12" t="s">
        <v>8320</v>
      </c>
      <c r="T2079" t="s">
        <v>8350</v>
      </c>
      <c r="U2079">
        <f t="shared" si="164"/>
        <v>2015</v>
      </c>
    </row>
    <row r="2080" spans="1:21" ht="15" hidden="1" customHeight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>
        <f t="shared" si="160"/>
        <v>131</v>
      </c>
      <c r="H2080">
        <f t="shared" si="161"/>
        <v>546.69000000000005</v>
      </c>
      <c r="I2080" t="s">
        <v>8226</v>
      </c>
      <c r="J2080" t="s">
        <v>8248</v>
      </c>
      <c r="K2080">
        <v>1482085857</v>
      </c>
      <c r="L2080" s="9">
        <f t="shared" si="162"/>
        <v>42722.771493055552</v>
      </c>
      <c r="M2080">
        <v>1479493857</v>
      </c>
      <c r="N2080" s="9">
        <f t="shared" si="163"/>
        <v>42692.771493055552</v>
      </c>
      <c r="O2080" t="b">
        <v>0</v>
      </c>
      <c r="P2080">
        <v>48</v>
      </c>
      <c r="Q2080" t="b">
        <v>1</v>
      </c>
      <c r="R2080" t="s">
        <v>8293</v>
      </c>
      <c r="S2080" s="12" t="s">
        <v>8320</v>
      </c>
      <c r="T2080" t="s">
        <v>8350</v>
      </c>
      <c r="U2080">
        <f t="shared" si="164"/>
        <v>2016</v>
      </c>
    </row>
    <row r="2081" spans="1:21" ht="15" hidden="1" customHeight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>
        <f t="shared" si="160"/>
        <v>288</v>
      </c>
      <c r="H2081">
        <f t="shared" si="161"/>
        <v>47.47</v>
      </c>
      <c r="I2081" t="s">
        <v>8224</v>
      </c>
      <c r="J2081" t="s">
        <v>8246</v>
      </c>
      <c r="K2081">
        <v>1435258800</v>
      </c>
      <c r="L2081" s="9">
        <f t="shared" si="162"/>
        <v>42180.791666666672</v>
      </c>
      <c r="M2081">
        <v>1432659793</v>
      </c>
      <c r="N2081" s="9">
        <f t="shared" si="163"/>
        <v>42150.71056712963</v>
      </c>
      <c r="O2081" t="b">
        <v>0</v>
      </c>
      <c r="P2081">
        <v>607</v>
      </c>
      <c r="Q2081" t="b">
        <v>1</v>
      </c>
      <c r="R2081" t="s">
        <v>8293</v>
      </c>
      <c r="S2081" s="12" t="s">
        <v>8320</v>
      </c>
      <c r="T2081" t="s">
        <v>8350</v>
      </c>
      <c r="U2081">
        <f t="shared" si="164"/>
        <v>2015</v>
      </c>
    </row>
    <row r="2082" spans="1:21" ht="15" hidden="1" customHeight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>
        <f t="shared" si="160"/>
        <v>508</v>
      </c>
      <c r="H2082">
        <f t="shared" si="161"/>
        <v>101.56</v>
      </c>
      <c r="I2082" t="s">
        <v>8223</v>
      </c>
      <c r="J2082" t="s">
        <v>8245</v>
      </c>
      <c r="K2082">
        <v>1447286300</v>
      </c>
      <c r="L2082" s="9">
        <f t="shared" si="162"/>
        <v>42319.998842592591</v>
      </c>
      <c r="M2082">
        <v>1444690700</v>
      </c>
      <c r="N2082" s="9">
        <f t="shared" si="163"/>
        <v>42289.957175925927</v>
      </c>
      <c r="O2082" t="b">
        <v>0</v>
      </c>
      <c r="P2082">
        <v>50</v>
      </c>
      <c r="Q2082" t="b">
        <v>1</v>
      </c>
      <c r="R2082" t="s">
        <v>8293</v>
      </c>
      <c r="S2082" s="12" t="s">
        <v>8320</v>
      </c>
      <c r="T2082" t="s">
        <v>8350</v>
      </c>
      <c r="U2082">
        <f t="shared" si="164"/>
        <v>2015</v>
      </c>
    </row>
    <row r="2083" spans="1:21" ht="15" hidden="1" customHeight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>
        <f t="shared" si="160"/>
        <v>115</v>
      </c>
      <c r="H2083">
        <f t="shared" si="161"/>
        <v>72.91</v>
      </c>
      <c r="I2083" t="s">
        <v>8223</v>
      </c>
      <c r="J2083" t="s">
        <v>8245</v>
      </c>
      <c r="K2083">
        <v>1337144340</v>
      </c>
      <c r="L2083" s="9">
        <f t="shared" si="162"/>
        <v>41045.207638888889</v>
      </c>
      <c r="M2083">
        <v>1333597555</v>
      </c>
      <c r="N2083" s="9">
        <f t="shared" si="163"/>
        <v>41004.15688657407</v>
      </c>
      <c r="O2083" t="b">
        <v>0</v>
      </c>
      <c r="P2083">
        <v>55</v>
      </c>
      <c r="Q2083" t="b">
        <v>1</v>
      </c>
      <c r="R2083" t="s">
        <v>8277</v>
      </c>
      <c r="S2083" s="12" t="s">
        <v>8326</v>
      </c>
      <c r="T2083" t="s">
        <v>8330</v>
      </c>
      <c r="U2083">
        <f t="shared" si="164"/>
        <v>2012</v>
      </c>
    </row>
    <row r="2084" spans="1:21" ht="15" hidden="1" customHeight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>
        <f t="shared" si="160"/>
        <v>111</v>
      </c>
      <c r="H2084">
        <f t="shared" si="161"/>
        <v>43.71</v>
      </c>
      <c r="I2084" t="s">
        <v>8223</v>
      </c>
      <c r="J2084" t="s">
        <v>8245</v>
      </c>
      <c r="K2084">
        <v>1322106796</v>
      </c>
      <c r="L2084" s="9">
        <f t="shared" si="162"/>
        <v>40871.161990740737</v>
      </c>
      <c r="M2084">
        <v>1316919196</v>
      </c>
      <c r="N2084" s="9">
        <f t="shared" si="163"/>
        <v>40811.120324074072</v>
      </c>
      <c r="O2084" t="b">
        <v>0</v>
      </c>
      <c r="P2084">
        <v>38</v>
      </c>
      <c r="Q2084" t="b">
        <v>1</v>
      </c>
      <c r="R2084" t="s">
        <v>8277</v>
      </c>
      <c r="S2084" s="12" t="s">
        <v>8326</v>
      </c>
      <c r="T2084" t="s">
        <v>8330</v>
      </c>
      <c r="U2084">
        <f t="shared" si="164"/>
        <v>2011</v>
      </c>
    </row>
    <row r="2085" spans="1:21" ht="15" hidden="1" customHeight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>
        <f t="shared" si="160"/>
        <v>113</v>
      </c>
      <c r="H2085">
        <f t="shared" si="161"/>
        <v>34</v>
      </c>
      <c r="I2085" t="s">
        <v>8223</v>
      </c>
      <c r="J2085" t="s">
        <v>8245</v>
      </c>
      <c r="K2085">
        <v>1338830395</v>
      </c>
      <c r="L2085" s="9">
        <f t="shared" si="162"/>
        <v>41064.72216435185</v>
      </c>
      <c r="M2085">
        <v>1336238395</v>
      </c>
      <c r="N2085" s="9">
        <f t="shared" si="163"/>
        <v>41034.72216435185</v>
      </c>
      <c r="O2085" t="b">
        <v>0</v>
      </c>
      <c r="P2085">
        <v>25</v>
      </c>
      <c r="Q2085" t="b">
        <v>1</v>
      </c>
      <c r="R2085" t="s">
        <v>8277</v>
      </c>
      <c r="S2085" s="12" t="s">
        <v>8326</v>
      </c>
      <c r="T2085" t="s">
        <v>8330</v>
      </c>
      <c r="U2085">
        <f t="shared" si="164"/>
        <v>2012</v>
      </c>
    </row>
    <row r="2086" spans="1:21" ht="15" hidden="1" customHeight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>
        <f t="shared" si="160"/>
        <v>108</v>
      </c>
      <c r="H2086">
        <f t="shared" si="161"/>
        <v>70.650000000000006</v>
      </c>
      <c r="I2086" t="s">
        <v>8223</v>
      </c>
      <c r="J2086" t="s">
        <v>8245</v>
      </c>
      <c r="K2086">
        <v>1399186740</v>
      </c>
      <c r="L2086" s="9">
        <f t="shared" si="162"/>
        <v>41763.290972222225</v>
      </c>
      <c r="M2086">
        <v>1396468782</v>
      </c>
      <c r="N2086" s="9">
        <f t="shared" si="163"/>
        <v>41731.833125000005</v>
      </c>
      <c r="O2086" t="b">
        <v>0</v>
      </c>
      <c r="P2086">
        <v>46</v>
      </c>
      <c r="Q2086" t="b">
        <v>1</v>
      </c>
      <c r="R2086" t="s">
        <v>8277</v>
      </c>
      <c r="S2086" s="12" t="s">
        <v>8326</v>
      </c>
      <c r="T2086" t="s">
        <v>8330</v>
      </c>
      <c r="U2086">
        <f t="shared" si="164"/>
        <v>2014</v>
      </c>
    </row>
    <row r="2087" spans="1:21" ht="15" hidden="1" customHeight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>
        <f t="shared" si="160"/>
        <v>124</v>
      </c>
      <c r="H2087">
        <f t="shared" si="161"/>
        <v>89.3</v>
      </c>
      <c r="I2087" t="s">
        <v>8223</v>
      </c>
      <c r="J2087" t="s">
        <v>8245</v>
      </c>
      <c r="K2087">
        <v>1342382587</v>
      </c>
      <c r="L2087" s="9">
        <f t="shared" si="162"/>
        <v>41105.835497685184</v>
      </c>
      <c r="M2087">
        <v>1339790587</v>
      </c>
      <c r="N2087" s="9">
        <f t="shared" si="163"/>
        <v>41075.835497685184</v>
      </c>
      <c r="O2087" t="b">
        <v>0</v>
      </c>
      <c r="P2087">
        <v>83</v>
      </c>
      <c r="Q2087" t="b">
        <v>1</v>
      </c>
      <c r="R2087" t="s">
        <v>8277</v>
      </c>
      <c r="S2087" s="12" t="s">
        <v>8326</v>
      </c>
      <c r="T2087" t="s">
        <v>8330</v>
      </c>
      <c r="U2087">
        <f t="shared" si="164"/>
        <v>2012</v>
      </c>
    </row>
    <row r="2088" spans="1:21" ht="15" hidden="1" customHeight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>
        <f t="shared" si="160"/>
        <v>101</v>
      </c>
      <c r="H2088">
        <f t="shared" si="161"/>
        <v>115.09</v>
      </c>
      <c r="I2088" t="s">
        <v>8223</v>
      </c>
      <c r="J2088" t="s">
        <v>8245</v>
      </c>
      <c r="K2088">
        <v>1323838740</v>
      </c>
      <c r="L2088" s="9">
        <f t="shared" si="162"/>
        <v>40891.207638888889</v>
      </c>
      <c r="M2088">
        <v>1321200332</v>
      </c>
      <c r="N2088" s="9">
        <f t="shared" si="163"/>
        <v>40860.67050925926</v>
      </c>
      <c r="O2088" t="b">
        <v>0</v>
      </c>
      <c r="P2088">
        <v>35</v>
      </c>
      <c r="Q2088" t="b">
        <v>1</v>
      </c>
      <c r="R2088" t="s">
        <v>8277</v>
      </c>
      <c r="S2088" s="12" t="s">
        <v>8326</v>
      </c>
      <c r="T2088" t="s">
        <v>8330</v>
      </c>
      <c r="U2088">
        <f t="shared" si="164"/>
        <v>2011</v>
      </c>
    </row>
    <row r="2089" spans="1:21" ht="15" hidden="1" customHeight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>
        <f t="shared" si="160"/>
        <v>104</v>
      </c>
      <c r="H2089">
        <f t="shared" si="161"/>
        <v>62.12</v>
      </c>
      <c r="I2089" t="s">
        <v>8223</v>
      </c>
      <c r="J2089" t="s">
        <v>8245</v>
      </c>
      <c r="K2089">
        <v>1315457658</v>
      </c>
      <c r="L2089" s="9">
        <f t="shared" si="162"/>
        <v>40794.204375000001</v>
      </c>
      <c r="M2089">
        <v>1312865658</v>
      </c>
      <c r="N2089" s="9">
        <f t="shared" si="163"/>
        <v>40764.204375000001</v>
      </c>
      <c r="O2089" t="b">
        <v>0</v>
      </c>
      <c r="P2089">
        <v>25</v>
      </c>
      <c r="Q2089" t="b">
        <v>1</v>
      </c>
      <c r="R2089" t="s">
        <v>8277</v>
      </c>
      <c r="S2089" s="12" t="s">
        <v>8326</v>
      </c>
      <c r="T2089" t="s">
        <v>8330</v>
      </c>
      <c r="U2089">
        <f t="shared" si="164"/>
        <v>2011</v>
      </c>
    </row>
    <row r="2090" spans="1:21" ht="15" hidden="1" customHeight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>
        <f t="shared" si="160"/>
        <v>116</v>
      </c>
      <c r="H2090">
        <f t="shared" si="161"/>
        <v>46.2</v>
      </c>
      <c r="I2090" t="s">
        <v>8223</v>
      </c>
      <c r="J2090" t="s">
        <v>8245</v>
      </c>
      <c r="K2090">
        <v>1284177540</v>
      </c>
      <c r="L2090" s="9">
        <f t="shared" si="162"/>
        <v>40432.165972222225</v>
      </c>
      <c r="M2090">
        <v>1281028152</v>
      </c>
      <c r="N2090" s="9">
        <f t="shared" si="163"/>
        <v>40395.714722222219</v>
      </c>
      <c r="O2090" t="b">
        <v>0</v>
      </c>
      <c r="P2090">
        <v>75</v>
      </c>
      <c r="Q2090" t="b">
        <v>1</v>
      </c>
      <c r="R2090" t="s">
        <v>8277</v>
      </c>
      <c r="S2090" s="12" t="s">
        <v>8326</v>
      </c>
      <c r="T2090" t="s">
        <v>8330</v>
      </c>
      <c r="U2090">
        <f t="shared" si="164"/>
        <v>2010</v>
      </c>
    </row>
    <row r="2091" spans="1:21" ht="15" hidden="1" customHeight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>
        <f t="shared" si="160"/>
        <v>120</v>
      </c>
      <c r="H2091">
        <f t="shared" si="161"/>
        <v>48.55</v>
      </c>
      <c r="I2091" t="s">
        <v>8223</v>
      </c>
      <c r="J2091" t="s">
        <v>8245</v>
      </c>
      <c r="K2091">
        <v>1375408194</v>
      </c>
      <c r="L2091" s="9">
        <f t="shared" si="162"/>
        <v>41488.076319444444</v>
      </c>
      <c r="M2091">
        <v>1372384194</v>
      </c>
      <c r="N2091" s="9">
        <f t="shared" si="163"/>
        <v>41453.076319444444</v>
      </c>
      <c r="O2091" t="b">
        <v>0</v>
      </c>
      <c r="P2091">
        <v>62</v>
      </c>
      <c r="Q2091" t="b">
        <v>1</v>
      </c>
      <c r="R2091" t="s">
        <v>8277</v>
      </c>
      <c r="S2091" s="12" t="s">
        <v>8326</v>
      </c>
      <c r="T2091" t="s">
        <v>8330</v>
      </c>
      <c r="U2091">
        <f t="shared" si="164"/>
        <v>2013</v>
      </c>
    </row>
    <row r="2092" spans="1:21" ht="15" hidden="1" customHeight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>
        <f t="shared" si="160"/>
        <v>115</v>
      </c>
      <c r="H2092">
        <f t="shared" si="161"/>
        <v>57.52</v>
      </c>
      <c r="I2092" t="s">
        <v>8223</v>
      </c>
      <c r="J2092" t="s">
        <v>8245</v>
      </c>
      <c r="K2092">
        <v>1361696955</v>
      </c>
      <c r="L2092" s="9">
        <f t="shared" si="162"/>
        <v>41329.381423611114</v>
      </c>
      <c r="M2092">
        <v>1359104955</v>
      </c>
      <c r="N2092" s="9">
        <f t="shared" si="163"/>
        <v>41299.381423611107</v>
      </c>
      <c r="O2092" t="b">
        <v>0</v>
      </c>
      <c r="P2092">
        <v>160</v>
      </c>
      <c r="Q2092" t="b">
        <v>1</v>
      </c>
      <c r="R2092" t="s">
        <v>8277</v>
      </c>
      <c r="S2092" s="12" t="s">
        <v>8326</v>
      </c>
      <c r="T2092" t="s">
        <v>8330</v>
      </c>
      <c r="U2092">
        <f t="shared" si="164"/>
        <v>2013</v>
      </c>
    </row>
    <row r="2093" spans="1:21" ht="15" hidden="1" customHeight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>
        <f t="shared" si="160"/>
        <v>120</v>
      </c>
      <c r="H2093">
        <f t="shared" si="161"/>
        <v>88.15</v>
      </c>
      <c r="I2093" t="s">
        <v>8223</v>
      </c>
      <c r="J2093" t="s">
        <v>8245</v>
      </c>
      <c r="K2093">
        <v>1299009600</v>
      </c>
      <c r="L2093" s="9">
        <f t="shared" si="162"/>
        <v>40603.833333333336</v>
      </c>
      <c r="M2093">
        <v>1294818278</v>
      </c>
      <c r="N2093" s="9">
        <f t="shared" si="163"/>
        <v>40555.322662037041</v>
      </c>
      <c r="O2093" t="b">
        <v>0</v>
      </c>
      <c r="P2093">
        <v>246</v>
      </c>
      <c r="Q2093" t="b">
        <v>1</v>
      </c>
      <c r="R2093" t="s">
        <v>8277</v>
      </c>
      <c r="S2093" s="12" t="s">
        <v>8326</v>
      </c>
      <c r="T2093" t="s">
        <v>8330</v>
      </c>
      <c r="U2093">
        <f t="shared" si="164"/>
        <v>2011</v>
      </c>
    </row>
    <row r="2094" spans="1:21" ht="15" hidden="1" customHeight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>
        <f t="shared" si="160"/>
        <v>101</v>
      </c>
      <c r="H2094">
        <f t="shared" si="161"/>
        <v>110.49</v>
      </c>
      <c r="I2094" t="s">
        <v>8223</v>
      </c>
      <c r="J2094" t="s">
        <v>8245</v>
      </c>
      <c r="K2094">
        <v>1318006732</v>
      </c>
      <c r="L2094" s="9">
        <f t="shared" si="162"/>
        <v>40823.707546296297</v>
      </c>
      <c r="M2094">
        <v>1312822732</v>
      </c>
      <c r="N2094" s="9">
        <f t="shared" si="163"/>
        <v>40763.707546296297</v>
      </c>
      <c r="O2094" t="b">
        <v>0</v>
      </c>
      <c r="P2094">
        <v>55</v>
      </c>
      <c r="Q2094" t="b">
        <v>1</v>
      </c>
      <c r="R2094" t="s">
        <v>8277</v>
      </c>
      <c r="S2094" s="12" t="s">
        <v>8326</v>
      </c>
      <c r="T2094" t="s">
        <v>8330</v>
      </c>
      <c r="U2094">
        <f t="shared" si="164"/>
        <v>2011</v>
      </c>
    </row>
    <row r="2095" spans="1:21" ht="15" hidden="1" customHeight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>
        <f t="shared" si="160"/>
        <v>102</v>
      </c>
      <c r="H2095">
        <f t="shared" si="161"/>
        <v>66.83</v>
      </c>
      <c r="I2095" t="s">
        <v>8223</v>
      </c>
      <c r="J2095" t="s">
        <v>8245</v>
      </c>
      <c r="K2095">
        <v>1356211832</v>
      </c>
      <c r="L2095" s="9">
        <f t="shared" si="162"/>
        <v>41265.896203703705</v>
      </c>
      <c r="M2095">
        <v>1351024232</v>
      </c>
      <c r="N2095" s="9">
        <f t="shared" si="163"/>
        <v>41205.854537037041</v>
      </c>
      <c r="O2095" t="b">
        <v>0</v>
      </c>
      <c r="P2095">
        <v>23</v>
      </c>
      <c r="Q2095" t="b">
        <v>1</v>
      </c>
      <c r="R2095" t="s">
        <v>8277</v>
      </c>
      <c r="S2095" s="12" t="s">
        <v>8326</v>
      </c>
      <c r="T2095" t="s">
        <v>8330</v>
      </c>
      <c r="U2095">
        <f t="shared" si="164"/>
        <v>2012</v>
      </c>
    </row>
    <row r="2096" spans="1:21" ht="15" hidden="1" customHeight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>
        <f t="shared" si="160"/>
        <v>121</v>
      </c>
      <c r="H2096">
        <f t="shared" si="161"/>
        <v>58.6</v>
      </c>
      <c r="I2096" t="s">
        <v>8223</v>
      </c>
      <c r="J2096" t="s">
        <v>8245</v>
      </c>
      <c r="K2096">
        <v>1330916400</v>
      </c>
      <c r="L2096" s="9">
        <f t="shared" si="162"/>
        <v>40973.125</v>
      </c>
      <c r="M2096">
        <v>1327969730</v>
      </c>
      <c r="N2096" s="9">
        <f t="shared" si="163"/>
        <v>40939.02002314815</v>
      </c>
      <c r="O2096" t="b">
        <v>0</v>
      </c>
      <c r="P2096">
        <v>72</v>
      </c>
      <c r="Q2096" t="b">
        <v>1</v>
      </c>
      <c r="R2096" t="s">
        <v>8277</v>
      </c>
      <c r="S2096" s="12" t="s">
        <v>8326</v>
      </c>
      <c r="T2096" t="s">
        <v>8330</v>
      </c>
      <c r="U2096">
        <f t="shared" si="164"/>
        <v>2012</v>
      </c>
    </row>
    <row r="2097" spans="1:21" ht="15" hidden="1" customHeight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>
        <f t="shared" si="160"/>
        <v>100</v>
      </c>
      <c r="H2097">
        <f t="shared" si="161"/>
        <v>113.64</v>
      </c>
      <c r="I2097" t="s">
        <v>8223</v>
      </c>
      <c r="J2097" t="s">
        <v>8245</v>
      </c>
      <c r="K2097">
        <v>1317576973</v>
      </c>
      <c r="L2097" s="9">
        <f t="shared" si="162"/>
        <v>40818.733483796292</v>
      </c>
      <c r="M2097">
        <v>1312392973</v>
      </c>
      <c r="N2097" s="9">
        <f t="shared" si="163"/>
        <v>40758.733483796299</v>
      </c>
      <c r="O2097" t="b">
        <v>0</v>
      </c>
      <c r="P2097">
        <v>22</v>
      </c>
      <c r="Q2097" t="b">
        <v>1</v>
      </c>
      <c r="R2097" t="s">
        <v>8277</v>
      </c>
      <c r="S2097" s="12" t="s">
        <v>8326</v>
      </c>
      <c r="T2097" t="s">
        <v>8330</v>
      </c>
      <c r="U2097">
        <f t="shared" si="164"/>
        <v>2011</v>
      </c>
    </row>
    <row r="2098" spans="1:21" ht="15" hidden="1" customHeight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>
        <f t="shared" si="160"/>
        <v>102</v>
      </c>
      <c r="H2098">
        <f t="shared" si="161"/>
        <v>43.57</v>
      </c>
      <c r="I2098" t="s">
        <v>8223</v>
      </c>
      <c r="J2098" t="s">
        <v>8245</v>
      </c>
      <c r="K2098">
        <v>1351223940</v>
      </c>
      <c r="L2098" s="9">
        <f t="shared" si="162"/>
        <v>41208.165972222225</v>
      </c>
      <c r="M2098">
        <v>1349892735</v>
      </c>
      <c r="N2098" s="9">
        <f t="shared" si="163"/>
        <v>41192.758506944447</v>
      </c>
      <c r="O2098" t="b">
        <v>0</v>
      </c>
      <c r="P2098">
        <v>14</v>
      </c>
      <c r="Q2098" t="b">
        <v>1</v>
      </c>
      <c r="R2098" t="s">
        <v>8277</v>
      </c>
      <c r="S2098" s="12" t="s">
        <v>8326</v>
      </c>
      <c r="T2098" t="s">
        <v>8330</v>
      </c>
      <c r="U2098">
        <f t="shared" si="164"/>
        <v>2012</v>
      </c>
    </row>
    <row r="2099" spans="1:21" ht="15" hidden="1" customHeight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>
        <f t="shared" si="160"/>
        <v>100</v>
      </c>
      <c r="H2099">
        <f t="shared" si="161"/>
        <v>78.95</v>
      </c>
      <c r="I2099" t="s">
        <v>8223</v>
      </c>
      <c r="J2099" t="s">
        <v>8245</v>
      </c>
      <c r="K2099">
        <v>1322751735</v>
      </c>
      <c r="L2099" s="9">
        <f t="shared" si="162"/>
        <v>40878.626562500001</v>
      </c>
      <c r="M2099">
        <v>1317564135</v>
      </c>
      <c r="N2099" s="9">
        <f t="shared" si="163"/>
        <v>40818.584895833337</v>
      </c>
      <c r="O2099" t="b">
        <v>0</v>
      </c>
      <c r="P2099">
        <v>38</v>
      </c>
      <c r="Q2099" t="b">
        <v>1</v>
      </c>
      <c r="R2099" t="s">
        <v>8277</v>
      </c>
      <c r="S2099" s="12" t="s">
        <v>8326</v>
      </c>
      <c r="T2099" t="s">
        <v>8330</v>
      </c>
      <c r="U2099">
        <f t="shared" si="164"/>
        <v>2011</v>
      </c>
    </row>
    <row r="2100" spans="1:21" ht="15" hidden="1" customHeight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>
        <f t="shared" si="160"/>
        <v>100</v>
      </c>
      <c r="H2100">
        <f t="shared" si="161"/>
        <v>188.13</v>
      </c>
      <c r="I2100" t="s">
        <v>8223</v>
      </c>
      <c r="J2100" t="s">
        <v>8245</v>
      </c>
      <c r="K2100">
        <v>1331174635</v>
      </c>
      <c r="L2100" s="9">
        <f t="shared" si="162"/>
        <v>40976.11383101852</v>
      </c>
      <c r="M2100">
        <v>1328582635</v>
      </c>
      <c r="N2100" s="9">
        <f t="shared" si="163"/>
        <v>40946.11383101852</v>
      </c>
      <c r="O2100" t="b">
        <v>0</v>
      </c>
      <c r="P2100">
        <v>32</v>
      </c>
      <c r="Q2100" t="b">
        <v>1</v>
      </c>
      <c r="R2100" t="s">
        <v>8277</v>
      </c>
      <c r="S2100" s="12" t="s">
        <v>8326</v>
      </c>
      <c r="T2100" t="s">
        <v>8330</v>
      </c>
      <c r="U2100">
        <f t="shared" si="164"/>
        <v>2012</v>
      </c>
    </row>
    <row r="2101" spans="1:21" ht="15" hidden="1" customHeight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>
        <f t="shared" si="160"/>
        <v>132</v>
      </c>
      <c r="H2101">
        <f t="shared" si="161"/>
        <v>63.03</v>
      </c>
      <c r="I2101" t="s">
        <v>8223</v>
      </c>
      <c r="J2101" t="s">
        <v>8245</v>
      </c>
      <c r="K2101">
        <v>1435808400</v>
      </c>
      <c r="L2101" s="9">
        <f t="shared" si="162"/>
        <v>42187.152777777781</v>
      </c>
      <c r="M2101">
        <v>1434650084</v>
      </c>
      <c r="N2101" s="9">
        <f t="shared" si="163"/>
        <v>42173.746342592596</v>
      </c>
      <c r="O2101" t="b">
        <v>0</v>
      </c>
      <c r="P2101">
        <v>63</v>
      </c>
      <c r="Q2101" t="b">
        <v>1</v>
      </c>
      <c r="R2101" t="s">
        <v>8277</v>
      </c>
      <c r="S2101" s="12" t="s">
        <v>8326</v>
      </c>
      <c r="T2101" t="s">
        <v>8330</v>
      </c>
      <c r="U2101">
        <f t="shared" si="164"/>
        <v>2015</v>
      </c>
    </row>
    <row r="2102" spans="1:21" ht="15" hidden="1" customHeight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>
        <f t="shared" si="160"/>
        <v>137</v>
      </c>
      <c r="H2102">
        <f t="shared" si="161"/>
        <v>30.37</v>
      </c>
      <c r="I2102" t="s">
        <v>8223</v>
      </c>
      <c r="J2102" t="s">
        <v>8245</v>
      </c>
      <c r="K2102">
        <v>1341028740</v>
      </c>
      <c r="L2102" s="9">
        <f t="shared" si="162"/>
        <v>41090.165972222225</v>
      </c>
      <c r="M2102">
        <v>1339704141</v>
      </c>
      <c r="N2102" s="9">
        <f t="shared" si="163"/>
        <v>41074.834965277776</v>
      </c>
      <c r="O2102" t="b">
        <v>0</v>
      </c>
      <c r="P2102">
        <v>27</v>
      </c>
      <c r="Q2102" t="b">
        <v>1</v>
      </c>
      <c r="R2102" t="s">
        <v>8277</v>
      </c>
      <c r="S2102" s="12" t="s">
        <v>8326</v>
      </c>
      <c r="T2102" t="s">
        <v>8330</v>
      </c>
      <c r="U2102">
        <f t="shared" si="164"/>
        <v>2012</v>
      </c>
    </row>
    <row r="2103" spans="1:21" ht="15" hidden="1" customHeight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>
        <f t="shared" si="160"/>
        <v>113</v>
      </c>
      <c r="H2103">
        <f t="shared" si="161"/>
        <v>51.48</v>
      </c>
      <c r="I2103" t="s">
        <v>8223</v>
      </c>
      <c r="J2103" t="s">
        <v>8245</v>
      </c>
      <c r="K2103">
        <v>1329104114</v>
      </c>
      <c r="L2103" s="9">
        <f t="shared" si="162"/>
        <v>40952.149467592593</v>
      </c>
      <c r="M2103">
        <v>1323920114</v>
      </c>
      <c r="N2103" s="9">
        <f t="shared" si="163"/>
        <v>40892.149467592593</v>
      </c>
      <c r="O2103" t="b">
        <v>0</v>
      </c>
      <c r="P2103">
        <v>44</v>
      </c>
      <c r="Q2103" t="b">
        <v>1</v>
      </c>
      <c r="R2103" t="s">
        <v>8277</v>
      </c>
      <c r="S2103" s="12" t="s">
        <v>8326</v>
      </c>
      <c r="T2103" t="s">
        <v>8330</v>
      </c>
      <c r="U2103">
        <f t="shared" si="164"/>
        <v>2011</v>
      </c>
    </row>
    <row r="2104" spans="1:21" ht="15" hidden="1" customHeight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>
        <f t="shared" si="160"/>
        <v>136</v>
      </c>
      <c r="H2104">
        <f t="shared" si="161"/>
        <v>35.79</v>
      </c>
      <c r="I2104" t="s">
        <v>8223</v>
      </c>
      <c r="J2104" t="s">
        <v>8245</v>
      </c>
      <c r="K2104">
        <v>1304628648</v>
      </c>
      <c r="L2104" s="9">
        <f t="shared" si="162"/>
        <v>40668.868611111109</v>
      </c>
      <c r="M2104">
        <v>1302036648</v>
      </c>
      <c r="N2104" s="9">
        <f t="shared" si="163"/>
        <v>40638.868611111109</v>
      </c>
      <c r="O2104" t="b">
        <v>0</v>
      </c>
      <c r="P2104">
        <v>38</v>
      </c>
      <c r="Q2104" t="b">
        <v>1</v>
      </c>
      <c r="R2104" t="s">
        <v>8277</v>
      </c>
      <c r="S2104" s="12" t="s">
        <v>8326</v>
      </c>
      <c r="T2104" t="s">
        <v>8330</v>
      </c>
      <c r="U2104">
        <f t="shared" si="164"/>
        <v>2011</v>
      </c>
    </row>
    <row r="2105" spans="1:21" ht="15" hidden="1" customHeight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>
        <f t="shared" si="160"/>
        <v>146</v>
      </c>
      <c r="H2105">
        <f t="shared" si="161"/>
        <v>98.82</v>
      </c>
      <c r="I2105" t="s">
        <v>8223</v>
      </c>
      <c r="J2105" t="s">
        <v>8245</v>
      </c>
      <c r="K2105">
        <v>1352488027</v>
      </c>
      <c r="L2105" s="9">
        <f t="shared" si="162"/>
        <v>41222.7966087963</v>
      </c>
      <c r="M2105">
        <v>1349892427</v>
      </c>
      <c r="N2105" s="9">
        <f t="shared" si="163"/>
        <v>41192.754942129628</v>
      </c>
      <c r="O2105" t="b">
        <v>0</v>
      </c>
      <c r="P2105">
        <v>115</v>
      </c>
      <c r="Q2105" t="b">
        <v>1</v>
      </c>
      <c r="R2105" t="s">
        <v>8277</v>
      </c>
      <c r="S2105" s="12" t="s">
        <v>8326</v>
      </c>
      <c r="T2105" t="s">
        <v>8330</v>
      </c>
      <c r="U2105">
        <f t="shared" si="164"/>
        <v>2012</v>
      </c>
    </row>
    <row r="2106" spans="1:21" ht="15" hidden="1" customHeight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>
        <f t="shared" si="160"/>
        <v>130</v>
      </c>
      <c r="H2106">
        <f t="shared" si="161"/>
        <v>28</v>
      </c>
      <c r="I2106" t="s">
        <v>8223</v>
      </c>
      <c r="J2106" t="s">
        <v>8245</v>
      </c>
      <c r="K2106">
        <v>1369958400</v>
      </c>
      <c r="L2106" s="9">
        <f t="shared" si="162"/>
        <v>41425</v>
      </c>
      <c r="M2106">
        <v>1367286434</v>
      </c>
      <c r="N2106" s="9">
        <f t="shared" si="163"/>
        <v>41394.074467592596</v>
      </c>
      <c r="O2106" t="b">
        <v>0</v>
      </c>
      <c r="P2106">
        <v>37</v>
      </c>
      <c r="Q2106" t="b">
        <v>1</v>
      </c>
      <c r="R2106" t="s">
        <v>8277</v>
      </c>
      <c r="S2106" s="12" t="s">
        <v>8326</v>
      </c>
      <c r="T2106" t="s">
        <v>8330</v>
      </c>
      <c r="U2106">
        <f t="shared" si="164"/>
        <v>2013</v>
      </c>
    </row>
    <row r="2107" spans="1:21" ht="15" hidden="1" customHeight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>
        <f t="shared" si="160"/>
        <v>254</v>
      </c>
      <c r="H2107">
        <f t="shared" si="161"/>
        <v>51.31</v>
      </c>
      <c r="I2107" t="s">
        <v>8223</v>
      </c>
      <c r="J2107" t="s">
        <v>8245</v>
      </c>
      <c r="K2107">
        <v>1416542400</v>
      </c>
      <c r="L2107" s="9">
        <f t="shared" si="162"/>
        <v>41964.166666666672</v>
      </c>
      <c r="M2107">
        <v>1415472953</v>
      </c>
      <c r="N2107" s="9">
        <f t="shared" si="163"/>
        <v>41951.788807870369</v>
      </c>
      <c r="O2107" t="b">
        <v>0</v>
      </c>
      <c r="P2107">
        <v>99</v>
      </c>
      <c r="Q2107" t="b">
        <v>1</v>
      </c>
      <c r="R2107" t="s">
        <v>8277</v>
      </c>
      <c r="S2107" s="12" t="s">
        <v>8326</v>
      </c>
      <c r="T2107" t="s">
        <v>8330</v>
      </c>
      <c r="U2107">
        <f t="shared" si="164"/>
        <v>2014</v>
      </c>
    </row>
    <row r="2108" spans="1:21" ht="15" hidden="1" customHeight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>
        <f t="shared" si="160"/>
        <v>107</v>
      </c>
      <c r="H2108">
        <f t="shared" si="161"/>
        <v>53.52</v>
      </c>
      <c r="I2108" t="s">
        <v>8223</v>
      </c>
      <c r="J2108" t="s">
        <v>8245</v>
      </c>
      <c r="K2108">
        <v>1359176974</v>
      </c>
      <c r="L2108" s="9">
        <f t="shared" si="162"/>
        <v>41300.21497685185</v>
      </c>
      <c r="M2108">
        <v>1356584974</v>
      </c>
      <c r="N2108" s="9">
        <f t="shared" si="163"/>
        <v>41270.21497685185</v>
      </c>
      <c r="O2108" t="b">
        <v>0</v>
      </c>
      <c r="P2108">
        <v>44</v>
      </c>
      <c r="Q2108" t="b">
        <v>1</v>
      </c>
      <c r="R2108" t="s">
        <v>8277</v>
      </c>
      <c r="S2108" s="12" t="s">
        <v>8326</v>
      </c>
      <c r="T2108" t="s">
        <v>8330</v>
      </c>
      <c r="U2108">
        <f t="shared" si="164"/>
        <v>2012</v>
      </c>
    </row>
    <row r="2109" spans="1:21" ht="15" hidden="1" customHeight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>
        <f t="shared" si="160"/>
        <v>108</v>
      </c>
      <c r="H2109">
        <f t="shared" si="161"/>
        <v>37.15</v>
      </c>
      <c r="I2109" t="s">
        <v>8223</v>
      </c>
      <c r="J2109" t="s">
        <v>8245</v>
      </c>
      <c r="K2109">
        <v>1415815393</v>
      </c>
      <c r="L2109" s="9">
        <f t="shared" si="162"/>
        <v>41955.752233796295</v>
      </c>
      <c r="M2109">
        <v>1413997393</v>
      </c>
      <c r="N2109" s="9">
        <f t="shared" si="163"/>
        <v>41934.71056712963</v>
      </c>
      <c r="O2109" t="b">
        <v>0</v>
      </c>
      <c r="P2109">
        <v>58</v>
      </c>
      <c r="Q2109" t="b">
        <v>1</v>
      </c>
      <c r="R2109" t="s">
        <v>8277</v>
      </c>
      <c r="S2109" s="12" t="s">
        <v>8326</v>
      </c>
      <c r="T2109" t="s">
        <v>8330</v>
      </c>
      <c r="U2109">
        <f t="shared" si="164"/>
        <v>2014</v>
      </c>
    </row>
    <row r="2110" spans="1:21" ht="15" hidden="1" customHeight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>
        <f t="shared" si="160"/>
        <v>107</v>
      </c>
      <c r="H2110">
        <f t="shared" si="161"/>
        <v>89.9</v>
      </c>
      <c r="I2110" t="s">
        <v>8223</v>
      </c>
      <c r="J2110" t="s">
        <v>8245</v>
      </c>
      <c r="K2110">
        <v>1347249300</v>
      </c>
      <c r="L2110" s="9">
        <f t="shared" si="162"/>
        <v>41162.163194444445</v>
      </c>
      <c r="M2110">
        <v>1344917580</v>
      </c>
      <c r="N2110" s="9">
        <f t="shared" si="163"/>
        <v>41135.175694444442</v>
      </c>
      <c r="O2110" t="b">
        <v>0</v>
      </c>
      <c r="P2110">
        <v>191</v>
      </c>
      <c r="Q2110" t="b">
        <v>1</v>
      </c>
      <c r="R2110" t="s">
        <v>8277</v>
      </c>
      <c r="S2110" s="12" t="s">
        <v>8326</v>
      </c>
      <c r="T2110" t="s">
        <v>8330</v>
      </c>
      <c r="U2110">
        <f t="shared" si="164"/>
        <v>2012</v>
      </c>
    </row>
    <row r="2111" spans="1:21" ht="15" hidden="1" customHeight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>
        <f t="shared" si="160"/>
        <v>107</v>
      </c>
      <c r="H2111">
        <f t="shared" si="161"/>
        <v>106.53</v>
      </c>
      <c r="I2111" t="s">
        <v>8223</v>
      </c>
      <c r="J2111" t="s">
        <v>8245</v>
      </c>
      <c r="K2111">
        <v>1436115617</v>
      </c>
      <c r="L2111" s="9">
        <f t="shared" si="162"/>
        <v>42190.708530092597</v>
      </c>
      <c r="M2111">
        <v>1433523617</v>
      </c>
      <c r="N2111" s="9">
        <f t="shared" si="163"/>
        <v>42160.708530092597</v>
      </c>
      <c r="O2111" t="b">
        <v>0</v>
      </c>
      <c r="P2111">
        <v>40</v>
      </c>
      <c r="Q2111" t="b">
        <v>1</v>
      </c>
      <c r="R2111" t="s">
        <v>8277</v>
      </c>
      <c r="S2111" s="12" t="s">
        <v>8326</v>
      </c>
      <c r="T2111" t="s">
        <v>8330</v>
      </c>
      <c r="U2111">
        <f t="shared" si="164"/>
        <v>2015</v>
      </c>
    </row>
    <row r="2112" spans="1:21" ht="15" hidden="1" customHeight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>
        <f t="shared" si="160"/>
        <v>100</v>
      </c>
      <c r="H2112">
        <f t="shared" si="161"/>
        <v>52.82</v>
      </c>
      <c r="I2112" t="s">
        <v>8223</v>
      </c>
      <c r="J2112" t="s">
        <v>8245</v>
      </c>
      <c r="K2112">
        <v>1401253140</v>
      </c>
      <c r="L2112" s="9">
        <f t="shared" si="162"/>
        <v>41787.207638888889</v>
      </c>
      <c r="M2112">
        <v>1398873969</v>
      </c>
      <c r="N2112" s="9">
        <f t="shared" si="163"/>
        <v>41759.670937499999</v>
      </c>
      <c r="O2112" t="b">
        <v>0</v>
      </c>
      <c r="P2112">
        <v>38</v>
      </c>
      <c r="Q2112" t="b">
        <v>1</v>
      </c>
      <c r="R2112" t="s">
        <v>8277</v>
      </c>
      <c r="S2112" s="12" t="s">
        <v>8326</v>
      </c>
      <c r="T2112" t="s">
        <v>8330</v>
      </c>
      <c r="U2112">
        <f t="shared" si="164"/>
        <v>2014</v>
      </c>
    </row>
    <row r="2113" spans="1:21" ht="15" hidden="1" customHeight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>
        <f t="shared" si="160"/>
        <v>107</v>
      </c>
      <c r="H2113">
        <f t="shared" si="161"/>
        <v>54.62</v>
      </c>
      <c r="I2113" t="s">
        <v>8223</v>
      </c>
      <c r="J2113" t="s">
        <v>8245</v>
      </c>
      <c r="K2113">
        <v>1313370000</v>
      </c>
      <c r="L2113" s="9">
        <f t="shared" si="162"/>
        <v>40770.041666666664</v>
      </c>
      <c r="M2113">
        <v>1307594625</v>
      </c>
      <c r="N2113" s="9">
        <f t="shared" si="163"/>
        <v>40703.197048611109</v>
      </c>
      <c r="O2113" t="b">
        <v>0</v>
      </c>
      <c r="P2113">
        <v>39</v>
      </c>
      <c r="Q2113" t="b">
        <v>1</v>
      </c>
      <c r="R2113" t="s">
        <v>8277</v>
      </c>
      <c r="S2113" s="12" t="s">
        <v>8326</v>
      </c>
      <c r="T2113" t="s">
        <v>8330</v>
      </c>
      <c r="U2113">
        <f t="shared" si="164"/>
        <v>2011</v>
      </c>
    </row>
    <row r="2114" spans="1:21" ht="15" hidden="1" customHeight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>
        <f t="shared" si="160"/>
        <v>100</v>
      </c>
      <c r="H2114">
        <f t="shared" si="161"/>
        <v>27.27</v>
      </c>
      <c r="I2114" t="s">
        <v>8223</v>
      </c>
      <c r="J2114" t="s">
        <v>8245</v>
      </c>
      <c r="K2114">
        <v>1366064193</v>
      </c>
      <c r="L2114" s="9">
        <f t="shared" si="162"/>
        <v>41379.928159722222</v>
      </c>
      <c r="M2114">
        <v>1364854593</v>
      </c>
      <c r="N2114" s="9">
        <f t="shared" si="163"/>
        <v>41365.928159722222</v>
      </c>
      <c r="O2114" t="b">
        <v>0</v>
      </c>
      <c r="P2114">
        <v>11</v>
      </c>
      <c r="Q2114" t="b">
        <v>1</v>
      </c>
      <c r="R2114" t="s">
        <v>8277</v>
      </c>
      <c r="S2114" s="12" t="s">
        <v>8326</v>
      </c>
      <c r="T2114" t="s">
        <v>8330</v>
      </c>
      <c r="U2114">
        <f t="shared" si="164"/>
        <v>2013</v>
      </c>
    </row>
    <row r="2115" spans="1:21" ht="15" hidden="1" customHeight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>
        <f t="shared" ref="G2115:G2178" si="165">ROUND(E2115/D2115*100,0)</f>
        <v>105</v>
      </c>
      <c r="H2115">
        <f t="shared" ref="H2115:H2178" si="166">ROUND(E2115/P2115,2)</f>
        <v>68.599999999999994</v>
      </c>
      <c r="I2115" t="s">
        <v>8223</v>
      </c>
      <c r="J2115" t="s">
        <v>8245</v>
      </c>
      <c r="K2115">
        <v>1411505176</v>
      </c>
      <c r="L2115" s="9">
        <f t="shared" ref="L2115:L2178" si="167">K2115/60/60/24+DATE(1970,1,1)</f>
        <v>41905.86546296296</v>
      </c>
      <c r="M2115">
        <v>1408481176</v>
      </c>
      <c r="N2115" s="9">
        <f t="shared" ref="N2115:N2178" si="168">M2115/24/60/60+DATE(1970,1,1)</f>
        <v>41870.86546296296</v>
      </c>
      <c r="O2115" t="b">
        <v>0</v>
      </c>
      <c r="P2115">
        <v>107</v>
      </c>
      <c r="Q2115" t="b">
        <v>1</v>
      </c>
      <c r="R2115" t="s">
        <v>8277</v>
      </c>
      <c r="S2115" s="12" t="s">
        <v>8326</v>
      </c>
      <c r="T2115" t="s">
        <v>8330</v>
      </c>
      <c r="U2115">
        <f t="shared" ref="U2115:U2178" si="169">YEAR(N2115)</f>
        <v>2014</v>
      </c>
    </row>
    <row r="2116" spans="1:21" ht="15" hidden="1" customHeight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>
        <f t="shared" si="165"/>
        <v>105</v>
      </c>
      <c r="H2116">
        <f t="shared" si="166"/>
        <v>35.61</v>
      </c>
      <c r="I2116" t="s">
        <v>8223</v>
      </c>
      <c r="J2116" t="s">
        <v>8245</v>
      </c>
      <c r="K2116">
        <v>1291870740</v>
      </c>
      <c r="L2116" s="9">
        <f t="shared" si="167"/>
        <v>40521.207638888889</v>
      </c>
      <c r="M2116">
        <v>1286480070</v>
      </c>
      <c r="N2116" s="9">
        <f t="shared" si="168"/>
        <v>40458.815625000003</v>
      </c>
      <c r="O2116" t="b">
        <v>0</v>
      </c>
      <c r="P2116">
        <v>147</v>
      </c>
      <c r="Q2116" t="b">
        <v>1</v>
      </c>
      <c r="R2116" t="s">
        <v>8277</v>
      </c>
      <c r="S2116" s="12" t="s">
        <v>8326</v>
      </c>
      <c r="T2116" t="s">
        <v>8330</v>
      </c>
      <c r="U2116">
        <f t="shared" si="169"/>
        <v>2010</v>
      </c>
    </row>
    <row r="2117" spans="1:21" ht="15" hidden="1" customHeight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>
        <f t="shared" si="165"/>
        <v>226</v>
      </c>
      <c r="H2117">
        <f t="shared" si="166"/>
        <v>94.03</v>
      </c>
      <c r="I2117" t="s">
        <v>8223</v>
      </c>
      <c r="J2117" t="s">
        <v>8245</v>
      </c>
      <c r="K2117">
        <v>1298167001</v>
      </c>
      <c r="L2117" s="9">
        <f t="shared" si="167"/>
        <v>40594.081030092595</v>
      </c>
      <c r="M2117">
        <v>1295575001</v>
      </c>
      <c r="N2117" s="9">
        <f t="shared" si="168"/>
        <v>40564.081030092595</v>
      </c>
      <c r="O2117" t="b">
        <v>0</v>
      </c>
      <c r="P2117">
        <v>36</v>
      </c>
      <c r="Q2117" t="b">
        <v>1</v>
      </c>
      <c r="R2117" t="s">
        <v>8277</v>
      </c>
      <c r="S2117" s="12" t="s">
        <v>8326</v>
      </c>
      <c r="T2117" t="s">
        <v>8330</v>
      </c>
      <c r="U2117">
        <f t="shared" si="169"/>
        <v>2011</v>
      </c>
    </row>
    <row r="2118" spans="1:21" ht="15" hidden="1" customHeight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>
        <f t="shared" si="165"/>
        <v>101</v>
      </c>
      <c r="H2118">
        <f t="shared" si="166"/>
        <v>526.46</v>
      </c>
      <c r="I2118" t="s">
        <v>8223</v>
      </c>
      <c r="J2118" t="s">
        <v>8245</v>
      </c>
      <c r="K2118">
        <v>1349203203</v>
      </c>
      <c r="L2118" s="9">
        <f t="shared" si="167"/>
        <v>41184.777812500004</v>
      </c>
      <c r="M2118">
        <v>1345056003</v>
      </c>
      <c r="N2118" s="9">
        <f t="shared" si="168"/>
        <v>41136.777812499997</v>
      </c>
      <c r="O2118" t="b">
        <v>0</v>
      </c>
      <c r="P2118">
        <v>92</v>
      </c>
      <c r="Q2118" t="b">
        <v>1</v>
      </c>
      <c r="R2118" t="s">
        <v>8277</v>
      </c>
      <c r="S2118" s="12" t="s">
        <v>8326</v>
      </c>
      <c r="T2118" t="s">
        <v>8330</v>
      </c>
      <c r="U2118">
        <f t="shared" si="169"/>
        <v>2012</v>
      </c>
    </row>
    <row r="2119" spans="1:21" ht="15" hidden="1" customHeight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>
        <f t="shared" si="165"/>
        <v>148</v>
      </c>
      <c r="H2119">
        <f t="shared" si="166"/>
        <v>50.66</v>
      </c>
      <c r="I2119" t="s">
        <v>8223</v>
      </c>
      <c r="J2119" t="s">
        <v>8245</v>
      </c>
      <c r="K2119">
        <v>1445921940</v>
      </c>
      <c r="L2119" s="9">
        <f t="shared" si="167"/>
        <v>42304.207638888889</v>
      </c>
      <c r="M2119">
        <v>1444699549</v>
      </c>
      <c r="N2119" s="9">
        <f t="shared" si="168"/>
        <v>42290.059594907405</v>
      </c>
      <c r="O2119" t="b">
        <v>0</v>
      </c>
      <c r="P2119">
        <v>35</v>
      </c>
      <c r="Q2119" t="b">
        <v>1</v>
      </c>
      <c r="R2119" t="s">
        <v>8277</v>
      </c>
      <c r="S2119" s="12" t="s">
        <v>8326</v>
      </c>
      <c r="T2119" t="s">
        <v>8330</v>
      </c>
      <c r="U2119">
        <f t="shared" si="169"/>
        <v>2015</v>
      </c>
    </row>
    <row r="2120" spans="1:21" ht="15" hidden="1" customHeight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>
        <f t="shared" si="165"/>
        <v>135</v>
      </c>
      <c r="H2120">
        <f t="shared" si="166"/>
        <v>79.180000000000007</v>
      </c>
      <c r="I2120" t="s">
        <v>8223</v>
      </c>
      <c r="J2120" t="s">
        <v>8245</v>
      </c>
      <c r="K2120">
        <v>1311538136</v>
      </c>
      <c r="L2120" s="9">
        <f t="shared" si="167"/>
        <v>40748.839537037034</v>
      </c>
      <c r="M2120">
        <v>1308946136</v>
      </c>
      <c r="N2120" s="9">
        <f t="shared" si="168"/>
        <v>40718.839537037042</v>
      </c>
      <c r="O2120" t="b">
        <v>0</v>
      </c>
      <c r="P2120">
        <v>17</v>
      </c>
      <c r="Q2120" t="b">
        <v>1</v>
      </c>
      <c r="R2120" t="s">
        <v>8277</v>
      </c>
      <c r="S2120" s="12" t="s">
        <v>8326</v>
      </c>
      <c r="T2120" t="s">
        <v>8330</v>
      </c>
      <c r="U2120">
        <f t="shared" si="169"/>
        <v>2011</v>
      </c>
    </row>
    <row r="2121" spans="1:21" ht="15" hidden="1" customHeight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>
        <f t="shared" si="165"/>
        <v>101</v>
      </c>
      <c r="H2121">
        <f t="shared" si="166"/>
        <v>91.59</v>
      </c>
      <c r="I2121" t="s">
        <v>8223</v>
      </c>
      <c r="J2121" t="s">
        <v>8245</v>
      </c>
      <c r="K2121">
        <v>1345086445</v>
      </c>
      <c r="L2121" s="9">
        <f t="shared" si="167"/>
        <v>41137.130150462966</v>
      </c>
      <c r="M2121">
        <v>1342494445</v>
      </c>
      <c r="N2121" s="9">
        <f t="shared" si="168"/>
        <v>41107.130150462966</v>
      </c>
      <c r="O2121" t="b">
        <v>0</v>
      </c>
      <c r="P2121">
        <v>22</v>
      </c>
      <c r="Q2121" t="b">
        <v>1</v>
      </c>
      <c r="R2121" t="s">
        <v>8277</v>
      </c>
      <c r="S2121" s="12" t="s">
        <v>8326</v>
      </c>
      <c r="T2121" t="s">
        <v>8330</v>
      </c>
      <c r="U2121">
        <f t="shared" si="169"/>
        <v>2012</v>
      </c>
    </row>
    <row r="2122" spans="1:21" ht="15" hidden="1" customHeight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>
        <f t="shared" si="165"/>
        <v>101</v>
      </c>
      <c r="H2122">
        <f t="shared" si="166"/>
        <v>116.96</v>
      </c>
      <c r="I2122" t="s">
        <v>8223</v>
      </c>
      <c r="J2122" t="s">
        <v>8245</v>
      </c>
      <c r="K2122">
        <v>1388617736</v>
      </c>
      <c r="L2122" s="9">
        <f t="shared" si="167"/>
        <v>41640.964537037034</v>
      </c>
      <c r="M2122">
        <v>1384384136</v>
      </c>
      <c r="N2122" s="9">
        <f t="shared" si="168"/>
        <v>41591.964537037042</v>
      </c>
      <c r="O2122" t="b">
        <v>0</v>
      </c>
      <c r="P2122">
        <v>69</v>
      </c>
      <c r="Q2122" t="b">
        <v>1</v>
      </c>
      <c r="R2122" t="s">
        <v>8277</v>
      </c>
      <c r="S2122" s="12" t="s">
        <v>8326</v>
      </c>
      <c r="T2122" t="s">
        <v>8330</v>
      </c>
      <c r="U2122">
        <f t="shared" si="169"/>
        <v>2013</v>
      </c>
    </row>
    <row r="2123" spans="1:21" ht="15" hidden="1" customHeight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>
        <f t="shared" si="165"/>
        <v>1</v>
      </c>
      <c r="H2123">
        <f t="shared" si="166"/>
        <v>28.4</v>
      </c>
      <c r="I2123" t="s">
        <v>8239</v>
      </c>
      <c r="J2123" t="s">
        <v>8256</v>
      </c>
      <c r="K2123">
        <v>1484156948</v>
      </c>
      <c r="L2123" s="9">
        <f t="shared" si="167"/>
        <v>42746.7424537037</v>
      </c>
      <c r="M2123">
        <v>1481564948</v>
      </c>
      <c r="N2123" s="9">
        <f t="shared" si="168"/>
        <v>42716.7424537037</v>
      </c>
      <c r="O2123" t="b">
        <v>0</v>
      </c>
      <c r="P2123">
        <v>10</v>
      </c>
      <c r="Q2123" t="b">
        <v>0</v>
      </c>
      <c r="R2123" t="s">
        <v>8280</v>
      </c>
      <c r="S2123" s="12" t="s">
        <v>8334</v>
      </c>
      <c r="T2123" t="s">
        <v>8335</v>
      </c>
      <c r="U2123">
        <f t="shared" si="169"/>
        <v>2016</v>
      </c>
    </row>
    <row r="2124" spans="1:21" ht="15" hidden="1" customHeight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>
        <f t="shared" si="165"/>
        <v>0</v>
      </c>
      <c r="H2124">
        <f t="shared" si="166"/>
        <v>103.33</v>
      </c>
      <c r="I2124" t="s">
        <v>8237</v>
      </c>
      <c r="J2124" t="s">
        <v>8255</v>
      </c>
      <c r="K2124">
        <v>1483773169</v>
      </c>
      <c r="L2124" s="9">
        <f t="shared" si="167"/>
        <v>42742.300567129627</v>
      </c>
      <c r="M2124">
        <v>1481181169</v>
      </c>
      <c r="N2124" s="9">
        <f t="shared" si="168"/>
        <v>42712.300567129627</v>
      </c>
      <c r="O2124" t="b">
        <v>0</v>
      </c>
      <c r="P2124">
        <v>3</v>
      </c>
      <c r="Q2124" t="b">
        <v>0</v>
      </c>
      <c r="R2124" t="s">
        <v>8280</v>
      </c>
      <c r="S2124" s="12" t="s">
        <v>8334</v>
      </c>
      <c r="T2124" t="s">
        <v>8335</v>
      </c>
      <c r="U2124">
        <f t="shared" si="169"/>
        <v>2016</v>
      </c>
    </row>
    <row r="2125" spans="1:21" ht="15" hidden="1" customHeight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>
        <f t="shared" si="165"/>
        <v>10</v>
      </c>
      <c r="H2125">
        <f t="shared" si="166"/>
        <v>10</v>
      </c>
      <c r="I2125" t="s">
        <v>8223</v>
      </c>
      <c r="J2125" t="s">
        <v>8245</v>
      </c>
      <c r="K2125">
        <v>1268636340</v>
      </c>
      <c r="L2125" s="9">
        <f t="shared" si="167"/>
        <v>40252.290972222225</v>
      </c>
      <c r="M2125">
        <v>1263982307</v>
      </c>
      <c r="N2125" s="9">
        <f t="shared" si="168"/>
        <v>40198.424849537041</v>
      </c>
      <c r="O2125" t="b">
        <v>0</v>
      </c>
      <c r="P2125">
        <v>5</v>
      </c>
      <c r="Q2125" t="b">
        <v>0</v>
      </c>
      <c r="R2125" t="s">
        <v>8280</v>
      </c>
      <c r="S2125" s="12" t="s">
        <v>8334</v>
      </c>
      <c r="T2125" t="s">
        <v>8335</v>
      </c>
      <c r="U2125">
        <f t="shared" si="169"/>
        <v>2010</v>
      </c>
    </row>
    <row r="2126" spans="1:21" ht="15" hidden="1" customHeight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>
        <f t="shared" si="165"/>
        <v>10</v>
      </c>
      <c r="H2126">
        <f t="shared" si="166"/>
        <v>23</v>
      </c>
      <c r="I2126" t="s">
        <v>8223</v>
      </c>
      <c r="J2126" t="s">
        <v>8245</v>
      </c>
      <c r="K2126">
        <v>1291093200</v>
      </c>
      <c r="L2126" s="9">
        <f t="shared" si="167"/>
        <v>40512.208333333336</v>
      </c>
      <c r="M2126">
        <v>1286930435</v>
      </c>
      <c r="N2126" s="9">
        <f t="shared" si="168"/>
        <v>40464.028182870374</v>
      </c>
      <c r="O2126" t="b">
        <v>0</v>
      </c>
      <c r="P2126">
        <v>5</v>
      </c>
      <c r="Q2126" t="b">
        <v>0</v>
      </c>
      <c r="R2126" t="s">
        <v>8280</v>
      </c>
      <c r="S2126" s="12" t="s">
        <v>8334</v>
      </c>
      <c r="T2126" t="s">
        <v>8335</v>
      </c>
      <c r="U2126">
        <f t="shared" si="169"/>
        <v>2010</v>
      </c>
    </row>
    <row r="2127" spans="1:21" ht="15" hidden="1" customHeight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>
        <f t="shared" si="165"/>
        <v>1</v>
      </c>
      <c r="H2127">
        <f t="shared" si="166"/>
        <v>31.56</v>
      </c>
      <c r="I2127" t="s">
        <v>8223</v>
      </c>
      <c r="J2127" t="s">
        <v>8245</v>
      </c>
      <c r="K2127">
        <v>1438734833</v>
      </c>
      <c r="L2127" s="9">
        <f t="shared" si="167"/>
        <v>42221.023530092592</v>
      </c>
      <c r="M2127">
        <v>1436142833</v>
      </c>
      <c r="N2127" s="9">
        <f t="shared" si="168"/>
        <v>42191.023530092592</v>
      </c>
      <c r="O2127" t="b">
        <v>0</v>
      </c>
      <c r="P2127">
        <v>27</v>
      </c>
      <c r="Q2127" t="b">
        <v>0</v>
      </c>
      <c r="R2127" t="s">
        <v>8280</v>
      </c>
      <c r="S2127" s="12" t="s">
        <v>8334</v>
      </c>
      <c r="T2127" t="s">
        <v>8335</v>
      </c>
      <c r="U2127">
        <f t="shared" si="169"/>
        <v>2015</v>
      </c>
    </row>
    <row r="2128" spans="1:21" ht="15" hidden="1" customHeight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>
        <f t="shared" si="165"/>
        <v>0</v>
      </c>
      <c r="H2128">
        <f t="shared" si="166"/>
        <v>5</v>
      </c>
      <c r="I2128" t="s">
        <v>8223</v>
      </c>
      <c r="J2128" t="s">
        <v>8245</v>
      </c>
      <c r="K2128">
        <v>1418080887</v>
      </c>
      <c r="L2128" s="9">
        <f t="shared" si="167"/>
        <v>41981.973229166666</v>
      </c>
      <c r="M2128">
        <v>1415488887</v>
      </c>
      <c r="N2128" s="9">
        <f t="shared" si="168"/>
        <v>41951.973229166666</v>
      </c>
      <c r="O2128" t="b">
        <v>0</v>
      </c>
      <c r="P2128">
        <v>2</v>
      </c>
      <c r="Q2128" t="b">
        <v>0</v>
      </c>
      <c r="R2128" t="s">
        <v>8280</v>
      </c>
      <c r="S2128" s="12" t="s">
        <v>8334</v>
      </c>
      <c r="T2128" t="s">
        <v>8335</v>
      </c>
      <c r="U2128">
        <f t="shared" si="169"/>
        <v>2014</v>
      </c>
    </row>
    <row r="2129" spans="1:21" ht="15" hidden="1" customHeight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>
        <f t="shared" si="165"/>
        <v>29</v>
      </c>
      <c r="H2129">
        <f t="shared" si="166"/>
        <v>34.22</v>
      </c>
      <c r="I2129" t="s">
        <v>8224</v>
      </c>
      <c r="J2129" t="s">
        <v>8246</v>
      </c>
      <c r="K2129">
        <v>1426158463</v>
      </c>
      <c r="L2129" s="9">
        <f t="shared" si="167"/>
        <v>42075.463692129633</v>
      </c>
      <c r="M2129">
        <v>1423570063</v>
      </c>
      <c r="N2129" s="9">
        <f t="shared" si="168"/>
        <v>42045.50535879629</v>
      </c>
      <c r="O2129" t="b">
        <v>0</v>
      </c>
      <c r="P2129">
        <v>236</v>
      </c>
      <c r="Q2129" t="b">
        <v>0</v>
      </c>
      <c r="R2129" t="s">
        <v>8280</v>
      </c>
      <c r="S2129" s="12" t="s">
        <v>8334</v>
      </c>
      <c r="T2129" t="s">
        <v>8335</v>
      </c>
      <c r="U2129">
        <f t="shared" si="169"/>
        <v>2015</v>
      </c>
    </row>
    <row r="2130" spans="1:21" ht="15" hidden="1" customHeight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>
        <f t="shared" si="165"/>
        <v>0</v>
      </c>
      <c r="H2130">
        <f t="shared" si="166"/>
        <v>25</v>
      </c>
      <c r="I2130" t="s">
        <v>8228</v>
      </c>
      <c r="J2130" t="s">
        <v>8250</v>
      </c>
      <c r="K2130">
        <v>1411324369</v>
      </c>
      <c r="L2130" s="9">
        <f t="shared" si="167"/>
        <v>41903.772789351853</v>
      </c>
      <c r="M2130">
        <v>1406140369</v>
      </c>
      <c r="N2130" s="9">
        <f t="shared" si="168"/>
        <v>41843.772789351853</v>
      </c>
      <c r="O2130" t="b">
        <v>0</v>
      </c>
      <c r="P2130">
        <v>1</v>
      </c>
      <c r="Q2130" t="b">
        <v>0</v>
      </c>
      <c r="R2130" t="s">
        <v>8280</v>
      </c>
      <c r="S2130" s="12" t="s">
        <v>8334</v>
      </c>
      <c r="T2130" t="s">
        <v>8335</v>
      </c>
      <c r="U2130">
        <f t="shared" si="169"/>
        <v>2014</v>
      </c>
    </row>
    <row r="2131" spans="1:21" ht="15" hidden="1" customHeight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>
        <f t="shared" si="165"/>
        <v>12</v>
      </c>
      <c r="H2131">
        <f t="shared" si="166"/>
        <v>19.670000000000002</v>
      </c>
      <c r="I2131" t="s">
        <v>8223</v>
      </c>
      <c r="J2131" t="s">
        <v>8245</v>
      </c>
      <c r="K2131">
        <v>1457570100</v>
      </c>
      <c r="L2131" s="9">
        <f t="shared" si="167"/>
        <v>42439.024305555555</v>
      </c>
      <c r="M2131">
        <v>1454978100</v>
      </c>
      <c r="N2131" s="9">
        <f t="shared" si="168"/>
        <v>42409.024305555555</v>
      </c>
      <c r="O2131" t="b">
        <v>0</v>
      </c>
      <c r="P2131">
        <v>12</v>
      </c>
      <c r="Q2131" t="b">
        <v>0</v>
      </c>
      <c r="R2131" t="s">
        <v>8280</v>
      </c>
      <c r="S2131" s="12" t="s">
        <v>8334</v>
      </c>
      <c r="T2131" t="s">
        <v>8335</v>
      </c>
      <c r="U2131">
        <f t="shared" si="169"/>
        <v>2016</v>
      </c>
    </row>
    <row r="2132" spans="1:21" ht="15" hidden="1" customHeight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>
        <f t="shared" si="165"/>
        <v>0</v>
      </c>
      <c r="H2132">
        <f t="shared" si="166"/>
        <v>21.25</v>
      </c>
      <c r="I2132" t="s">
        <v>8223</v>
      </c>
      <c r="J2132" t="s">
        <v>8245</v>
      </c>
      <c r="K2132">
        <v>1408154663</v>
      </c>
      <c r="L2132" s="9">
        <f t="shared" si="167"/>
        <v>41867.086377314816</v>
      </c>
      <c r="M2132">
        <v>1405130663</v>
      </c>
      <c r="N2132" s="9">
        <f t="shared" si="168"/>
        <v>41832.086377314816</v>
      </c>
      <c r="O2132" t="b">
        <v>0</v>
      </c>
      <c r="P2132">
        <v>4</v>
      </c>
      <c r="Q2132" t="b">
        <v>0</v>
      </c>
      <c r="R2132" t="s">
        <v>8280</v>
      </c>
      <c r="S2132" s="12" t="s">
        <v>8334</v>
      </c>
      <c r="T2132" t="s">
        <v>8335</v>
      </c>
      <c r="U2132">
        <f t="shared" si="169"/>
        <v>2014</v>
      </c>
    </row>
    <row r="2133" spans="1:21" ht="15" hidden="1" customHeight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>
        <f t="shared" si="165"/>
        <v>5</v>
      </c>
      <c r="H2133">
        <f t="shared" si="166"/>
        <v>8.33</v>
      </c>
      <c r="I2133" t="s">
        <v>8223</v>
      </c>
      <c r="J2133" t="s">
        <v>8245</v>
      </c>
      <c r="K2133">
        <v>1436677091</v>
      </c>
      <c r="L2133" s="9">
        <f t="shared" si="167"/>
        <v>42197.207071759258</v>
      </c>
      <c r="M2133">
        <v>1434085091</v>
      </c>
      <c r="N2133" s="9">
        <f t="shared" si="168"/>
        <v>42167.207071759258</v>
      </c>
      <c r="O2133" t="b">
        <v>0</v>
      </c>
      <c r="P2133">
        <v>3</v>
      </c>
      <c r="Q2133" t="b">
        <v>0</v>
      </c>
      <c r="R2133" t="s">
        <v>8280</v>
      </c>
      <c r="S2133" s="12" t="s">
        <v>8334</v>
      </c>
      <c r="T2133" t="s">
        <v>8335</v>
      </c>
      <c r="U2133">
        <f t="shared" si="169"/>
        <v>2015</v>
      </c>
    </row>
    <row r="2134" spans="1:21" ht="15" hidden="1" customHeight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>
        <f t="shared" si="165"/>
        <v>2</v>
      </c>
      <c r="H2134">
        <f t="shared" si="166"/>
        <v>21.34</v>
      </c>
      <c r="I2134" t="s">
        <v>8223</v>
      </c>
      <c r="J2134" t="s">
        <v>8245</v>
      </c>
      <c r="K2134">
        <v>1391427692</v>
      </c>
      <c r="L2134" s="9">
        <f t="shared" si="167"/>
        <v>41673.487175925926</v>
      </c>
      <c r="M2134">
        <v>1388835692</v>
      </c>
      <c r="N2134" s="9">
        <f t="shared" si="168"/>
        <v>41643.487175925926</v>
      </c>
      <c r="O2134" t="b">
        <v>0</v>
      </c>
      <c r="P2134">
        <v>99</v>
      </c>
      <c r="Q2134" t="b">
        <v>0</v>
      </c>
      <c r="R2134" t="s">
        <v>8280</v>
      </c>
      <c r="S2134" s="12" t="s">
        <v>8334</v>
      </c>
      <c r="T2134" t="s">
        <v>8335</v>
      </c>
      <c r="U2134">
        <f t="shared" si="169"/>
        <v>2014</v>
      </c>
    </row>
    <row r="2135" spans="1:21" ht="15" hidden="1" customHeight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>
        <f t="shared" si="165"/>
        <v>2</v>
      </c>
      <c r="H2135">
        <f t="shared" si="166"/>
        <v>5.33</v>
      </c>
      <c r="I2135" t="s">
        <v>8223</v>
      </c>
      <c r="J2135" t="s">
        <v>8245</v>
      </c>
      <c r="K2135">
        <v>1303628340</v>
      </c>
      <c r="L2135" s="9">
        <f t="shared" si="167"/>
        <v>40657.290972222225</v>
      </c>
      <c r="M2135">
        <v>1300328399</v>
      </c>
      <c r="N2135" s="9">
        <f t="shared" si="168"/>
        <v>40619.097210648149</v>
      </c>
      <c r="O2135" t="b">
        <v>0</v>
      </c>
      <c r="P2135">
        <v>3</v>
      </c>
      <c r="Q2135" t="b">
        <v>0</v>
      </c>
      <c r="R2135" t="s">
        <v>8280</v>
      </c>
      <c r="S2135" s="12" t="s">
        <v>8334</v>
      </c>
      <c r="T2135" t="s">
        <v>8335</v>
      </c>
      <c r="U2135">
        <f t="shared" si="169"/>
        <v>2011</v>
      </c>
    </row>
    <row r="2136" spans="1:21" ht="15" hidden="1" customHeight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>
        <f t="shared" si="165"/>
        <v>2</v>
      </c>
      <c r="H2136">
        <f t="shared" si="166"/>
        <v>34.67</v>
      </c>
      <c r="I2136" t="s">
        <v>8223</v>
      </c>
      <c r="J2136" t="s">
        <v>8245</v>
      </c>
      <c r="K2136">
        <v>1367097391</v>
      </c>
      <c r="L2136" s="9">
        <f t="shared" si="167"/>
        <v>41391.886469907404</v>
      </c>
      <c r="M2136">
        <v>1364505391</v>
      </c>
      <c r="N2136" s="9">
        <f t="shared" si="168"/>
        <v>41361.886469907404</v>
      </c>
      <c r="O2136" t="b">
        <v>0</v>
      </c>
      <c r="P2136">
        <v>3</v>
      </c>
      <c r="Q2136" t="b">
        <v>0</v>
      </c>
      <c r="R2136" t="s">
        <v>8280</v>
      </c>
      <c r="S2136" s="12" t="s">
        <v>8334</v>
      </c>
      <c r="T2136" t="s">
        <v>8335</v>
      </c>
      <c r="U2136">
        <f t="shared" si="169"/>
        <v>2013</v>
      </c>
    </row>
    <row r="2137" spans="1:21" ht="15" hidden="1" customHeight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>
        <f t="shared" si="165"/>
        <v>10</v>
      </c>
      <c r="H2137">
        <f t="shared" si="166"/>
        <v>21.73</v>
      </c>
      <c r="I2137" t="s">
        <v>8223</v>
      </c>
      <c r="J2137" t="s">
        <v>8245</v>
      </c>
      <c r="K2137">
        <v>1349392033</v>
      </c>
      <c r="L2137" s="9">
        <f t="shared" si="167"/>
        <v>41186.963344907403</v>
      </c>
      <c r="M2137">
        <v>1346800033</v>
      </c>
      <c r="N2137" s="9">
        <f t="shared" si="168"/>
        <v>41156.96334490741</v>
      </c>
      <c r="O2137" t="b">
        <v>0</v>
      </c>
      <c r="P2137">
        <v>22</v>
      </c>
      <c r="Q2137" t="b">
        <v>0</v>
      </c>
      <c r="R2137" t="s">
        <v>8280</v>
      </c>
      <c r="S2137" s="12" t="s">
        <v>8334</v>
      </c>
      <c r="T2137" t="s">
        <v>8335</v>
      </c>
      <c r="U2137">
        <f t="shared" si="169"/>
        <v>2012</v>
      </c>
    </row>
    <row r="2138" spans="1:21" ht="15" hidden="1" customHeight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>
        <f t="shared" si="165"/>
        <v>0</v>
      </c>
      <c r="H2138">
        <f t="shared" si="166"/>
        <v>11.92</v>
      </c>
      <c r="I2138" t="s">
        <v>8223</v>
      </c>
      <c r="J2138" t="s">
        <v>8245</v>
      </c>
      <c r="K2138">
        <v>1382184786</v>
      </c>
      <c r="L2138" s="9">
        <f t="shared" si="167"/>
        <v>41566.509097222224</v>
      </c>
      <c r="M2138">
        <v>1379592786</v>
      </c>
      <c r="N2138" s="9">
        <f t="shared" si="168"/>
        <v>41536.509097222224</v>
      </c>
      <c r="O2138" t="b">
        <v>0</v>
      </c>
      <c r="P2138">
        <v>4</v>
      </c>
      <c r="Q2138" t="b">
        <v>0</v>
      </c>
      <c r="R2138" t="s">
        <v>8280</v>
      </c>
      <c r="S2138" s="12" t="s">
        <v>8334</v>
      </c>
      <c r="T2138" t="s">
        <v>8335</v>
      </c>
      <c r="U2138">
        <f t="shared" si="169"/>
        <v>2013</v>
      </c>
    </row>
    <row r="2139" spans="1:21" ht="15" hidden="1" customHeight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>
        <f t="shared" si="165"/>
        <v>28</v>
      </c>
      <c r="H2139">
        <f t="shared" si="166"/>
        <v>26.6</v>
      </c>
      <c r="I2139" t="s">
        <v>8228</v>
      </c>
      <c r="J2139" t="s">
        <v>8250</v>
      </c>
      <c r="K2139">
        <v>1417804229</v>
      </c>
      <c r="L2139" s="9">
        <f t="shared" si="167"/>
        <v>41978.771168981482</v>
      </c>
      <c r="M2139">
        <v>1415212229</v>
      </c>
      <c r="N2139" s="9">
        <f t="shared" si="168"/>
        <v>41948.771168981482</v>
      </c>
      <c r="O2139" t="b">
        <v>0</v>
      </c>
      <c r="P2139">
        <v>534</v>
      </c>
      <c r="Q2139" t="b">
        <v>0</v>
      </c>
      <c r="R2139" t="s">
        <v>8280</v>
      </c>
      <c r="S2139" s="12" t="s">
        <v>8334</v>
      </c>
      <c r="T2139" t="s">
        <v>8335</v>
      </c>
      <c r="U2139">
        <f t="shared" si="169"/>
        <v>2014</v>
      </c>
    </row>
    <row r="2140" spans="1:21" ht="15" hidden="1" customHeight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>
        <f t="shared" si="165"/>
        <v>13</v>
      </c>
      <c r="H2140">
        <f t="shared" si="166"/>
        <v>10.67</v>
      </c>
      <c r="I2140" t="s">
        <v>8224</v>
      </c>
      <c r="J2140" t="s">
        <v>8246</v>
      </c>
      <c r="K2140">
        <v>1383959939</v>
      </c>
      <c r="L2140" s="9">
        <f t="shared" si="167"/>
        <v>41587.054849537039</v>
      </c>
      <c r="M2140">
        <v>1381364339</v>
      </c>
      <c r="N2140" s="9">
        <f t="shared" si="168"/>
        <v>41557.013182870374</v>
      </c>
      <c r="O2140" t="b">
        <v>0</v>
      </c>
      <c r="P2140">
        <v>12</v>
      </c>
      <c r="Q2140" t="b">
        <v>0</v>
      </c>
      <c r="R2140" t="s">
        <v>8280</v>
      </c>
      <c r="S2140" s="12" t="s">
        <v>8334</v>
      </c>
      <c r="T2140" t="s">
        <v>8335</v>
      </c>
      <c r="U2140">
        <f t="shared" si="169"/>
        <v>2013</v>
      </c>
    </row>
    <row r="2141" spans="1:21" ht="15" hidden="1" customHeight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>
        <f t="shared" si="165"/>
        <v>5</v>
      </c>
      <c r="H2141">
        <f t="shared" si="166"/>
        <v>29.04</v>
      </c>
      <c r="I2141" t="s">
        <v>8223</v>
      </c>
      <c r="J2141" t="s">
        <v>8245</v>
      </c>
      <c r="K2141">
        <v>1478196008</v>
      </c>
      <c r="L2141" s="9">
        <f t="shared" si="167"/>
        <v>42677.750092592592</v>
      </c>
      <c r="M2141">
        <v>1475604008</v>
      </c>
      <c r="N2141" s="9">
        <f t="shared" si="168"/>
        <v>42647.750092592592</v>
      </c>
      <c r="O2141" t="b">
        <v>0</v>
      </c>
      <c r="P2141">
        <v>56</v>
      </c>
      <c r="Q2141" t="b">
        <v>0</v>
      </c>
      <c r="R2141" t="s">
        <v>8280</v>
      </c>
      <c r="S2141" s="12" t="s">
        <v>8334</v>
      </c>
      <c r="T2141" t="s">
        <v>8335</v>
      </c>
      <c r="U2141">
        <f t="shared" si="169"/>
        <v>2016</v>
      </c>
    </row>
    <row r="2142" spans="1:21" ht="15" hidden="1" customHeight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>
        <f t="shared" si="165"/>
        <v>0</v>
      </c>
      <c r="H2142">
        <f t="shared" si="166"/>
        <v>50.91</v>
      </c>
      <c r="I2142" t="s">
        <v>8223</v>
      </c>
      <c r="J2142" t="s">
        <v>8245</v>
      </c>
      <c r="K2142">
        <v>1357934424</v>
      </c>
      <c r="L2142" s="9">
        <f t="shared" si="167"/>
        <v>41285.833611111113</v>
      </c>
      <c r="M2142">
        <v>1355342424</v>
      </c>
      <c r="N2142" s="9">
        <f t="shared" si="168"/>
        <v>41255.833611111113</v>
      </c>
      <c r="O2142" t="b">
        <v>0</v>
      </c>
      <c r="P2142">
        <v>11</v>
      </c>
      <c r="Q2142" t="b">
        <v>0</v>
      </c>
      <c r="R2142" t="s">
        <v>8280</v>
      </c>
      <c r="S2142" s="12" t="s">
        <v>8334</v>
      </c>
      <c r="T2142" t="s">
        <v>8335</v>
      </c>
      <c r="U2142">
        <f t="shared" si="169"/>
        <v>2012</v>
      </c>
    </row>
    <row r="2143" spans="1:21" ht="15" hidden="1" customHeight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>
        <f t="shared" si="165"/>
        <v>0</v>
      </c>
      <c r="H2143" t="e">
        <f t="shared" si="166"/>
        <v>#DIV/0!</v>
      </c>
      <c r="I2143" t="s">
        <v>8223</v>
      </c>
      <c r="J2143" t="s">
        <v>8245</v>
      </c>
      <c r="K2143">
        <v>1415947159</v>
      </c>
      <c r="L2143" s="9">
        <f t="shared" si="167"/>
        <v>41957.277303240742</v>
      </c>
      <c r="M2143">
        <v>1413351559</v>
      </c>
      <c r="N2143" s="9">
        <f t="shared" si="168"/>
        <v>41927.235636574071</v>
      </c>
      <c r="O2143" t="b">
        <v>0</v>
      </c>
      <c r="P2143">
        <v>0</v>
      </c>
      <c r="Q2143" t="b">
        <v>0</v>
      </c>
      <c r="R2143" t="s">
        <v>8280</v>
      </c>
      <c r="S2143" s="12" t="s">
        <v>8334</v>
      </c>
      <c r="T2143" t="s">
        <v>8335</v>
      </c>
      <c r="U2143">
        <f t="shared" si="169"/>
        <v>2014</v>
      </c>
    </row>
    <row r="2144" spans="1:21" ht="15" hidden="1" customHeight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>
        <f t="shared" si="165"/>
        <v>6</v>
      </c>
      <c r="H2144">
        <f t="shared" si="166"/>
        <v>50.08</v>
      </c>
      <c r="I2144" t="s">
        <v>8235</v>
      </c>
      <c r="J2144" t="s">
        <v>8248</v>
      </c>
      <c r="K2144">
        <v>1451494210</v>
      </c>
      <c r="L2144" s="9">
        <f t="shared" si="167"/>
        <v>42368.701504629629</v>
      </c>
      <c r="M2144">
        <v>1449075010</v>
      </c>
      <c r="N2144" s="9">
        <f t="shared" si="168"/>
        <v>42340.701504629629</v>
      </c>
      <c r="O2144" t="b">
        <v>0</v>
      </c>
      <c r="P2144">
        <v>12</v>
      </c>
      <c r="Q2144" t="b">
        <v>0</v>
      </c>
      <c r="R2144" t="s">
        <v>8280</v>
      </c>
      <c r="S2144" s="12" t="s">
        <v>8334</v>
      </c>
      <c r="T2144" t="s">
        <v>8335</v>
      </c>
      <c r="U2144">
        <f t="shared" si="169"/>
        <v>2015</v>
      </c>
    </row>
    <row r="2145" spans="1:21" ht="15" hidden="1" customHeight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>
        <f t="shared" si="165"/>
        <v>11</v>
      </c>
      <c r="H2145">
        <f t="shared" si="166"/>
        <v>45</v>
      </c>
      <c r="I2145" t="s">
        <v>8223</v>
      </c>
      <c r="J2145" t="s">
        <v>8245</v>
      </c>
      <c r="K2145">
        <v>1279738800</v>
      </c>
      <c r="L2145" s="9">
        <f t="shared" si="167"/>
        <v>40380.791666666664</v>
      </c>
      <c r="M2145">
        <v>1275599812</v>
      </c>
      <c r="N2145" s="9">
        <f t="shared" si="168"/>
        <v>40332.886712962965</v>
      </c>
      <c r="O2145" t="b">
        <v>0</v>
      </c>
      <c r="P2145">
        <v>5</v>
      </c>
      <c r="Q2145" t="b">
        <v>0</v>
      </c>
      <c r="R2145" t="s">
        <v>8280</v>
      </c>
      <c r="S2145" s="12" t="s">
        <v>8334</v>
      </c>
      <c r="T2145" t="s">
        <v>8335</v>
      </c>
      <c r="U2145">
        <f t="shared" si="169"/>
        <v>2010</v>
      </c>
    </row>
    <row r="2146" spans="1:21" ht="15" hidden="1" customHeight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>
        <f t="shared" si="165"/>
        <v>2</v>
      </c>
      <c r="H2146">
        <f t="shared" si="166"/>
        <v>25.29</v>
      </c>
      <c r="I2146" t="s">
        <v>8223</v>
      </c>
      <c r="J2146" t="s">
        <v>8245</v>
      </c>
      <c r="K2146">
        <v>1379164040</v>
      </c>
      <c r="L2146" s="9">
        <f t="shared" si="167"/>
        <v>41531.546759259261</v>
      </c>
      <c r="M2146">
        <v>1376399240</v>
      </c>
      <c r="N2146" s="9">
        <f t="shared" si="168"/>
        <v>41499.546759259261</v>
      </c>
      <c r="O2146" t="b">
        <v>0</v>
      </c>
      <c r="P2146">
        <v>24</v>
      </c>
      <c r="Q2146" t="b">
        <v>0</v>
      </c>
      <c r="R2146" t="s">
        <v>8280</v>
      </c>
      <c r="S2146" s="12" t="s">
        <v>8334</v>
      </c>
      <c r="T2146" t="s">
        <v>8335</v>
      </c>
      <c r="U2146">
        <f t="shared" si="169"/>
        <v>2013</v>
      </c>
    </row>
    <row r="2147" spans="1:21" ht="15" hidden="1" customHeight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>
        <f t="shared" si="165"/>
        <v>30</v>
      </c>
      <c r="H2147">
        <f t="shared" si="166"/>
        <v>51.29</v>
      </c>
      <c r="I2147" t="s">
        <v>8223</v>
      </c>
      <c r="J2147" t="s">
        <v>8245</v>
      </c>
      <c r="K2147">
        <v>1385534514</v>
      </c>
      <c r="L2147" s="9">
        <f t="shared" si="167"/>
        <v>41605.279097222221</v>
      </c>
      <c r="M2147">
        <v>1382938914</v>
      </c>
      <c r="N2147" s="9">
        <f t="shared" si="168"/>
        <v>41575.237430555557</v>
      </c>
      <c r="O2147" t="b">
        <v>0</v>
      </c>
      <c r="P2147">
        <v>89</v>
      </c>
      <c r="Q2147" t="b">
        <v>0</v>
      </c>
      <c r="R2147" t="s">
        <v>8280</v>
      </c>
      <c r="S2147" s="12" t="s">
        <v>8334</v>
      </c>
      <c r="T2147" t="s">
        <v>8335</v>
      </c>
      <c r="U2147">
        <f t="shared" si="169"/>
        <v>2013</v>
      </c>
    </row>
    <row r="2148" spans="1:21" ht="15" hidden="1" customHeight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>
        <f t="shared" si="165"/>
        <v>0</v>
      </c>
      <c r="H2148">
        <f t="shared" si="166"/>
        <v>1</v>
      </c>
      <c r="I2148" t="s">
        <v>8223</v>
      </c>
      <c r="J2148" t="s">
        <v>8245</v>
      </c>
      <c r="K2148">
        <v>1455207510</v>
      </c>
      <c r="L2148" s="9">
        <f t="shared" si="167"/>
        <v>42411.679513888885</v>
      </c>
      <c r="M2148">
        <v>1453997910</v>
      </c>
      <c r="N2148" s="9">
        <f t="shared" si="168"/>
        <v>42397.679513888885</v>
      </c>
      <c r="O2148" t="b">
        <v>0</v>
      </c>
      <c r="P2148">
        <v>1</v>
      </c>
      <c r="Q2148" t="b">
        <v>0</v>
      </c>
      <c r="R2148" t="s">
        <v>8280</v>
      </c>
      <c r="S2148" s="12" t="s">
        <v>8334</v>
      </c>
      <c r="T2148" t="s">
        <v>8335</v>
      </c>
      <c r="U2148">
        <f t="shared" si="169"/>
        <v>2016</v>
      </c>
    </row>
    <row r="2149" spans="1:21" ht="15" hidden="1" customHeight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>
        <f t="shared" si="165"/>
        <v>1</v>
      </c>
      <c r="H2149">
        <f t="shared" si="166"/>
        <v>49.38</v>
      </c>
      <c r="I2149" t="s">
        <v>8223</v>
      </c>
      <c r="J2149" t="s">
        <v>8245</v>
      </c>
      <c r="K2149">
        <v>1416125148</v>
      </c>
      <c r="L2149" s="9">
        <f t="shared" si="167"/>
        <v>41959.337361111116</v>
      </c>
      <c r="M2149">
        <v>1413356748</v>
      </c>
      <c r="N2149" s="9">
        <f t="shared" si="168"/>
        <v>41927.295694444445</v>
      </c>
      <c r="O2149" t="b">
        <v>0</v>
      </c>
      <c r="P2149">
        <v>55</v>
      </c>
      <c r="Q2149" t="b">
        <v>0</v>
      </c>
      <c r="R2149" t="s">
        <v>8280</v>
      </c>
      <c r="S2149" s="12" t="s">
        <v>8334</v>
      </c>
      <c r="T2149" t="s">
        <v>8335</v>
      </c>
      <c r="U2149">
        <f t="shared" si="169"/>
        <v>2014</v>
      </c>
    </row>
    <row r="2150" spans="1:21" ht="15" hidden="1" customHeight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>
        <f t="shared" si="165"/>
        <v>2</v>
      </c>
      <c r="H2150">
        <f t="shared" si="166"/>
        <v>1</v>
      </c>
      <c r="I2150" t="s">
        <v>8224</v>
      </c>
      <c r="J2150" t="s">
        <v>8246</v>
      </c>
      <c r="K2150">
        <v>1427992582</v>
      </c>
      <c r="L2150" s="9">
        <f t="shared" si="167"/>
        <v>42096.691921296297</v>
      </c>
      <c r="M2150">
        <v>1425404182</v>
      </c>
      <c r="N2150" s="9">
        <f t="shared" si="168"/>
        <v>42066.733587962961</v>
      </c>
      <c r="O2150" t="b">
        <v>0</v>
      </c>
      <c r="P2150">
        <v>2</v>
      </c>
      <c r="Q2150" t="b">
        <v>0</v>
      </c>
      <c r="R2150" t="s">
        <v>8280</v>
      </c>
      <c r="S2150" s="12" t="s">
        <v>8334</v>
      </c>
      <c r="T2150" t="s">
        <v>8335</v>
      </c>
      <c r="U2150">
        <f t="shared" si="169"/>
        <v>2015</v>
      </c>
    </row>
    <row r="2151" spans="1:21" ht="15" hidden="1" customHeight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>
        <f t="shared" si="165"/>
        <v>0</v>
      </c>
      <c r="H2151" t="e">
        <f t="shared" si="166"/>
        <v>#DIV/0!</v>
      </c>
      <c r="I2151" t="s">
        <v>8223</v>
      </c>
      <c r="J2151" t="s">
        <v>8245</v>
      </c>
      <c r="K2151">
        <v>1280534400</v>
      </c>
      <c r="L2151" s="9">
        <f t="shared" si="167"/>
        <v>40390</v>
      </c>
      <c r="M2151">
        <v>1277512556</v>
      </c>
      <c r="N2151" s="9">
        <f t="shared" si="168"/>
        <v>40355.024953703702</v>
      </c>
      <c r="O2151" t="b">
        <v>0</v>
      </c>
      <c r="P2151">
        <v>0</v>
      </c>
      <c r="Q2151" t="b">
        <v>0</v>
      </c>
      <c r="R2151" t="s">
        <v>8280</v>
      </c>
      <c r="S2151" s="12" t="s">
        <v>8334</v>
      </c>
      <c r="T2151" t="s">
        <v>8335</v>
      </c>
      <c r="U2151">
        <f t="shared" si="169"/>
        <v>2010</v>
      </c>
    </row>
    <row r="2152" spans="1:21" ht="15" hidden="1" customHeight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>
        <f t="shared" si="165"/>
        <v>1</v>
      </c>
      <c r="H2152">
        <f t="shared" si="166"/>
        <v>101.25</v>
      </c>
      <c r="I2152" t="s">
        <v>8233</v>
      </c>
      <c r="J2152" t="s">
        <v>8253</v>
      </c>
      <c r="K2152">
        <v>1468392599</v>
      </c>
      <c r="L2152" s="9">
        <f t="shared" si="167"/>
        <v>42564.284710648149</v>
      </c>
      <c r="M2152">
        <v>1465800599</v>
      </c>
      <c r="N2152" s="9">
        <f t="shared" si="168"/>
        <v>42534.284710648149</v>
      </c>
      <c r="O2152" t="b">
        <v>0</v>
      </c>
      <c r="P2152">
        <v>4</v>
      </c>
      <c r="Q2152" t="b">
        <v>0</v>
      </c>
      <c r="R2152" t="s">
        <v>8280</v>
      </c>
      <c r="S2152" s="12" t="s">
        <v>8334</v>
      </c>
      <c r="T2152" t="s">
        <v>8335</v>
      </c>
      <c r="U2152">
        <f t="shared" si="169"/>
        <v>2016</v>
      </c>
    </row>
    <row r="2153" spans="1:21" ht="15" hidden="1" customHeight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>
        <f t="shared" si="165"/>
        <v>0</v>
      </c>
      <c r="H2153">
        <f t="shared" si="166"/>
        <v>19.670000000000002</v>
      </c>
      <c r="I2153" t="s">
        <v>8223</v>
      </c>
      <c r="J2153" t="s">
        <v>8245</v>
      </c>
      <c r="K2153">
        <v>1467231614</v>
      </c>
      <c r="L2153" s="9">
        <f t="shared" si="167"/>
        <v>42550.847384259265</v>
      </c>
      <c r="M2153">
        <v>1464639614</v>
      </c>
      <c r="N2153" s="9">
        <f t="shared" si="168"/>
        <v>42520.847384259265</v>
      </c>
      <c r="O2153" t="b">
        <v>0</v>
      </c>
      <c r="P2153">
        <v>6</v>
      </c>
      <c r="Q2153" t="b">
        <v>0</v>
      </c>
      <c r="R2153" t="s">
        <v>8280</v>
      </c>
      <c r="S2153" s="12" t="s">
        <v>8334</v>
      </c>
      <c r="T2153" t="s">
        <v>8335</v>
      </c>
      <c r="U2153">
        <f t="shared" si="169"/>
        <v>2016</v>
      </c>
    </row>
    <row r="2154" spans="1:21" ht="15" hidden="1" customHeight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>
        <f t="shared" si="165"/>
        <v>0</v>
      </c>
      <c r="H2154">
        <f t="shared" si="166"/>
        <v>12.5</v>
      </c>
      <c r="I2154" t="s">
        <v>8223</v>
      </c>
      <c r="J2154" t="s">
        <v>8245</v>
      </c>
      <c r="K2154">
        <v>1394909909</v>
      </c>
      <c r="L2154" s="9">
        <f t="shared" si="167"/>
        <v>41713.790613425925</v>
      </c>
      <c r="M2154">
        <v>1392321509</v>
      </c>
      <c r="N2154" s="9">
        <f t="shared" si="168"/>
        <v>41683.832280092596</v>
      </c>
      <c r="O2154" t="b">
        <v>0</v>
      </c>
      <c r="P2154">
        <v>4</v>
      </c>
      <c r="Q2154" t="b">
        <v>0</v>
      </c>
      <c r="R2154" t="s">
        <v>8280</v>
      </c>
      <c r="S2154" s="12" t="s">
        <v>8334</v>
      </c>
      <c r="T2154" t="s">
        <v>8335</v>
      </c>
      <c r="U2154">
        <f t="shared" si="169"/>
        <v>2014</v>
      </c>
    </row>
    <row r="2155" spans="1:21" ht="15" hidden="1" customHeight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>
        <f t="shared" si="165"/>
        <v>0</v>
      </c>
      <c r="H2155">
        <f t="shared" si="166"/>
        <v>8.5</v>
      </c>
      <c r="I2155" t="s">
        <v>8223</v>
      </c>
      <c r="J2155" t="s">
        <v>8245</v>
      </c>
      <c r="K2155">
        <v>1420876740</v>
      </c>
      <c r="L2155" s="9">
        <f t="shared" si="167"/>
        <v>42014.332638888889</v>
      </c>
      <c r="M2155">
        <v>1417470718</v>
      </c>
      <c r="N2155" s="9">
        <f t="shared" si="168"/>
        <v>41974.911087962959</v>
      </c>
      <c r="O2155" t="b">
        <v>0</v>
      </c>
      <c r="P2155">
        <v>4</v>
      </c>
      <c r="Q2155" t="b">
        <v>0</v>
      </c>
      <c r="R2155" t="s">
        <v>8280</v>
      </c>
      <c r="S2155" s="12" t="s">
        <v>8334</v>
      </c>
      <c r="T2155" t="s">
        <v>8335</v>
      </c>
      <c r="U2155">
        <f t="shared" si="169"/>
        <v>2014</v>
      </c>
    </row>
    <row r="2156" spans="1:21" ht="15" hidden="1" customHeight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>
        <f t="shared" si="165"/>
        <v>1</v>
      </c>
      <c r="H2156">
        <f t="shared" si="166"/>
        <v>1</v>
      </c>
      <c r="I2156" t="s">
        <v>8223</v>
      </c>
      <c r="J2156" t="s">
        <v>8245</v>
      </c>
      <c r="K2156">
        <v>1390921827</v>
      </c>
      <c r="L2156" s="9">
        <f t="shared" si="167"/>
        <v>41667.632256944446</v>
      </c>
      <c r="M2156">
        <v>1389193827</v>
      </c>
      <c r="N2156" s="9">
        <f t="shared" si="168"/>
        <v>41647.632256944446</v>
      </c>
      <c r="O2156" t="b">
        <v>0</v>
      </c>
      <c r="P2156">
        <v>2</v>
      </c>
      <c r="Q2156" t="b">
        <v>0</v>
      </c>
      <c r="R2156" t="s">
        <v>8280</v>
      </c>
      <c r="S2156" s="12" t="s">
        <v>8334</v>
      </c>
      <c r="T2156" t="s">
        <v>8335</v>
      </c>
      <c r="U2156">
        <f t="shared" si="169"/>
        <v>2014</v>
      </c>
    </row>
    <row r="2157" spans="1:21" ht="15" hidden="1" customHeight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>
        <f t="shared" si="165"/>
        <v>2</v>
      </c>
      <c r="H2157">
        <f t="shared" si="166"/>
        <v>23</v>
      </c>
      <c r="I2157" t="s">
        <v>8224</v>
      </c>
      <c r="J2157" t="s">
        <v>8246</v>
      </c>
      <c r="K2157">
        <v>1459443385</v>
      </c>
      <c r="L2157" s="9">
        <f t="shared" si="167"/>
        <v>42460.70584490741</v>
      </c>
      <c r="M2157">
        <v>1456854985</v>
      </c>
      <c r="N2157" s="9">
        <f t="shared" si="168"/>
        <v>42430.747511574074</v>
      </c>
      <c r="O2157" t="b">
        <v>0</v>
      </c>
      <c r="P2157">
        <v>5</v>
      </c>
      <c r="Q2157" t="b">
        <v>0</v>
      </c>
      <c r="R2157" t="s">
        <v>8280</v>
      </c>
      <c r="S2157" s="12" t="s">
        <v>8334</v>
      </c>
      <c r="T2157" t="s">
        <v>8335</v>
      </c>
      <c r="U2157">
        <f t="shared" si="169"/>
        <v>2016</v>
      </c>
    </row>
    <row r="2158" spans="1:21" ht="15" hidden="1" customHeight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>
        <f t="shared" si="165"/>
        <v>3</v>
      </c>
      <c r="H2158">
        <f t="shared" si="166"/>
        <v>17.989999999999998</v>
      </c>
      <c r="I2158" t="s">
        <v>8223</v>
      </c>
      <c r="J2158" t="s">
        <v>8245</v>
      </c>
      <c r="K2158">
        <v>1379363406</v>
      </c>
      <c r="L2158" s="9">
        <f t="shared" si="167"/>
        <v>41533.85423611111</v>
      </c>
      <c r="M2158">
        <v>1375475406</v>
      </c>
      <c r="N2158" s="9">
        <f t="shared" si="168"/>
        <v>41488.85423611111</v>
      </c>
      <c r="O2158" t="b">
        <v>0</v>
      </c>
      <c r="P2158">
        <v>83</v>
      </c>
      <c r="Q2158" t="b">
        <v>0</v>
      </c>
      <c r="R2158" t="s">
        <v>8280</v>
      </c>
      <c r="S2158" s="12" t="s">
        <v>8334</v>
      </c>
      <c r="T2158" t="s">
        <v>8335</v>
      </c>
      <c r="U2158">
        <f t="shared" si="169"/>
        <v>2013</v>
      </c>
    </row>
    <row r="2159" spans="1:21" ht="15" hidden="1" customHeight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>
        <f t="shared" si="165"/>
        <v>28</v>
      </c>
      <c r="H2159">
        <f t="shared" si="166"/>
        <v>370.95</v>
      </c>
      <c r="I2159" t="s">
        <v>8223</v>
      </c>
      <c r="J2159" t="s">
        <v>8245</v>
      </c>
      <c r="K2159">
        <v>1482479940</v>
      </c>
      <c r="L2159" s="9">
        <f t="shared" si="167"/>
        <v>42727.332638888889</v>
      </c>
      <c r="M2159">
        <v>1479684783</v>
      </c>
      <c r="N2159" s="9">
        <f t="shared" si="168"/>
        <v>42694.98128472222</v>
      </c>
      <c r="O2159" t="b">
        <v>0</v>
      </c>
      <c r="P2159">
        <v>57</v>
      </c>
      <c r="Q2159" t="b">
        <v>0</v>
      </c>
      <c r="R2159" t="s">
        <v>8280</v>
      </c>
      <c r="S2159" s="12" t="s">
        <v>8334</v>
      </c>
      <c r="T2159" t="s">
        <v>8335</v>
      </c>
      <c r="U2159">
        <f t="shared" si="169"/>
        <v>2016</v>
      </c>
    </row>
    <row r="2160" spans="1:21" ht="15" hidden="1" customHeight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>
        <f t="shared" si="165"/>
        <v>7</v>
      </c>
      <c r="H2160">
        <f t="shared" si="166"/>
        <v>63.57</v>
      </c>
      <c r="I2160" t="s">
        <v>8223</v>
      </c>
      <c r="J2160" t="s">
        <v>8245</v>
      </c>
      <c r="K2160">
        <v>1360009774</v>
      </c>
      <c r="L2160" s="9">
        <f t="shared" si="167"/>
        <v>41309.853865740741</v>
      </c>
      <c r="M2160">
        <v>1356121774</v>
      </c>
      <c r="N2160" s="9">
        <f t="shared" si="168"/>
        <v>41264.853865740741</v>
      </c>
      <c r="O2160" t="b">
        <v>0</v>
      </c>
      <c r="P2160">
        <v>311</v>
      </c>
      <c r="Q2160" t="b">
        <v>0</v>
      </c>
      <c r="R2160" t="s">
        <v>8280</v>
      </c>
      <c r="S2160" s="12" t="s">
        <v>8334</v>
      </c>
      <c r="T2160" t="s">
        <v>8335</v>
      </c>
      <c r="U2160">
        <f t="shared" si="169"/>
        <v>2012</v>
      </c>
    </row>
    <row r="2161" spans="1:21" ht="15" hidden="1" customHeight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>
        <f t="shared" si="165"/>
        <v>1</v>
      </c>
      <c r="H2161">
        <f t="shared" si="166"/>
        <v>13</v>
      </c>
      <c r="I2161" t="s">
        <v>8223</v>
      </c>
      <c r="J2161" t="s">
        <v>8245</v>
      </c>
      <c r="K2161">
        <v>1310837574</v>
      </c>
      <c r="L2161" s="9">
        <f t="shared" si="167"/>
        <v>40740.731180555551</v>
      </c>
      <c r="M2161">
        <v>1308245574</v>
      </c>
      <c r="N2161" s="9">
        <f t="shared" si="168"/>
        <v>40710.731180555558</v>
      </c>
      <c r="O2161" t="b">
        <v>0</v>
      </c>
      <c r="P2161">
        <v>2</v>
      </c>
      <c r="Q2161" t="b">
        <v>0</v>
      </c>
      <c r="R2161" t="s">
        <v>8280</v>
      </c>
      <c r="S2161" s="12" t="s">
        <v>8334</v>
      </c>
      <c r="T2161" t="s">
        <v>8335</v>
      </c>
      <c r="U2161">
        <f t="shared" si="169"/>
        <v>2011</v>
      </c>
    </row>
    <row r="2162" spans="1:21" ht="15" hidden="1" customHeight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>
        <f t="shared" si="165"/>
        <v>1</v>
      </c>
      <c r="H2162">
        <f t="shared" si="166"/>
        <v>5.31</v>
      </c>
      <c r="I2162" t="s">
        <v>8223</v>
      </c>
      <c r="J2162" t="s">
        <v>8245</v>
      </c>
      <c r="K2162">
        <v>1337447105</v>
      </c>
      <c r="L2162" s="9">
        <f t="shared" si="167"/>
        <v>41048.711863425924</v>
      </c>
      <c r="M2162">
        <v>1334855105</v>
      </c>
      <c r="N2162" s="9">
        <f t="shared" si="168"/>
        <v>41018.711863425924</v>
      </c>
      <c r="O2162" t="b">
        <v>0</v>
      </c>
      <c r="P2162">
        <v>16</v>
      </c>
      <c r="Q2162" t="b">
        <v>0</v>
      </c>
      <c r="R2162" t="s">
        <v>8280</v>
      </c>
      <c r="S2162" s="12" t="s">
        <v>8334</v>
      </c>
      <c r="T2162" t="s">
        <v>8335</v>
      </c>
      <c r="U2162">
        <f t="shared" si="169"/>
        <v>2012</v>
      </c>
    </row>
    <row r="2163" spans="1:21" ht="15" hidden="1" customHeight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>
        <f t="shared" si="165"/>
        <v>116</v>
      </c>
      <c r="H2163">
        <f t="shared" si="166"/>
        <v>35.619999999999997</v>
      </c>
      <c r="I2163" t="s">
        <v>8223</v>
      </c>
      <c r="J2163" t="s">
        <v>8245</v>
      </c>
      <c r="K2163">
        <v>1443040059</v>
      </c>
      <c r="L2163" s="9">
        <f t="shared" si="167"/>
        <v>42270.852534722217</v>
      </c>
      <c r="M2163">
        <v>1440448059</v>
      </c>
      <c r="N2163" s="9">
        <f t="shared" si="168"/>
        <v>42240.852534722224</v>
      </c>
      <c r="O2163" t="b">
        <v>0</v>
      </c>
      <c r="P2163">
        <v>13</v>
      </c>
      <c r="Q2163" t="b">
        <v>1</v>
      </c>
      <c r="R2163" t="s">
        <v>8274</v>
      </c>
      <c r="S2163" s="12" t="s">
        <v>8326</v>
      </c>
      <c r="T2163" t="s">
        <v>8327</v>
      </c>
      <c r="U2163">
        <f t="shared" si="169"/>
        <v>2015</v>
      </c>
    </row>
    <row r="2164" spans="1:21" ht="15" hidden="1" customHeight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>
        <f t="shared" si="165"/>
        <v>112</v>
      </c>
      <c r="H2164">
        <f t="shared" si="166"/>
        <v>87.1</v>
      </c>
      <c r="I2164" t="s">
        <v>8223</v>
      </c>
      <c r="J2164" t="s">
        <v>8245</v>
      </c>
      <c r="K2164">
        <v>1406226191</v>
      </c>
      <c r="L2164" s="9">
        <f t="shared" si="167"/>
        <v>41844.766099537039</v>
      </c>
      <c r="M2164">
        <v>1403547791</v>
      </c>
      <c r="N2164" s="9">
        <f t="shared" si="168"/>
        <v>41813.766099537039</v>
      </c>
      <c r="O2164" t="b">
        <v>0</v>
      </c>
      <c r="P2164">
        <v>58</v>
      </c>
      <c r="Q2164" t="b">
        <v>1</v>
      </c>
      <c r="R2164" t="s">
        <v>8274</v>
      </c>
      <c r="S2164" s="12" t="s">
        <v>8326</v>
      </c>
      <c r="T2164" t="s">
        <v>8327</v>
      </c>
      <c r="U2164">
        <f t="shared" si="169"/>
        <v>2014</v>
      </c>
    </row>
    <row r="2165" spans="1:21" ht="15" hidden="1" customHeight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>
        <f t="shared" si="165"/>
        <v>132</v>
      </c>
      <c r="H2165">
        <f t="shared" si="166"/>
        <v>75.11</v>
      </c>
      <c r="I2165" t="s">
        <v>8223</v>
      </c>
      <c r="J2165" t="s">
        <v>8245</v>
      </c>
      <c r="K2165">
        <v>1433735400</v>
      </c>
      <c r="L2165" s="9">
        <f t="shared" si="167"/>
        <v>42163.159722222219</v>
      </c>
      <c r="M2165">
        <v>1429306520</v>
      </c>
      <c r="N2165" s="9">
        <f t="shared" si="168"/>
        <v>42111.899537037039</v>
      </c>
      <c r="O2165" t="b">
        <v>0</v>
      </c>
      <c r="P2165">
        <v>44</v>
      </c>
      <c r="Q2165" t="b">
        <v>1</v>
      </c>
      <c r="R2165" t="s">
        <v>8274</v>
      </c>
      <c r="S2165" s="12" t="s">
        <v>8326</v>
      </c>
      <c r="T2165" t="s">
        <v>8327</v>
      </c>
      <c r="U2165">
        <f t="shared" si="169"/>
        <v>2015</v>
      </c>
    </row>
    <row r="2166" spans="1:21" ht="15" hidden="1" customHeight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>
        <f t="shared" si="165"/>
        <v>103</v>
      </c>
      <c r="H2166">
        <f t="shared" si="166"/>
        <v>68.010000000000005</v>
      </c>
      <c r="I2166" t="s">
        <v>8223</v>
      </c>
      <c r="J2166" t="s">
        <v>8245</v>
      </c>
      <c r="K2166">
        <v>1466827140</v>
      </c>
      <c r="L2166" s="9">
        <f t="shared" si="167"/>
        <v>42546.165972222225</v>
      </c>
      <c r="M2166">
        <v>1464196414</v>
      </c>
      <c r="N2166" s="9">
        <f t="shared" si="168"/>
        <v>42515.71775462963</v>
      </c>
      <c r="O2166" t="b">
        <v>0</v>
      </c>
      <c r="P2166">
        <v>83</v>
      </c>
      <c r="Q2166" t="b">
        <v>1</v>
      </c>
      <c r="R2166" t="s">
        <v>8274</v>
      </c>
      <c r="S2166" s="12" t="s">
        <v>8326</v>
      </c>
      <c r="T2166" t="s">
        <v>8327</v>
      </c>
      <c r="U2166">
        <f t="shared" si="169"/>
        <v>2016</v>
      </c>
    </row>
    <row r="2167" spans="1:21" ht="15" hidden="1" customHeight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>
        <f t="shared" si="165"/>
        <v>139</v>
      </c>
      <c r="H2167">
        <f t="shared" si="166"/>
        <v>29.62</v>
      </c>
      <c r="I2167" t="s">
        <v>8229</v>
      </c>
      <c r="J2167" t="s">
        <v>8248</v>
      </c>
      <c r="K2167">
        <v>1460127635</v>
      </c>
      <c r="L2167" s="9">
        <f t="shared" si="167"/>
        <v>42468.625405092593</v>
      </c>
      <c r="M2167">
        <v>1457539235</v>
      </c>
      <c r="N2167" s="9">
        <f t="shared" si="168"/>
        <v>42438.667071759264</v>
      </c>
      <c r="O2167" t="b">
        <v>0</v>
      </c>
      <c r="P2167">
        <v>117</v>
      </c>
      <c r="Q2167" t="b">
        <v>1</v>
      </c>
      <c r="R2167" t="s">
        <v>8274</v>
      </c>
      <c r="S2167" s="12" t="s">
        <v>8326</v>
      </c>
      <c r="T2167" t="s">
        <v>8327</v>
      </c>
      <c r="U2167">
        <f t="shared" si="169"/>
        <v>2016</v>
      </c>
    </row>
    <row r="2168" spans="1:21" ht="15" hidden="1" customHeight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>
        <f t="shared" si="165"/>
        <v>147</v>
      </c>
      <c r="H2168">
        <f t="shared" si="166"/>
        <v>91.63</v>
      </c>
      <c r="I2168" t="s">
        <v>8223</v>
      </c>
      <c r="J2168" t="s">
        <v>8245</v>
      </c>
      <c r="K2168">
        <v>1417813618</v>
      </c>
      <c r="L2168" s="9">
        <f t="shared" si="167"/>
        <v>41978.879837962959</v>
      </c>
      <c r="M2168">
        <v>1413922018</v>
      </c>
      <c r="N2168" s="9">
        <f t="shared" si="168"/>
        <v>41933.838171296295</v>
      </c>
      <c r="O2168" t="b">
        <v>0</v>
      </c>
      <c r="P2168">
        <v>32</v>
      </c>
      <c r="Q2168" t="b">
        <v>1</v>
      </c>
      <c r="R2168" t="s">
        <v>8274</v>
      </c>
      <c r="S2168" s="12" t="s">
        <v>8326</v>
      </c>
      <c r="T2168" t="s">
        <v>8327</v>
      </c>
      <c r="U2168">
        <f t="shared" si="169"/>
        <v>2014</v>
      </c>
    </row>
    <row r="2169" spans="1:21" ht="15" hidden="1" customHeight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>
        <f t="shared" si="165"/>
        <v>120</v>
      </c>
      <c r="H2169">
        <f t="shared" si="166"/>
        <v>22.5</v>
      </c>
      <c r="I2169" t="s">
        <v>8223</v>
      </c>
      <c r="J2169" t="s">
        <v>8245</v>
      </c>
      <c r="K2169">
        <v>1347672937</v>
      </c>
      <c r="L2169" s="9">
        <f t="shared" si="167"/>
        <v>41167.066400462965</v>
      </c>
      <c r="M2169">
        <v>1346463337</v>
      </c>
      <c r="N2169" s="9">
        <f t="shared" si="168"/>
        <v>41153.066400462965</v>
      </c>
      <c r="O2169" t="b">
        <v>0</v>
      </c>
      <c r="P2169">
        <v>8</v>
      </c>
      <c r="Q2169" t="b">
        <v>1</v>
      </c>
      <c r="R2169" t="s">
        <v>8274</v>
      </c>
      <c r="S2169" s="12" t="s">
        <v>8326</v>
      </c>
      <c r="T2169" t="s">
        <v>8327</v>
      </c>
      <c r="U2169">
        <f t="shared" si="169"/>
        <v>2012</v>
      </c>
    </row>
    <row r="2170" spans="1:21" ht="15" hidden="1" customHeight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>
        <f t="shared" si="165"/>
        <v>122</v>
      </c>
      <c r="H2170">
        <f t="shared" si="166"/>
        <v>64.37</v>
      </c>
      <c r="I2170" t="s">
        <v>8223</v>
      </c>
      <c r="J2170" t="s">
        <v>8245</v>
      </c>
      <c r="K2170">
        <v>1486702800</v>
      </c>
      <c r="L2170" s="9">
        <f t="shared" si="167"/>
        <v>42776.208333333328</v>
      </c>
      <c r="M2170">
        <v>1484058261</v>
      </c>
      <c r="N2170" s="9">
        <f t="shared" si="168"/>
        <v>42745.600243055553</v>
      </c>
      <c r="O2170" t="b">
        <v>0</v>
      </c>
      <c r="P2170">
        <v>340</v>
      </c>
      <c r="Q2170" t="b">
        <v>1</v>
      </c>
      <c r="R2170" t="s">
        <v>8274</v>
      </c>
      <c r="S2170" s="12" t="s">
        <v>8326</v>
      </c>
      <c r="T2170" t="s">
        <v>8327</v>
      </c>
      <c r="U2170">
        <f t="shared" si="169"/>
        <v>2017</v>
      </c>
    </row>
    <row r="2171" spans="1:21" ht="15" hidden="1" customHeight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>
        <f t="shared" si="165"/>
        <v>100</v>
      </c>
      <c r="H2171">
        <f t="shared" si="166"/>
        <v>21.86</v>
      </c>
      <c r="I2171" t="s">
        <v>8223</v>
      </c>
      <c r="J2171" t="s">
        <v>8245</v>
      </c>
      <c r="K2171">
        <v>1488473351</v>
      </c>
      <c r="L2171" s="9">
        <f t="shared" si="167"/>
        <v>42796.700821759259</v>
      </c>
      <c r="M2171">
        <v>1488214151</v>
      </c>
      <c r="N2171" s="9">
        <f t="shared" si="168"/>
        <v>42793.700821759259</v>
      </c>
      <c r="O2171" t="b">
        <v>0</v>
      </c>
      <c r="P2171">
        <v>7</v>
      </c>
      <c r="Q2171" t="b">
        <v>1</v>
      </c>
      <c r="R2171" t="s">
        <v>8274</v>
      </c>
      <c r="S2171" s="12" t="s">
        <v>8326</v>
      </c>
      <c r="T2171" t="s">
        <v>8327</v>
      </c>
      <c r="U2171">
        <f t="shared" si="169"/>
        <v>2017</v>
      </c>
    </row>
    <row r="2172" spans="1:21" ht="15" hidden="1" customHeight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>
        <f t="shared" si="165"/>
        <v>181</v>
      </c>
      <c r="H2172">
        <f t="shared" si="166"/>
        <v>33.32</v>
      </c>
      <c r="I2172" t="s">
        <v>8223</v>
      </c>
      <c r="J2172" t="s">
        <v>8245</v>
      </c>
      <c r="K2172">
        <v>1440266422</v>
      </c>
      <c r="L2172" s="9">
        <f t="shared" si="167"/>
        <v>42238.750254629631</v>
      </c>
      <c r="M2172">
        <v>1436810422</v>
      </c>
      <c r="N2172" s="9">
        <f t="shared" si="168"/>
        <v>42198.750254629631</v>
      </c>
      <c r="O2172" t="b">
        <v>0</v>
      </c>
      <c r="P2172">
        <v>19</v>
      </c>
      <c r="Q2172" t="b">
        <v>1</v>
      </c>
      <c r="R2172" t="s">
        <v>8274</v>
      </c>
      <c r="S2172" s="12" t="s">
        <v>8326</v>
      </c>
      <c r="T2172" t="s">
        <v>8327</v>
      </c>
      <c r="U2172">
        <f t="shared" si="169"/>
        <v>2015</v>
      </c>
    </row>
    <row r="2173" spans="1:21" ht="15" hidden="1" customHeight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>
        <f t="shared" si="165"/>
        <v>106</v>
      </c>
      <c r="H2173">
        <f t="shared" si="166"/>
        <v>90.28</v>
      </c>
      <c r="I2173" t="s">
        <v>8223</v>
      </c>
      <c r="J2173" t="s">
        <v>8245</v>
      </c>
      <c r="K2173">
        <v>1434949200</v>
      </c>
      <c r="L2173" s="9">
        <f t="shared" si="167"/>
        <v>42177.208333333328</v>
      </c>
      <c r="M2173">
        <v>1431903495</v>
      </c>
      <c r="N2173" s="9">
        <f t="shared" si="168"/>
        <v>42141.957118055558</v>
      </c>
      <c r="O2173" t="b">
        <v>0</v>
      </c>
      <c r="P2173">
        <v>47</v>
      </c>
      <c r="Q2173" t="b">
        <v>1</v>
      </c>
      <c r="R2173" t="s">
        <v>8274</v>
      </c>
      <c r="S2173" s="12" t="s">
        <v>8326</v>
      </c>
      <c r="T2173" t="s">
        <v>8327</v>
      </c>
      <c r="U2173">
        <f t="shared" si="169"/>
        <v>2015</v>
      </c>
    </row>
    <row r="2174" spans="1:21" ht="15" hidden="1" customHeight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>
        <f t="shared" si="165"/>
        <v>100</v>
      </c>
      <c r="H2174">
        <f t="shared" si="166"/>
        <v>76.92</v>
      </c>
      <c r="I2174" t="s">
        <v>8223</v>
      </c>
      <c r="J2174" t="s">
        <v>8245</v>
      </c>
      <c r="K2174">
        <v>1429365320</v>
      </c>
      <c r="L2174" s="9">
        <f t="shared" si="167"/>
        <v>42112.580092592587</v>
      </c>
      <c r="M2174">
        <v>1426773320</v>
      </c>
      <c r="N2174" s="9">
        <f t="shared" si="168"/>
        <v>42082.580092592594</v>
      </c>
      <c r="O2174" t="b">
        <v>0</v>
      </c>
      <c r="P2174">
        <v>13</v>
      </c>
      <c r="Q2174" t="b">
        <v>1</v>
      </c>
      <c r="R2174" t="s">
        <v>8274</v>
      </c>
      <c r="S2174" s="12" t="s">
        <v>8326</v>
      </c>
      <c r="T2174" t="s">
        <v>8327</v>
      </c>
      <c r="U2174">
        <f t="shared" si="169"/>
        <v>2015</v>
      </c>
    </row>
    <row r="2175" spans="1:21" ht="15" hidden="1" customHeight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>
        <f t="shared" si="165"/>
        <v>127</v>
      </c>
      <c r="H2175">
        <f t="shared" si="166"/>
        <v>59.23</v>
      </c>
      <c r="I2175" t="s">
        <v>8223</v>
      </c>
      <c r="J2175" t="s">
        <v>8245</v>
      </c>
      <c r="K2175">
        <v>1378785540</v>
      </c>
      <c r="L2175" s="9">
        <f t="shared" si="167"/>
        <v>41527.165972222225</v>
      </c>
      <c r="M2175">
        <v>1376066243</v>
      </c>
      <c r="N2175" s="9">
        <f t="shared" si="168"/>
        <v>41495.692627314813</v>
      </c>
      <c r="O2175" t="b">
        <v>0</v>
      </c>
      <c r="P2175">
        <v>90</v>
      </c>
      <c r="Q2175" t="b">
        <v>1</v>
      </c>
      <c r="R2175" t="s">
        <v>8274</v>
      </c>
      <c r="S2175" s="12" t="s">
        <v>8326</v>
      </c>
      <c r="T2175" t="s">
        <v>8327</v>
      </c>
      <c r="U2175">
        <f t="shared" si="169"/>
        <v>2013</v>
      </c>
    </row>
    <row r="2176" spans="1:21" ht="15" hidden="1" customHeight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>
        <f t="shared" si="165"/>
        <v>103</v>
      </c>
      <c r="H2176">
        <f t="shared" si="166"/>
        <v>65.38</v>
      </c>
      <c r="I2176" t="s">
        <v>8224</v>
      </c>
      <c r="J2176" t="s">
        <v>8246</v>
      </c>
      <c r="K2176">
        <v>1462453307</v>
      </c>
      <c r="L2176" s="9">
        <f t="shared" si="167"/>
        <v>42495.542905092589</v>
      </c>
      <c r="M2176">
        <v>1459861307</v>
      </c>
      <c r="N2176" s="9">
        <f t="shared" si="168"/>
        <v>42465.542905092589</v>
      </c>
      <c r="O2176" t="b">
        <v>0</v>
      </c>
      <c r="P2176">
        <v>63</v>
      </c>
      <c r="Q2176" t="b">
        <v>1</v>
      </c>
      <c r="R2176" t="s">
        <v>8274</v>
      </c>
      <c r="S2176" s="12" t="s">
        <v>8326</v>
      </c>
      <c r="T2176" t="s">
        <v>8327</v>
      </c>
      <c r="U2176">
        <f t="shared" si="169"/>
        <v>2016</v>
      </c>
    </row>
    <row r="2177" spans="1:21" ht="15" hidden="1" customHeight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>
        <f t="shared" si="165"/>
        <v>250</v>
      </c>
      <c r="H2177">
        <f t="shared" si="166"/>
        <v>67.31</v>
      </c>
      <c r="I2177" t="s">
        <v>8223</v>
      </c>
      <c r="J2177" t="s">
        <v>8245</v>
      </c>
      <c r="K2177">
        <v>1469059986</v>
      </c>
      <c r="L2177" s="9">
        <f t="shared" si="167"/>
        <v>42572.009097222224</v>
      </c>
      <c r="M2177">
        <v>1468455186</v>
      </c>
      <c r="N2177" s="9">
        <f t="shared" si="168"/>
        <v>42565.009097222224</v>
      </c>
      <c r="O2177" t="b">
        <v>0</v>
      </c>
      <c r="P2177">
        <v>26</v>
      </c>
      <c r="Q2177" t="b">
        <v>1</v>
      </c>
      <c r="R2177" t="s">
        <v>8274</v>
      </c>
      <c r="S2177" s="12" t="s">
        <v>8326</v>
      </c>
      <c r="T2177" t="s">
        <v>8327</v>
      </c>
      <c r="U2177">
        <f t="shared" si="169"/>
        <v>2016</v>
      </c>
    </row>
    <row r="2178" spans="1:21" ht="15" hidden="1" customHeight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>
        <f t="shared" si="165"/>
        <v>126</v>
      </c>
      <c r="H2178">
        <f t="shared" si="166"/>
        <v>88.75</v>
      </c>
      <c r="I2178" t="s">
        <v>8223</v>
      </c>
      <c r="J2178" t="s">
        <v>8245</v>
      </c>
      <c r="K2178">
        <v>1430579509</v>
      </c>
      <c r="L2178" s="9">
        <f t="shared" si="167"/>
        <v>42126.633206018523</v>
      </c>
      <c r="M2178">
        <v>1427987509</v>
      </c>
      <c r="N2178" s="9">
        <f t="shared" si="168"/>
        <v>42096.633206018523</v>
      </c>
      <c r="O2178" t="b">
        <v>0</v>
      </c>
      <c r="P2178">
        <v>71</v>
      </c>
      <c r="Q2178" t="b">
        <v>1</v>
      </c>
      <c r="R2178" t="s">
        <v>8274</v>
      </c>
      <c r="S2178" s="12" t="s">
        <v>8326</v>
      </c>
      <c r="T2178" t="s">
        <v>8327</v>
      </c>
      <c r="U2178">
        <f t="shared" si="169"/>
        <v>2015</v>
      </c>
    </row>
    <row r="2179" spans="1:21" ht="15" hidden="1" customHeight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>
        <f t="shared" ref="G2179:G2242" si="170">ROUND(E2179/D2179*100,0)</f>
        <v>100</v>
      </c>
      <c r="H2179">
        <f t="shared" ref="H2179:H2242" si="171">ROUND(E2179/P2179,2)</f>
        <v>65.87</v>
      </c>
      <c r="I2179" t="s">
        <v>8223</v>
      </c>
      <c r="J2179" t="s">
        <v>8245</v>
      </c>
      <c r="K2179">
        <v>1465192867</v>
      </c>
      <c r="L2179" s="9">
        <f t="shared" ref="L2179:L2242" si="172">K2179/60/60/24+DATE(1970,1,1)</f>
        <v>42527.250775462962</v>
      </c>
      <c r="M2179">
        <v>1463032867</v>
      </c>
      <c r="N2179" s="9">
        <f t="shared" ref="N2179:N2242" si="173">M2179/24/60/60+DATE(1970,1,1)</f>
        <v>42502.250775462962</v>
      </c>
      <c r="O2179" t="b">
        <v>0</v>
      </c>
      <c r="P2179">
        <v>38</v>
      </c>
      <c r="Q2179" t="b">
        <v>1</v>
      </c>
      <c r="R2179" t="s">
        <v>8274</v>
      </c>
      <c r="S2179" s="12" t="s">
        <v>8326</v>
      </c>
      <c r="T2179" t="s">
        <v>8327</v>
      </c>
      <c r="U2179">
        <f t="shared" ref="U2179:U2242" si="174">YEAR(N2179)</f>
        <v>2016</v>
      </c>
    </row>
    <row r="2180" spans="1:21" ht="15" hidden="1" customHeight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>
        <f t="shared" si="170"/>
        <v>139</v>
      </c>
      <c r="H2180">
        <f t="shared" si="171"/>
        <v>40.35</v>
      </c>
      <c r="I2180" t="s">
        <v>8223</v>
      </c>
      <c r="J2180" t="s">
        <v>8245</v>
      </c>
      <c r="K2180">
        <v>1484752597</v>
      </c>
      <c r="L2180" s="9">
        <f t="shared" si="172"/>
        <v>42753.63653935185</v>
      </c>
      <c r="M2180">
        <v>1482160597</v>
      </c>
      <c r="N2180" s="9">
        <f t="shared" si="173"/>
        <v>42723.63653935185</v>
      </c>
      <c r="O2180" t="b">
        <v>0</v>
      </c>
      <c r="P2180">
        <v>859</v>
      </c>
      <c r="Q2180" t="b">
        <v>1</v>
      </c>
      <c r="R2180" t="s">
        <v>8274</v>
      </c>
      <c r="S2180" s="12" t="s">
        <v>8326</v>
      </c>
      <c r="T2180" t="s">
        <v>8327</v>
      </c>
      <c r="U2180">
        <f t="shared" si="174"/>
        <v>2016</v>
      </c>
    </row>
    <row r="2181" spans="1:21" ht="15" hidden="1" customHeight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>
        <f t="shared" si="170"/>
        <v>161</v>
      </c>
      <c r="H2181">
        <f t="shared" si="171"/>
        <v>76.86</v>
      </c>
      <c r="I2181" t="s">
        <v>8223</v>
      </c>
      <c r="J2181" t="s">
        <v>8245</v>
      </c>
      <c r="K2181">
        <v>1428725192</v>
      </c>
      <c r="L2181" s="9">
        <f t="shared" si="172"/>
        <v>42105.171203703707</v>
      </c>
      <c r="M2181">
        <v>1426133192</v>
      </c>
      <c r="N2181" s="9">
        <f t="shared" si="173"/>
        <v>42075.171203703707</v>
      </c>
      <c r="O2181" t="b">
        <v>0</v>
      </c>
      <c r="P2181">
        <v>21</v>
      </c>
      <c r="Q2181" t="b">
        <v>1</v>
      </c>
      <c r="R2181" t="s">
        <v>8274</v>
      </c>
      <c r="S2181" s="12" t="s">
        <v>8326</v>
      </c>
      <c r="T2181" t="s">
        <v>8327</v>
      </c>
      <c r="U2181">
        <f t="shared" si="174"/>
        <v>2015</v>
      </c>
    </row>
    <row r="2182" spans="1:21" ht="15" hidden="1" customHeight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>
        <f t="shared" si="170"/>
        <v>107</v>
      </c>
      <c r="H2182">
        <f t="shared" si="171"/>
        <v>68.709999999999994</v>
      </c>
      <c r="I2182" t="s">
        <v>8223</v>
      </c>
      <c r="J2182" t="s">
        <v>8245</v>
      </c>
      <c r="K2182">
        <v>1447434268</v>
      </c>
      <c r="L2182" s="9">
        <f t="shared" si="172"/>
        <v>42321.711435185185</v>
      </c>
      <c r="M2182">
        <v>1443801868</v>
      </c>
      <c r="N2182" s="9">
        <f t="shared" si="173"/>
        <v>42279.669768518521</v>
      </c>
      <c r="O2182" t="b">
        <v>0</v>
      </c>
      <c r="P2182">
        <v>78</v>
      </c>
      <c r="Q2182" t="b">
        <v>1</v>
      </c>
      <c r="R2182" t="s">
        <v>8274</v>
      </c>
      <c r="S2182" s="12" t="s">
        <v>8326</v>
      </c>
      <c r="T2182" t="s">
        <v>8327</v>
      </c>
      <c r="U2182">
        <f t="shared" si="174"/>
        <v>2015</v>
      </c>
    </row>
    <row r="2183" spans="1:21" ht="15" hidden="1" customHeight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>
        <f t="shared" si="170"/>
        <v>153</v>
      </c>
      <c r="H2183">
        <f t="shared" si="171"/>
        <v>57.77</v>
      </c>
      <c r="I2183" t="s">
        <v>8223</v>
      </c>
      <c r="J2183" t="s">
        <v>8245</v>
      </c>
      <c r="K2183">
        <v>1487635653</v>
      </c>
      <c r="L2183" s="9">
        <f t="shared" si="172"/>
        <v>42787.005243055552</v>
      </c>
      <c r="M2183">
        <v>1486426053</v>
      </c>
      <c r="N2183" s="9">
        <f t="shared" si="173"/>
        <v>42773.005243055552</v>
      </c>
      <c r="O2183" t="b">
        <v>0</v>
      </c>
      <c r="P2183">
        <v>53</v>
      </c>
      <c r="Q2183" t="b">
        <v>1</v>
      </c>
      <c r="R2183" t="s">
        <v>8295</v>
      </c>
      <c r="S2183" s="12" t="s">
        <v>8334</v>
      </c>
      <c r="T2183" t="s">
        <v>8352</v>
      </c>
      <c r="U2183">
        <f t="shared" si="174"/>
        <v>2017</v>
      </c>
    </row>
    <row r="2184" spans="1:21" ht="15" hidden="1" customHeight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>
        <f t="shared" si="170"/>
        <v>524</v>
      </c>
      <c r="H2184">
        <f t="shared" si="171"/>
        <v>44.17</v>
      </c>
      <c r="I2184" t="s">
        <v>8228</v>
      </c>
      <c r="J2184" t="s">
        <v>8250</v>
      </c>
      <c r="K2184">
        <v>1412285825</v>
      </c>
      <c r="L2184" s="9">
        <f t="shared" si="172"/>
        <v>41914.900752314818</v>
      </c>
      <c r="M2184">
        <v>1409261825</v>
      </c>
      <c r="N2184" s="9">
        <f t="shared" si="173"/>
        <v>41879.900752314818</v>
      </c>
      <c r="O2184" t="b">
        <v>0</v>
      </c>
      <c r="P2184">
        <v>356</v>
      </c>
      <c r="Q2184" t="b">
        <v>1</v>
      </c>
      <c r="R2184" t="s">
        <v>8295</v>
      </c>
      <c r="S2184" s="12" t="s">
        <v>8334</v>
      </c>
      <c r="T2184" t="s">
        <v>8352</v>
      </c>
      <c r="U2184">
        <f t="shared" si="174"/>
        <v>2014</v>
      </c>
    </row>
    <row r="2185" spans="1:21" ht="15" hidden="1" customHeight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>
        <f t="shared" si="170"/>
        <v>489</v>
      </c>
      <c r="H2185">
        <f t="shared" si="171"/>
        <v>31.57</v>
      </c>
      <c r="I2185" t="s">
        <v>8223</v>
      </c>
      <c r="J2185" t="s">
        <v>8245</v>
      </c>
      <c r="K2185">
        <v>1486616400</v>
      </c>
      <c r="L2185" s="9">
        <f t="shared" si="172"/>
        <v>42775.208333333328</v>
      </c>
      <c r="M2185">
        <v>1484037977</v>
      </c>
      <c r="N2185" s="9">
        <f t="shared" si="173"/>
        <v>42745.365474537037</v>
      </c>
      <c r="O2185" t="b">
        <v>0</v>
      </c>
      <c r="P2185">
        <v>279</v>
      </c>
      <c r="Q2185" t="b">
        <v>1</v>
      </c>
      <c r="R2185" t="s">
        <v>8295</v>
      </c>
      <c r="S2185" s="12" t="s">
        <v>8334</v>
      </c>
      <c r="T2185" t="s">
        <v>8352</v>
      </c>
      <c r="U2185">
        <f t="shared" si="174"/>
        <v>2017</v>
      </c>
    </row>
    <row r="2186" spans="1:21" ht="15" hidden="1" customHeight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>
        <f t="shared" si="170"/>
        <v>285</v>
      </c>
      <c r="H2186">
        <f t="shared" si="171"/>
        <v>107.05</v>
      </c>
      <c r="I2186" t="s">
        <v>8223</v>
      </c>
      <c r="J2186" t="s">
        <v>8245</v>
      </c>
      <c r="K2186">
        <v>1453737600</v>
      </c>
      <c r="L2186" s="9">
        <f t="shared" si="172"/>
        <v>42394.666666666672</v>
      </c>
      <c r="M2186">
        <v>1452530041</v>
      </c>
      <c r="N2186" s="9">
        <f t="shared" si="173"/>
        <v>42380.690289351849</v>
      </c>
      <c r="O2186" t="b">
        <v>1</v>
      </c>
      <c r="P2186">
        <v>266</v>
      </c>
      <c r="Q2186" t="b">
        <v>1</v>
      </c>
      <c r="R2186" t="s">
        <v>8295</v>
      </c>
      <c r="S2186" s="12" t="s">
        <v>8334</v>
      </c>
      <c r="T2186" t="s">
        <v>8352</v>
      </c>
      <c r="U2186">
        <f t="shared" si="174"/>
        <v>2016</v>
      </c>
    </row>
    <row r="2187" spans="1:21" ht="15" hidden="1" customHeight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>
        <f t="shared" si="170"/>
        <v>1857</v>
      </c>
      <c r="H2187">
        <f t="shared" si="171"/>
        <v>149.03</v>
      </c>
      <c r="I2187" t="s">
        <v>8224</v>
      </c>
      <c r="J2187" t="s">
        <v>8246</v>
      </c>
      <c r="K2187">
        <v>1364286239</v>
      </c>
      <c r="L2187" s="9">
        <f t="shared" si="172"/>
        <v>41359.349988425929</v>
      </c>
      <c r="M2187">
        <v>1360830239</v>
      </c>
      <c r="N2187" s="9">
        <f t="shared" si="173"/>
        <v>41319.349988425929</v>
      </c>
      <c r="O2187" t="b">
        <v>0</v>
      </c>
      <c r="P2187">
        <v>623</v>
      </c>
      <c r="Q2187" t="b">
        <v>1</v>
      </c>
      <c r="R2187" t="s">
        <v>8295</v>
      </c>
      <c r="S2187" s="12" t="s">
        <v>8334</v>
      </c>
      <c r="T2187" t="s">
        <v>8352</v>
      </c>
      <c r="U2187">
        <f t="shared" si="174"/>
        <v>2013</v>
      </c>
    </row>
    <row r="2188" spans="1:21" ht="15" hidden="1" customHeight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>
        <f t="shared" si="170"/>
        <v>110</v>
      </c>
      <c r="H2188">
        <f t="shared" si="171"/>
        <v>55.96</v>
      </c>
      <c r="I2188" t="s">
        <v>8223</v>
      </c>
      <c r="J2188" t="s">
        <v>8245</v>
      </c>
      <c r="K2188">
        <v>1473213600</v>
      </c>
      <c r="L2188" s="9">
        <f t="shared" si="172"/>
        <v>42620.083333333328</v>
      </c>
      <c r="M2188">
        <v>1470062743</v>
      </c>
      <c r="N2188" s="9">
        <f t="shared" si="173"/>
        <v>42583.615081018521</v>
      </c>
      <c r="O2188" t="b">
        <v>0</v>
      </c>
      <c r="P2188">
        <v>392</v>
      </c>
      <c r="Q2188" t="b">
        <v>1</v>
      </c>
      <c r="R2188" t="s">
        <v>8295</v>
      </c>
      <c r="S2188" s="12" t="s">
        <v>8334</v>
      </c>
      <c r="T2188" t="s">
        <v>8352</v>
      </c>
      <c r="U2188">
        <f t="shared" si="174"/>
        <v>2016</v>
      </c>
    </row>
    <row r="2189" spans="1:21" ht="15" hidden="1" customHeight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>
        <f t="shared" si="170"/>
        <v>1015</v>
      </c>
      <c r="H2189">
        <f t="shared" si="171"/>
        <v>56.97</v>
      </c>
      <c r="I2189" t="s">
        <v>8223</v>
      </c>
      <c r="J2189" t="s">
        <v>8245</v>
      </c>
      <c r="K2189">
        <v>1428033540</v>
      </c>
      <c r="L2189" s="9">
        <f t="shared" si="172"/>
        <v>42097.165972222225</v>
      </c>
      <c r="M2189">
        <v>1425531666</v>
      </c>
      <c r="N2189" s="9">
        <f t="shared" si="173"/>
        <v>42068.209097222221</v>
      </c>
      <c r="O2189" t="b">
        <v>1</v>
      </c>
      <c r="P2189">
        <v>3562</v>
      </c>
      <c r="Q2189" t="b">
        <v>1</v>
      </c>
      <c r="R2189" t="s">
        <v>8295</v>
      </c>
      <c r="S2189" s="12" t="s">
        <v>8334</v>
      </c>
      <c r="T2189" t="s">
        <v>8352</v>
      </c>
      <c r="U2189">
        <f t="shared" si="174"/>
        <v>2015</v>
      </c>
    </row>
    <row r="2190" spans="1:21" ht="15" hidden="1" customHeight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>
        <f t="shared" si="170"/>
        <v>412</v>
      </c>
      <c r="H2190">
        <f t="shared" si="171"/>
        <v>44.06</v>
      </c>
      <c r="I2190" t="s">
        <v>8225</v>
      </c>
      <c r="J2190" t="s">
        <v>8247</v>
      </c>
      <c r="K2190">
        <v>1477414800</v>
      </c>
      <c r="L2190" s="9">
        <f t="shared" si="172"/>
        <v>42668.708333333328</v>
      </c>
      <c r="M2190">
        <v>1474380241</v>
      </c>
      <c r="N2190" s="9">
        <f t="shared" si="173"/>
        <v>42633.586122685185</v>
      </c>
      <c r="O2190" t="b">
        <v>0</v>
      </c>
      <c r="P2190">
        <v>514</v>
      </c>
      <c r="Q2190" t="b">
        <v>1</v>
      </c>
      <c r="R2190" t="s">
        <v>8295</v>
      </c>
      <c r="S2190" s="12" t="s">
        <v>8334</v>
      </c>
      <c r="T2190" t="s">
        <v>8352</v>
      </c>
      <c r="U2190">
        <f t="shared" si="174"/>
        <v>2016</v>
      </c>
    </row>
    <row r="2191" spans="1:21" ht="15" hidden="1" customHeight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>
        <f t="shared" si="170"/>
        <v>503</v>
      </c>
      <c r="H2191">
        <f t="shared" si="171"/>
        <v>68.63</v>
      </c>
      <c r="I2191" t="s">
        <v>8224</v>
      </c>
      <c r="J2191" t="s">
        <v>8246</v>
      </c>
      <c r="K2191">
        <v>1461276000</v>
      </c>
      <c r="L2191" s="9">
        <f t="shared" si="172"/>
        <v>42481.916666666672</v>
      </c>
      <c r="M2191">
        <v>1460055300</v>
      </c>
      <c r="N2191" s="9">
        <f t="shared" si="173"/>
        <v>42467.788194444445</v>
      </c>
      <c r="O2191" t="b">
        <v>0</v>
      </c>
      <c r="P2191">
        <v>88</v>
      </c>
      <c r="Q2191" t="b">
        <v>1</v>
      </c>
      <c r="R2191" t="s">
        <v>8295</v>
      </c>
      <c r="S2191" s="12" t="s">
        <v>8334</v>
      </c>
      <c r="T2191" t="s">
        <v>8352</v>
      </c>
      <c r="U2191">
        <f t="shared" si="174"/>
        <v>2016</v>
      </c>
    </row>
    <row r="2192" spans="1:21" ht="15" hidden="1" customHeight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>
        <f t="shared" si="170"/>
        <v>185</v>
      </c>
      <c r="H2192">
        <f t="shared" si="171"/>
        <v>65.319999999999993</v>
      </c>
      <c r="I2192" t="s">
        <v>8223</v>
      </c>
      <c r="J2192" t="s">
        <v>8245</v>
      </c>
      <c r="K2192">
        <v>1458716340</v>
      </c>
      <c r="L2192" s="9">
        <f t="shared" si="172"/>
        <v>42452.290972222225</v>
      </c>
      <c r="M2192">
        <v>1455721204</v>
      </c>
      <c r="N2192" s="9">
        <f t="shared" si="173"/>
        <v>42417.625046296293</v>
      </c>
      <c r="O2192" t="b">
        <v>0</v>
      </c>
      <c r="P2192">
        <v>537</v>
      </c>
      <c r="Q2192" t="b">
        <v>1</v>
      </c>
      <c r="R2192" t="s">
        <v>8295</v>
      </c>
      <c r="S2192" s="12" t="s">
        <v>8334</v>
      </c>
      <c r="T2192" t="s">
        <v>8352</v>
      </c>
      <c r="U2192">
        <f t="shared" si="174"/>
        <v>2016</v>
      </c>
    </row>
    <row r="2193" spans="1:21" ht="15" hidden="1" customHeight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>
        <f t="shared" si="170"/>
        <v>120</v>
      </c>
      <c r="H2193">
        <f t="shared" si="171"/>
        <v>35.92</v>
      </c>
      <c r="I2193" t="s">
        <v>8224</v>
      </c>
      <c r="J2193" t="s">
        <v>8246</v>
      </c>
      <c r="K2193">
        <v>1487102427</v>
      </c>
      <c r="L2193" s="9">
        <f t="shared" si="172"/>
        <v>42780.833645833336</v>
      </c>
      <c r="M2193">
        <v>1486065627</v>
      </c>
      <c r="N2193" s="9">
        <f t="shared" si="173"/>
        <v>42768.833645833336</v>
      </c>
      <c r="O2193" t="b">
        <v>0</v>
      </c>
      <c r="P2193">
        <v>25</v>
      </c>
      <c r="Q2193" t="b">
        <v>1</v>
      </c>
      <c r="R2193" t="s">
        <v>8295</v>
      </c>
      <c r="S2193" s="12" t="s">
        <v>8334</v>
      </c>
      <c r="T2193" t="s">
        <v>8352</v>
      </c>
      <c r="U2193">
        <f t="shared" si="174"/>
        <v>2017</v>
      </c>
    </row>
    <row r="2194" spans="1:21" ht="15" hidden="1" customHeight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>
        <f t="shared" si="170"/>
        <v>1081</v>
      </c>
      <c r="H2194">
        <f t="shared" si="171"/>
        <v>40.07</v>
      </c>
      <c r="I2194" t="s">
        <v>8224</v>
      </c>
      <c r="J2194" t="s">
        <v>8246</v>
      </c>
      <c r="K2194">
        <v>1481842800</v>
      </c>
      <c r="L2194" s="9">
        <f t="shared" si="172"/>
        <v>42719.958333333328</v>
      </c>
      <c r="M2194">
        <v>1479414344</v>
      </c>
      <c r="N2194" s="9">
        <f t="shared" si="173"/>
        <v>42691.8512037037</v>
      </c>
      <c r="O2194" t="b">
        <v>0</v>
      </c>
      <c r="P2194">
        <v>3238</v>
      </c>
      <c r="Q2194" t="b">
        <v>1</v>
      </c>
      <c r="R2194" t="s">
        <v>8295</v>
      </c>
      <c r="S2194" s="12" t="s">
        <v>8334</v>
      </c>
      <c r="T2194" t="s">
        <v>8352</v>
      </c>
      <c r="U2194">
        <f t="shared" si="174"/>
        <v>2016</v>
      </c>
    </row>
    <row r="2195" spans="1:21" ht="15" hidden="1" customHeight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>
        <f t="shared" si="170"/>
        <v>452</v>
      </c>
      <c r="H2195">
        <f t="shared" si="171"/>
        <v>75.650000000000006</v>
      </c>
      <c r="I2195" t="s">
        <v>8223</v>
      </c>
      <c r="J2195" t="s">
        <v>8245</v>
      </c>
      <c r="K2195">
        <v>1479704340</v>
      </c>
      <c r="L2195" s="9">
        <f t="shared" si="172"/>
        <v>42695.207638888889</v>
      </c>
      <c r="M2195">
        <v>1477043072</v>
      </c>
      <c r="N2195" s="9">
        <f t="shared" si="173"/>
        <v>42664.405925925923</v>
      </c>
      <c r="O2195" t="b">
        <v>0</v>
      </c>
      <c r="P2195">
        <v>897</v>
      </c>
      <c r="Q2195" t="b">
        <v>1</v>
      </c>
      <c r="R2195" t="s">
        <v>8295</v>
      </c>
      <c r="S2195" s="12" t="s">
        <v>8334</v>
      </c>
      <c r="T2195" t="s">
        <v>8352</v>
      </c>
      <c r="U2195">
        <f t="shared" si="174"/>
        <v>2016</v>
      </c>
    </row>
    <row r="2196" spans="1:21" ht="15" hidden="1" customHeight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>
        <f t="shared" si="170"/>
        <v>537</v>
      </c>
      <c r="H2196">
        <f t="shared" si="171"/>
        <v>61.2</v>
      </c>
      <c r="I2196" t="s">
        <v>8223</v>
      </c>
      <c r="J2196" t="s">
        <v>8245</v>
      </c>
      <c r="K2196">
        <v>1459012290</v>
      </c>
      <c r="L2196" s="9">
        <f t="shared" si="172"/>
        <v>42455.716319444444</v>
      </c>
      <c r="M2196">
        <v>1456423890</v>
      </c>
      <c r="N2196" s="9">
        <f t="shared" si="173"/>
        <v>42425.757986111115</v>
      </c>
      <c r="O2196" t="b">
        <v>0</v>
      </c>
      <c r="P2196">
        <v>878</v>
      </c>
      <c r="Q2196" t="b">
        <v>1</v>
      </c>
      <c r="R2196" t="s">
        <v>8295</v>
      </c>
      <c r="S2196" s="12" t="s">
        <v>8334</v>
      </c>
      <c r="T2196" t="s">
        <v>8352</v>
      </c>
      <c r="U2196">
        <f t="shared" si="174"/>
        <v>2016</v>
      </c>
    </row>
    <row r="2197" spans="1:21" ht="15" hidden="1" customHeight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>
        <f t="shared" si="170"/>
        <v>120</v>
      </c>
      <c r="H2197">
        <f t="shared" si="171"/>
        <v>48.13</v>
      </c>
      <c r="I2197" t="s">
        <v>8223</v>
      </c>
      <c r="J2197" t="s">
        <v>8245</v>
      </c>
      <c r="K2197">
        <v>1439317900</v>
      </c>
      <c r="L2197" s="9">
        <f t="shared" si="172"/>
        <v>42227.771990740745</v>
      </c>
      <c r="M2197">
        <v>1436725900</v>
      </c>
      <c r="N2197" s="9">
        <f t="shared" si="173"/>
        <v>42197.771990740745</v>
      </c>
      <c r="O2197" t="b">
        <v>0</v>
      </c>
      <c r="P2197">
        <v>115</v>
      </c>
      <c r="Q2197" t="b">
        <v>1</v>
      </c>
      <c r="R2197" t="s">
        <v>8295</v>
      </c>
      <c r="S2197" s="12" t="s">
        <v>8334</v>
      </c>
      <c r="T2197" t="s">
        <v>8352</v>
      </c>
      <c r="U2197">
        <f t="shared" si="174"/>
        <v>2015</v>
      </c>
    </row>
    <row r="2198" spans="1:21" ht="15" hidden="1" customHeight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>
        <f t="shared" si="170"/>
        <v>114</v>
      </c>
      <c r="H2198">
        <f t="shared" si="171"/>
        <v>68.11</v>
      </c>
      <c r="I2198" t="s">
        <v>8223</v>
      </c>
      <c r="J2198" t="s">
        <v>8245</v>
      </c>
      <c r="K2198">
        <v>1480662000</v>
      </c>
      <c r="L2198" s="9">
        <f t="shared" si="172"/>
        <v>42706.291666666672</v>
      </c>
      <c r="M2198">
        <v>1478000502</v>
      </c>
      <c r="N2198" s="9">
        <f t="shared" si="173"/>
        <v>42675.487291666665</v>
      </c>
      <c r="O2198" t="b">
        <v>0</v>
      </c>
      <c r="P2198">
        <v>234</v>
      </c>
      <c r="Q2198" t="b">
        <v>1</v>
      </c>
      <c r="R2198" t="s">
        <v>8295</v>
      </c>
      <c r="S2198" s="12" t="s">
        <v>8334</v>
      </c>
      <c r="T2198" t="s">
        <v>8352</v>
      </c>
      <c r="U2198">
        <f t="shared" si="174"/>
        <v>2016</v>
      </c>
    </row>
    <row r="2199" spans="1:21" ht="15" hidden="1" customHeight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>
        <f t="shared" si="170"/>
        <v>951</v>
      </c>
      <c r="H2199">
        <f t="shared" si="171"/>
        <v>65.89</v>
      </c>
      <c r="I2199" t="s">
        <v>8223</v>
      </c>
      <c r="J2199" t="s">
        <v>8245</v>
      </c>
      <c r="K2199">
        <v>1425132059</v>
      </c>
      <c r="L2199" s="9">
        <f t="shared" si="172"/>
        <v>42063.584016203706</v>
      </c>
      <c r="M2199">
        <v>1422540059</v>
      </c>
      <c r="N2199" s="9">
        <f t="shared" si="173"/>
        <v>42033.584016203706</v>
      </c>
      <c r="O2199" t="b">
        <v>0</v>
      </c>
      <c r="P2199">
        <v>4330</v>
      </c>
      <c r="Q2199" t="b">
        <v>1</v>
      </c>
      <c r="R2199" t="s">
        <v>8295</v>
      </c>
      <c r="S2199" s="12" t="s">
        <v>8334</v>
      </c>
      <c r="T2199" t="s">
        <v>8352</v>
      </c>
      <c r="U2199">
        <f t="shared" si="174"/>
        <v>2015</v>
      </c>
    </row>
    <row r="2200" spans="1:21" ht="15" hidden="1" customHeight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>
        <f t="shared" si="170"/>
        <v>133</v>
      </c>
      <c r="H2200">
        <f t="shared" si="171"/>
        <v>81.650000000000006</v>
      </c>
      <c r="I2200" t="s">
        <v>8223</v>
      </c>
      <c r="J2200" t="s">
        <v>8245</v>
      </c>
      <c r="K2200">
        <v>1447507200</v>
      </c>
      <c r="L2200" s="9">
        <f t="shared" si="172"/>
        <v>42322.555555555555</v>
      </c>
      <c r="M2200">
        <v>1444911600</v>
      </c>
      <c r="N2200" s="9">
        <f t="shared" si="173"/>
        <v>42292.513888888891</v>
      </c>
      <c r="O2200" t="b">
        <v>0</v>
      </c>
      <c r="P2200">
        <v>651</v>
      </c>
      <c r="Q2200" t="b">
        <v>1</v>
      </c>
      <c r="R2200" t="s">
        <v>8295</v>
      </c>
      <c r="S2200" s="12" t="s">
        <v>8334</v>
      </c>
      <c r="T2200" t="s">
        <v>8352</v>
      </c>
      <c r="U2200">
        <f t="shared" si="174"/>
        <v>2015</v>
      </c>
    </row>
    <row r="2201" spans="1:21" ht="15" hidden="1" customHeight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>
        <f t="shared" si="170"/>
        <v>147</v>
      </c>
      <c r="H2201">
        <f t="shared" si="171"/>
        <v>52.7</v>
      </c>
      <c r="I2201" t="s">
        <v>8240</v>
      </c>
      <c r="J2201" t="s">
        <v>8248</v>
      </c>
      <c r="K2201">
        <v>1444903198</v>
      </c>
      <c r="L2201" s="9">
        <f t="shared" si="172"/>
        <v>42292.416643518518</v>
      </c>
      <c r="M2201">
        <v>1442311198</v>
      </c>
      <c r="N2201" s="9">
        <f t="shared" si="173"/>
        <v>42262.416643518518</v>
      </c>
      <c r="O2201" t="b">
        <v>1</v>
      </c>
      <c r="P2201">
        <v>251</v>
      </c>
      <c r="Q2201" t="b">
        <v>1</v>
      </c>
      <c r="R2201" t="s">
        <v>8295</v>
      </c>
      <c r="S2201" s="12" t="s">
        <v>8334</v>
      </c>
      <c r="T2201" t="s">
        <v>8352</v>
      </c>
      <c r="U2201">
        <f t="shared" si="174"/>
        <v>2015</v>
      </c>
    </row>
    <row r="2202" spans="1:21" ht="15" hidden="1" customHeight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>
        <f t="shared" si="170"/>
        <v>542</v>
      </c>
      <c r="H2202">
        <f t="shared" si="171"/>
        <v>41.23</v>
      </c>
      <c r="I2202" t="s">
        <v>8224</v>
      </c>
      <c r="J2202" t="s">
        <v>8246</v>
      </c>
      <c r="K2202">
        <v>1436151600</v>
      </c>
      <c r="L2202" s="9">
        <f t="shared" si="172"/>
        <v>42191.125</v>
      </c>
      <c r="M2202">
        <v>1433775668</v>
      </c>
      <c r="N2202" s="9">
        <f t="shared" si="173"/>
        <v>42163.625787037039</v>
      </c>
      <c r="O2202" t="b">
        <v>0</v>
      </c>
      <c r="P2202">
        <v>263</v>
      </c>
      <c r="Q2202" t="b">
        <v>1</v>
      </c>
      <c r="R2202" t="s">
        <v>8295</v>
      </c>
      <c r="S2202" s="12" t="s">
        <v>8334</v>
      </c>
      <c r="T2202" t="s">
        <v>8352</v>
      </c>
      <c r="U2202">
        <f t="shared" si="174"/>
        <v>2015</v>
      </c>
    </row>
    <row r="2203" spans="1:21" ht="15" hidden="1" customHeight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>
        <f t="shared" si="170"/>
        <v>383</v>
      </c>
      <c r="H2203">
        <f t="shared" si="171"/>
        <v>15.04</v>
      </c>
      <c r="I2203" t="s">
        <v>8224</v>
      </c>
      <c r="J2203" t="s">
        <v>8246</v>
      </c>
      <c r="K2203">
        <v>1358367565</v>
      </c>
      <c r="L2203" s="9">
        <f t="shared" si="172"/>
        <v>41290.846817129634</v>
      </c>
      <c r="M2203">
        <v>1357157965</v>
      </c>
      <c r="N2203" s="9">
        <f t="shared" si="173"/>
        <v>41276.846817129626</v>
      </c>
      <c r="O2203" t="b">
        <v>0</v>
      </c>
      <c r="P2203">
        <v>28</v>
      </c>
      <c r="Q2203" t="b">
        <v>1</v>
      </c>
      <c r="R2203" t="s">
        <v>8278</v>
      </c>
      <c r="S2203" s="12" t="s">
        <v>8326</v>
      </c>
      <c r="T2203" t="s">
        <v>8331</v>
      </c>
      <c r="U2203">
        <f t="shared" si="174"/>
        <v>2013</v>
      </c>
    </row>
    <row r="2204" spans="1:21" ht="15" hidden="1" customHeight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>
        <f t="shared" si="170"/>
        <v>704</v>
      </c>
      <c r="H2204">
        <f t="shared" si="171"/>
        <v>39.07</v>
      </c>
      <c r="I2204" t="s">
        <v>8223</v>
      </c>
      <c r="J2204" t="s">
        <v>8245</v>
      </c>
      <c r="K2204">
        <v>1351801368</v>
      </c>
      <c r="L2204" s="9">
        <f t="shared" si="172"/>
        <v>41214.849166666667</v>
      </c>
      <c r="M2204">
        <v>1349209368</v>
      </c>
      <c r="N2204" s="9">
        <f t="shared" si="173"/>
        <v>41184.849166666667</v>
      </c>
      <c r="O2204" t="b">
        <v>0</v>
      </c>
      <c r="P2204">
        <v>721</v>
      </c>
      <c r="Q2204" t="b">
        <v>1</v>
      </c>
      <c r="R2204" t="s">
        <v>8278</v>
      </c>
      <c r="S2204" s="12" t="s">
        <v>8326</v>
      </c>
      <c r="T2204" t="s">
        <v>8331</v>
      </c>
      <c r="U2204">
        <f t="shared" si="174"/>
        <v>2012</v>
      </c>
    </row>
    <row r="2205" spans="1:21" ht="15" hidden="1" customHeight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>
        <f t="shared" si="170"/>
        <v>110</v>
      </c>
      <c r="H2205">
        <f t="shared" si="171"/>
        <v>43.82</v>
      </c>
      <c r="I2205" t="s">
        <v>8228</v>
      </c>
      <c r="J2205" t="s">
        <v>8250</v>
      </c>
      <c r="K2205">
        <v>1443127082</v>
      </c>
      <c r="L2205" s="9">
        <f t="shared" si="172"/>
        <v>42271.85974537037</v>
      </c>
      <c r="M2205">
        <v>1440535082</v>
      </c>
      <c r="N2205" s="9">
        <f t="shared" si="173"/>
        <v>42241.85974537037</v>
      </c>
      <c r="O2205" t="b">
        <v>0</v>
      </c>
      <c r="P2205">
        <v>50</v>
      </c>
      <c r="Q2205" t="b">
        <v>1</v>
      </c>
      <c r="R2205" t="s">
        <v>8278</v>
      </c>
      <c r="S2205" s="12" t="s">
        <v>8326</v>
      </c>
      <c r="T2205" t="s">
        <v>8331</v>
      </c>
      <c r="U2205">
        <f t="shared" si="174"/>
        <v>2015</v>
      </c>
    </row>
    <row r="2206" spans="1:21" ht="15" hidden="1" customHeight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>
        <f t="shared" si="170"/>
        <v>133</v>
      </c>
      <c r="H2206">
        <f t="shared" si="171"/>
        <v>27.3</v>
      </c>
      <c r="I2206" t="s">
        <v>8223</v>
      </c>
      <c r="J2206" t="s">
        <v>8245</v>
      </c>
      <c r="K2206">
        <v>1362814119</v>
      </c>
      <c r="L2206" s="9">
        <f t="shared" si="172"/>
        <v>41342.311562499999</v>
      </c>
      <c r="M2206">
        <v>1360222119</v>
      </c>
      <c r="N2206" s="9">
        <f t="shared" si="173"/>
        <v>41312.311562499999</v>
      </c>
      <c r="O2206" t="b">
        <v>0</v>
      </c>
      <c r="P2206">
        <v>73</v>
      </c>
      <c r="Q2206" t="b">
        <v>1</v>
      </c>
      <c r="R2206" t="s">
        <v>8278</v>
      </c>
      <c r="S2206" s="12" t="s">
        <v>8326</v>
      </c>
      <c r="T2206" t="s">
        <v>8331</v>
      </c>
      <c r="U2206">
        <f t="shared" si="174"/>
        <v>2013</v>
      </c>
    </row>
    <row r="2207" spans="1:21" ht="15" hidden="1" customHeight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>
        <f t="shared" si="170"/>
        <v>152</v>
      </c>
      <c r="H2207">
        <f t="shared" si="171"/>
        <v>42.22</v>
      </c>
      <c r="I2207" t="s">
        <v>8223</v>
      </c>
      <c r="J2207" t="s">
        <v>8245</v>
      </c>
      <c r="K2207">
        <v>1338579789</v>
      </c>
      <c r="L2207" s="9">
        <f t="shared" si="172"/>
        <v>41061.82163194444</v>
      </c>
      <c r="M2207">
        <v>1335987789</v>
      </c>
      <c r="N2207" s="9">
        <f t="shared" si="173"/>
        <v>41031.821631944447</v>
      </c>
      <c r="O2207" t="b">
        <v>0</v>
      </c>
      <c r="P2207">
        <v>27</v>
      </c>
      <c r="Q2207" t="b">
        <v>1</v>
      </c>
      <c r="R2207" t="s">
        <v>8278</v>
      </c>
      <c r="S2207" s="12" t="s">
        <v>8326</v>
      </c>
      <c r="T2207" t="s">
        <v>8331</v>
      </c>
      <c r="U2207">
        <f t="shared" si="174"/>
        <v>2012</v>
      </c>
    </row>
    <row r="2208" spans="1:21" ht="15" hidden="1" customHeight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>
        <f t="shared" si="170"/>
        <v>103</v>
      </c>
      <c r="H2208">
        <f t="shared" si="171"/>
        <v>33.24</v>
      </c>
      <c r="I2208" t="s">
        <v>8223</v>
      </c>
      <c r="J2208" t="s">
        <v>8245</v>
      </c>
      <c r="K2208">
        <v>1334556624</v>
      </c>
      <c r="L2208" s="9">
        <f t="shared" si="172"/>
        <v>41015.257222222222</v>
      </c>
      <c r="M2208">
        <v>1333001424</v>
      </c>
      <c r="N2208" s="9">
        <f t="shared" si="173"/>
        <v>40997.257222222222</v>
      </c>
      <c r="O2208" t="b">
        <v>0</v>
      </c>
      <c r="P2208">
        <v>34</v>
      </c>
      <c r="Q2208" t="b">
        <v>1</v>
      </c>
      <c r="R2208" t="s">
        <v>8278</v>
      </c>
      <c r="S2208" s="12" t="s">
        <v>8326</v>
      </c>
      <c r="T2208" t="s">
        <v>8331</v>
      </c>
      <c r="U2208">
        <f t="shared" si="174"/>
        <v>2012</v>
      </c>
    </row>
    <row r="2209" spans="1:21" ht="15" hidden="1" customHeight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>
        <f t="shared" si="170"/>
        <v>100</v>
      </c>
      <c r="H2209">
        <f t="shared" si="171"/>
        <v>285.70999999999998</v>
      </c>
      <c r="I2209" t="s">
        <v>8223</v>
      </c>
      <c r="J2209" t="s">
        <v>8245</v>
      </c>
      <c r="K2209">
        <v>1384580373</v>
      </c>
      <c r="L2209" s="9">
        <f t="shared" si="172"/>
        <v>41594.235798611109</v>
      </c>
      <c r="M2209">
        <v>1381984773</v>
      </c>
      <c r="N2209" s="9">
        <f t="shared" si="173"/>
        <v>41564.194131944445</v>
      </c>
      <c r="O2209" t="b">
        <v>0</v>
      </c>
      <c r="P2209">
        <v>7</v>
      </c>
      <c r="Q2209" t="b">
        <v>1</v>
      </c>
      <c r="R2209" t="s">
        <v>8278</v>
      </c>
      <c r="S2209" s="12" t="s">
        <v>8326</v>
      </c>
      <c r="T2209" t="s">
        <v>8331</v>
      </c>
      <c r="U2209">
        <f t="shared" si="174"/>
        <v>2013</v>
      </c>
    </row>
    <row r="2210" spans="1:21" ht="15" hidden="1" customHeight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>
        <f t="shared" si="170"/>
        <v>102</v>
      </c>
      <c r="H2210">
        <f t="shared" si="171"/>
        <v>42.33</v>
      </c>
      <c r="I2210" t="s">
        <v>8223</v>
      </c>
      <c r="J2210" t="s">
        <v>8245</v>
      </c>
      <c r="K2210">
        <v>1333771200</v>
      </c>
      <c r="L2210" s="9">
        <f t="shared" si="172"/>
        <v>41006.166666666664</v>
      </c>
      <c r="M2210">
        <v>1328649026</v>
      </c>
      <c r="N2210" s="9">
        <f t="shared" si="173"/>
        <v>40946.882245370369</v>
      </c>
      <c r="O2210" t="b">
        <v>0</v>
      </c>
      <c r="P2210">
        <v>24</v>
      </c>
      <c r="Q2210" t="b">
        <v>1</v>
      </c>
      <c r="R2210" t="s">
        <v>8278</v>
      </c>
      <c r="S2210" s="12" t="s">
        <v>8326</v>
      </c>
      <c r="T2210" t="s">
        <v>8331</v>
      </c>
      <c r="U2210">
        <f t="shared" si="174"/>
        <v>2012</v>
      </c>
    </row>
    <row r="2211" spans="1:21" ht="15" hidden="1" customHeight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>
        <f t="shared" si="170"/>
        <v>151</v>
      </c>
      <c r="H2211">
        <f t="shared" si="171"/>
        <v>50.27</v>
      </c>
      <c r="I2211" t="s">
        <v>8224</v>
      </c>
      <c r="J2211" t="s">
        <v>8246</v>
      </c>
      <c r="K2211">
        <v>1397516400</v>
      </c>
      <c r="L2211" s="9">
        <f t="shared" si="172"/>
        <v>41743.958333333336</v>
      </c>
      <c r="M2211">
        <v>1396524644</v>
      </c>
      <c r="N2211" s="9">
        <f t="shared" si="173"/>
        <v>41732.479675925926</v>
      </c>
      <c r="O2211" t="b">
        <v>0</v>
      </c>
      <c r="P2211">
        <v>15</v>
      </c>
      <c r="Q2211" t="b">
        <v>1</v>
      </c>
      <c r="R2211" t="s">
        <v>8278</v>
      </c>
      <c r="S2211" s="12" t="s">
        <v>8326</v>
      </c>
      <c r="T2211" t="s">
        <v>8331</v>
      </c>
      <c r="U2211">
        <f t="shared" si="174"/>
        <v>2014</v>
      </c>
    </row>
    <row r="2212" spans="1:21" ht="15" hidden="1" customHeight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>
        <f t="shared" si="170"/>
        <v>111</v>
      </c>
      <c r="H2212">
        <f t="shared" si="171"/>
        <v>61.9</v>
      </c>
      <c r="I2212" t="s">
        <v>8223</v>
      </c>
      <c r="J2212" t="s">
        <v>8245</v>
      </c>
      <c r="K2212">
        <v>1334424960</v>
      </c>
      <c r="L2212" s="9">
        <f t="shared" si="172"/>
        <v>41013.73333333333</v>
      </c>
      <c r="M2212">
        <v>1329442510</v>
      </c>
      <c r="N2212" s="9">
        <f t="shared" si="173"/>
        <v>40956.066087962965</v>
      </c>
      <c r="O2212" t="b">
        <v>0</v>
      </c>
      <c r="P2212">
        <v>72</v>
      </c>
      <c r="Q2212" t="b">
        <v>1</v>
      </c>
      <c r="R2212" t="s">
        <v>8278</v>
      </c>
      <c r="S2212" s="12" t="s">
        <v>8326</v>
      </c>
      <c r="T2212" t="s">
        <v>8331</v>
      </c>
      <c r="U2212">
        <f t="shared" si="174"/>
        <v>2012</v>
      </c>
    </row>
    <row r="2213" spans="1:21" ht="15" hidden="1" customHeight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>
        <f t="shared" si="170"/>
        <v>196</v>
      </c>
      <c r="H2213">
        <f t="shared" si="171"/>
        <v>40.75</v>
      </c>
      <c r="I2213" t="s">
        <v>8223</v>
      </c>
      <c r="J2213" t="s">
        <v>8245</v>
      </c>
      <c r="K2213">
        <v>1397113140</v>
      </c>
      <c r="L2213" s="9">
        <f t="shared" si="172"/>
        <v>41739.290972222225</v>
      </c>
      <c r="M2213">
        <v>1395168625</v>
      </c>
      <c r="N2213" s="9">
        <f t="shared" si="173"/>
        <v>41716.785011574073</v>
      </c>
      <c r="O2213" t="b">
        <v>0</v>
      </c>
      <c r="P2213">
        <v>120</v>
      </c>
      <c r="Q2213" t="b">
        <v>1</v>
      </c>
      <c r="R2213" t="s">
        <v>8278</v>
      </c>
      <c r="S2213" s="12" t="s">
        <v>8326</v>
      </c>
      <c r="T2213" t="s">
        <v>8331</v>
      </c>
      <c r="U2213">
        <f t="shared" si="174"/>
        <v>2014</v>
      </c>
    </row>
    <row r="2214" spans="1:21" ht="15" hidden="1" customHeight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>
        <f t="shared" si="170"/>
        <v>114</v>
      </c>
      <c r="H2214">
        <f t="shared" si="171"/>
        <v>55.8</v>
      </c>
      <c r="I2214" t="s">
        <v>8223</v>
      </c>
      <c r="J2214" t="s">
        <v>8245</v>
      </c>
      <c r="K2214">
        <v>1383526800</v>
      </c>
      <c r="L2214" s="9">
        <f t="shared" si="172"/>
        <v>41582.041666666664</v>
      </c>
      <c r="M2214">
        <v>1380650177</v>
      </c>
      <c r="N2214" s="9">
        <f t="shared" si="173"/>
        <v>41548.747418981482</v>
      </c>
      <c r="O2214" t="b">
        <v>0</v>
      </c>
      <c r="P2214">
        <v>123</v>
      </c>
      <c r="Q2214" t="b">
        <v>1</v>
      </c>
      <c r="R2214" t="s">
        <v>8278</v>
      </c>
      <c r="S2214" s="12" t="s">
        <v>8326</v>
      </c>
      <c r="T2214" t="s">
        <v>8331</v>
      </c>
      <c r="U2214">
        <f t="shared" si="174"/>
        <v>2013</v>
      </c>
    </row>
    <row r="2215" spans="1:21" ht="15" hidden="1" customHeight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>
        <f t="shared" si="170"/>
        <v>200</v>
      </c>
      <c r="H2215">
        <f t="shared" si="171"/>
        <v>10</v>
      </c>
      <c r="I2215" t="s">
        <v>8223</v>
      </c>
      <c r="J2215" t="s">
        <v>8245</v>
      </c>
      <c r="K2215">
        <v>1431719379</v>
      </c>
      <c r="L2215" s="9">
        <f t="shared" si="172"/>
        <v>42139.826145833329</v>
      </c>
      <c r="M2215">
        <v>1429127379</v>
      </c>
      <c r="N2215" s="9">
        <f t="shared" si="173"/>
        <v>42109.826145833329</v>
      </c>
      <c r="O2215" t="b">
        <v>0</v>
      </c>
      <c r="P2215">
        <v>1</v>
      </c>
      <c r="Q2215" t="b">
        <v>1</v>
      </c>
      <c r="R2215" t="s">
        <v>8278</v>
      </c>
      <c r="S2215" s="12" t="s">
        <v>8326</v>
      </c>
      <c r="T2215" t="s">
        <v>8331</v>
      </c>
      <c r="U2215">
        <f t="shared" si="174"/>
        <v>2015</v>
      </c>
    </row>
    <row r="2216" spans="1:21" ht="15" hidden="1" customHeight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>
        <f t="shared" si="170"/>
        <v>293</v>
      </c>
      <c r="H2216">
        <f t="shared" si="171"/>
        <v>73.13</v>
      </c>
      <c r="I2216" t="s">
        <v>8223</v>
      </c>
      <c r="J2216" t="s">
        <v>8245</v>
      </c>
      <c r="K2216">
        <v>1391713248</v>
      </c>
      <c r="L2216" s="9">
        <f t="shared" si="172"/>
        <v>41676.792222222226</v>
      </c>
      <c r="M2216">
        <v>1389121248</v>
      </c>
      <c r="N2216" s="9">
        <f t="shared" si="173"/>
        <v>41646.792222222226</v>
      </c>
      <c r="O2216" t="b">
        <v>0</v>
      </c>
      <c r="P2216">
        <v>24</v>
      </c>
      <c r="Q2216" t="b">
        <v>1</v>
      </c>
      <c r="R2216" t="s">
        <v>8278</v>
      </c>
      <c r="S2216" s="12" t="s">
        <v>8326</v>
      </c>
      <c r="T2216" t="s">
        <v>8331</v>
      </c>
      <c r="U2216">
        <f t="shared" si="174"/>
        <v>2014</v>
      </c>
    </row>
    <row r="2217" spans="1:21" ht="15" hidden="1" customHeight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>
        <f t="shared" si="170"/>
        <v>156</v>
      </c>
      <c r="H2217">
        <f t="shared" si="171"/>
        <v>26.06</v>
      </c>
      <c r="I2217" t="s">
        <v>8223</v>
      </c>
      <c r="J2217" t="s">
        <v>8245</v>
      </c>
      <c r="K2217">
        <v>1331621940</v>
      </c>
      <c r="L2217" s="9">
        <f t="shared" si="172"/>
        <v>40981.290972222225</v>
      </c>
      <c r="M2217">
        <v>1329671572</v>
      </c>
      <c r="N2217" s="9">
        <f t="shared" si="173"/>
        <v>40958.717268518521</v>
      </c>
      <c r="O2217" t="b">
        <v>0</v>
      </c>
      <c r="P2217">
        <v>33</v>
      </c>
      <c r="Q2217" t="b">
        <v>1</v>
      </c>
      <c r="R2217" t="s">
        <v>8278</v>
      </c>
      <c r="S2217" s="12" t="s">
        <v>8326</v>
      </c>
      <c r="T2217" t="s">
        <v>8331</v>
      </c>
      <c r="U2217">
        <f t="shared" si="174"/>
        <v>2012</v>
      </c>
    </row>
    <row r="2218" spans="1:21" ht="15" hidden="1" customHeight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>
        <f t="shared" si="170"/>
        <v>106</v>
      </c>
      <c r="H2218">
        <f t="shared" si="171"/>
        <v>22.64</v>
      </c>
      <c r="I2218" t="s">
        <v>8223</v>
      </c>
      <c r="J2218" t="s">
        <v>8245</v>
      </c>
      <c r="K2218">
        <v>1437674545</v>
      </c>
      <c r="L2218" s="9">
        <f t="shared" si="172"/>
        <v>42208.751678240747</v>
      </c>
      <c r="M2218">
        <v>1436464945</v>
      </c>
      <c r="N2218" s="9">
        <f t="shared" si="173"/>
        <v>42194.75167824074</v>
      </c>
      <c r="O2218" t="b">
        <v>0</v>
      </c>
      <c r="P2218">
        <v>14</v>
      </c>
      <c r="Q2218" t="b">
        <v>1</v>
      </c>
      <c r="R2218" t="s">
        <v>8278</v>
      </c>
      <c r="S2218" s="12" t="s">
        <v>8326</v>
      </c>
      <c r="T2218" t="s">
        <v>8331</v>
      </c>
      <c r="U2218">
        <f t="shared" si="174"/>
        <v>2015</v>
      </c>
    </row>
    <row r="2219" spans="1:21" ht="15" hidden="1" customHeight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>
        <f t="shared" si="170"/>
        <v>101</v>
      </c>
      <c r="H2219">
        <f t="shared" si="171"/>
        <v>47.22</v>
      </c>
      <c r="I2219" t="s">
        <v>8223</v>
      </c>
      <c r="J2219" t="s">
        <v>8245</v>
      </c>
      <c r="K2219">
        <v>1446451200</v>
      </c>
      <c r="L2219" s="9">
        <f t="shared" si="172"/>
        <v>42310.333333333328</v>
      </c>
      <c r="M2219">
        <v>1445539113</v>
      </c>
      <c r="N2219" s="9">
        <f t="shared" si="173"/>
        <v>42299.776770833334</v>
      </c>
      <c r="O2219" t="b">
        <v>0</v>
      </c>
      <c r="P2219">
        <v>9</v>
      </c>
      <c r="Q2219" t="b">
        <v>1</v>
      </c>
      <c r="R2219" t="s">
        <v>8278</v>
      </c>
      <c r="S2219" s="12" t="s">
        <v>8326</v>
      </c>
      <c r="T2219" t="s">
        <v>8331</v>
      </c>
      <c r="U2219">
        <f t="shared" si="174"/>
        <v>2015</v>
      </c>
    </row>
    <row r="2220" spans="1:21" ht="15" hidden="1" customHeight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>
        <f t="shared" si="170"/>
        <v>123</v>
      </c>
      <c r="H2220">
        <f t="shared" si="171"/>
        <v>32.32</v>
      </c>
      <c r="I2220" t="s">
        <v>8223</v>
      </c>
      <c r="J2220" t="s">
        <v>8245</v>
      </c>
      <c r="K2220">
        <v>1346198400</v>
      </c>
      <c r="L2220" s="9">
        <f t="shared" si="172"/>
        <v>41150</v>
      </c>
      <c r="M2220">
        <v>1344281383</v>
      </c>
      <c r="N2220" s="9">
        <f t="shared" si="173"/>
        <v>41127.812303240738</v>
      </c>
      <c r="O2220" t="b">
        <v>0</v>
      </c>
      <c r="P2220">
        <v>76</v>
      </c>
      <c r="Q2220" t="b">
        <v>1</v>
      </c>
      <c r="R2220" t="s">
        <v>8278</v>
      </c>
      <c r="S2220" s="12" t="s">
        <v>8326</v>
      </c>
      <c r="T2220" t="s">
        <v>8331</v>
      </c>
      <c r="U2220">
        <f t="shared" si="174"/>
        <v>2012</v>
      </c>
    </row>
    <row r="2221" spans="1:21" ht="15" hidden="1" customHeight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>
        <f t="shared" si="170"/>
        <v>102</v>
      </c>
      <c r="H2221">
        <f t="shared" si="171"/>
        <v>53.42</v>
      </c>
      <c r="I2221" t="s">
        <v>8223</v>
      </c>
      <c r="J2221" t="s">
        <v>8245</v>
      </c>
      <c r="K2221">
        <v>1440004512</v>
      </c>
      <c r="L2221" s="9">
        <f t="shared" si="172"/>
        <v>42235.718888888892</v>
      </c>
      <c r="M2221">
        <v>1437412512</v>
      </c>
      <c r="N2221" s="9">
        <f t="shared" si="173"/>
        <v>42205.718888888892</v>
      </c>
      <c r="O2221" t="b">
        <v>0</v>
      </c>
      <c r="P2221">
        <v>19</v>
      </c>
      <c r="Q2221" t="b">
        <v>1</v>
      </c>
      <c r="R2221" t="s">
        <v>8278</v>
      </c>
      <c r="S2221" s="12" t="s">
        <v>8326</v>
      </c>
      <c r="T2221" t="s">
        <v>8331</v>
      </c>
      <c r="U2221">
        <f t="shared" si="174"/>
        <v>2015</v>
      </c>
    </row>
    <row r="2222" spans="1:21" ht="15" hidden="1" customHeight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>
        <f t="shared" si="170"/>
        <v>101</v>
      </c>
      <c r="H2222">
        <f t="shared" si="171"/>
        <v>51.3</v>
      </c>
      <c r="I2222" t="s">
        <v>8223</v>
      </c>
      <c r="J2222" t="s">
        <v>8245</v>
      </c>
      <c r="K2222">
        <v>1374888436</v>
      </c>
      <c r="L2222" s="9">
        <f t="shared" si="172"/>
        <v>41482.060601851852</v>
      </c>
      <c r="M2222">
        <v>1372296436</v>
      </c>
      <c r="N2222" s="9">
        <f t="shared" si="173"/>
        <v>41452.060601851852</v>
      </c>
      <c r="O2222" t="b">
        <v>0</v>
      </c>
      <c r="P2222">
        <v>69</v>
      </c>
      <c r="Q2222" t="b">
        <v>1</v>
      </c>
      <c r="R2222" t="s">
        <v>8278</v>
      </c>
      <c r="S2222" s="12" t="s">
        <v>8326</v>
      </c>
      <c r="T2222" t="s">
        <v>8331</v>
      </c>
      <c r="U2222">
        <f t="shared" si="174"/>
        <v>2013</v>
      </c>
    </row>
    <row r="2223" spans="1:21" ht="15" hidden="1" customHeight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>
        <f t="shared" si="170"/>
        <v>108</v>
      </c>
      <c r="H2223">
        <f t="shared" si="171"/>
        <v>37.200000000000003</v>
      </c>
      <c r="I2223" t="s">
        <v>8223</v>
      </c>
      <c r="J2223" t="s">
        <v>8245</v>
      </c>
      <c r="K2223">
        <v>1461369600</v>
      </c>
      <c r="L2223" s="9">
        <f t="shared" si="172"/>
        <v>42483</v>
      </c>
      <c r="M2223">
        <v>1458748809</v>
      </c>
      <c r="N2223" s="9">
        <f t="shared" si="173"/>
        <v>42452.666770833333</v>
      </c>
      <c r="O2223" t="b">
        <v>0</v>
      </c>
      <c r="P2223">
        <v>218</v>
      </c>
      <c r="Q2223" t="b">
        <v>1</v>
      </c>
      <c r="R2223" t="s">
        <v>8295</v>
      </c>
      <c r="S2223" s="12" t="s">
        <v>8334</v>
      </c>
      <c r="T2223" t="s">
        <v>8352</v>
      </c>
      <c r="U2223">
        <f t="shared" si="174"/>
        <v>2016</v>
      </c>
    </row>
    <row r="2224" spans="1:21" ht="15" hidden="1" customHeight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>
        <f t="shared" si="170"/>
        <v>163</v>
      </c>
      <c r="H2224">
        <f t="shared" si="171"/>
        <v>27.1</v>
      </c>
      <c r="I2224" t="s">
        <v>8223</v>
      </c>
      <c r="J2224" t="s">
        <v>8245</v>
      </c>
      <c r="K2224">
        <v>1327776847</v>
      </c>
      <c r="L2224" s="9">
        <f t="shared" si="172"/>
        <v>40936.787581018521</v>
      </c>
      <c r="M2224">
        <v>1325184847</v>
      </c>
      <c r="N2224" s="9">
        <f t="shared" si="173"/>
        <v>40906.787581018521</v>
      </c>
      <c r="O2224" t="b">
        <v>0</v>
      </c>
      <c r="P2224">
        <v>30</v>
      </c>
      <c r="Q2224" t="b">
        <v>1</v>
      </c>
      <c r="R2224" t="s">
        <v>8295</v>
      </c>
      <c r="S2224" s="12" t="s">
        <v>8334</v>
      </c>
      <c r="T2224" t="s">
        <v>8352</v>
      </c>
      <c r="U2224">
        <f t="shared" si="174"/>
        <v>2011</v>
      </c>
    </row>
    <row r="2225" spans="1:21" ht="15" hidden="1" customHeight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>
        <f t="shared" si="170"/>
        <v>106</v>
      </c>
      <c r="H2225">
        <f t="shared" si="171"/>
        <v>206.31</v>
      </c>
      <c r="I2225" t="s">
        <v>8228</v>
      </c>
      <c r="J2225" t="s">
        <v>8250</v>
      </c>
      <c r="K2225">
        <v>1435418568</v>
      </c>
      <c r="L2225" s="9">
        <f t="shared" si="172"/>
        <v>42182.640833333338</v>
      </c>
      <c r="M2225">
        <v>1432826568</v>
      </c>
      <c r="N2225" s="9">
        <f t="shared" si="173"/>
        <v>42152.640833333331</v>
      </c>
      <c r="O2225" t="b">
        <v>0</v>
      </c>
      <c r="P2225">
        <v>100</v>
      </c>
      <c r="Q2225" t="b">
        <v>1</v>
      </c>
      <c r="R2225" t="s">
        <v>8295</v>
      </c>
      <c r="S2225" s="12" t="s">
        <v>8334</v>
      </c>
      <c r="T2225" t="s">
        <v>8352</v>
      </c>
      <c r="U2225">
        <f t="shared" si="174"/>
        <v>2015</v>
      </c>
    </row>
    <row r="2226" spans="1:21" ht="15" hidden="1" customHeight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>
        <f t="shared" si="170"/>
        <v>243</v>
      </c>
      <c r="H2226">
        <f t="shared" si="171"/>
        <v>82.15</v>
      </c>
      <c r="I2226" t="s">
        <v>8223</v>
      </c>
      <c r="J2226" t="s">
        <v>8245</v>
      </c>
      <c r="K2226">
        <v>1477767600</v>
      </c>
      <c r="L2226" s="9">
        <f t="shared" si="172"/>
        <v>42672.791666666672</v>
      </c>
      <c r="M2226">
        <v>1475337675</v>
      </c>
      <c r="N2226" s="9">
        <f t="shared" si="173"/>
        <v>42644.667534722219</v>
      </c>
      <c r="O2226" t="b">
        <v>0</v>
      </c>
      <c r="P2226">
        <v>296</v>
      </c>
      <c r="Q2226" t="b">
        <v>1</v>
      </c>
      <c r="R2226" t="s">
        <v>8295</v>
      </c>
      <c r="S2226" s="12" t="s">
        <v>8334</v>
      </c>
      <c r="T2226" t="s">
        <v>8352</v>
      </c>
      <c r="U2226">
        <f t="shared" si="174"/>
        <v>2016</v>
      </c>
    </row>
    <row r="2227" spans="1:21" ht="15" hidden="1" customHeight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>
        <f t="shared" si="170"/>
        <v>945</v>
      </c>
      <c r="H2227">
        <f t="shared" si="171"/>
        <v>164.8</v>
      </c>
      <c r="I2227" t="s">
        <v>8224</v>
      </c>
      <c r="J2227" t="s">
        <v>8246</v>
      </c>
      <c r="K2227">
        <v>1411326015</v>
      </c>
      <c r="L2227" s="9">
        <f t="shared" si="172"/>
        <v>41903.79184027778</v>
      </c>
      <c r="M2227">
        <v>1408734015</v>
      </c>
      <c r="N2227" s="9">
        <f t="shared" si="173"/>
        <v>41873.79184027778</v>
      </c>
      <c r="O2227" t="b">
        <v>0</v>
      </c>
      <c r="P2227">
        <v>1204</v>
      </c>
      <c r="Q2227" t="b">
        <v>1</v>
      </c>
      <c r="R2227" t="s">
        <v>8295</v>
      </c>
      <c r="S2227" s="12" t="s">
        <v>8334</v>
      </c>
      <c r="T2227" t="s">
        <v>8352</v>
      </c>
      <c r="U2227">
        <f t="shared" si="174"/>
        <v>2014</v>
      </c>
    </row>
    <row r="2228" spans="1:21" ht="15" hidden="1" customHeight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>
        <f t="shared" si="170"/>
        <v>108</v>
      </c>
      <c r="H2228">
        <f t="shared" si="171"/>
        <v>60.82</v>
      </c>
      <c r="I2228" t="s">
        <v>8223</v>
      </c>
      <c r="J2228" t="s">
        <v>8245</v>
      </c>
      <c r="K2228">
        <v>1455253140</v>
      </c>
      <c r="L2228" s="9">
        <f t="shared" si="172"/>
        <v>42412.207638888889</v>
      </c>
      <c r="M2228">
        <v>1452625822</v>
      </c>
      <c r="N2228" s="9">
        <f t="shared" si="173"/>
        <v>42381.79886574074</v>
      </c>
      <c r="O2228" t="b">
        <v>0</v>
      </c>
      <c r="P2228">
        <v>321</v>
      </c>
      <c r="Q2228" t="b">
        <v>1</v>
      </c>
      <c r="R2228" t="s">
        <v>8295</v>
      </c>
      <c r="S2228" s="12" t="s">
        <v>8334</v>
      </c>
      <c r="T2228" t="s">
        <v>8352</v>
      </c>
      <c r="U2228">
        <f t="shared" si="174"/>
        <v>2016</v>
      </c>
    </row>
    <row r="2229" spans="1:21" ht="15" hidden="1" customHeight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>
        <f t="shared" si="170"/>
        <v>157</v>
      </c>
      <c r="H2229">
        <f t="shared" si="171"/>
        <v>67.97</v>
      </c>
      <c r="I2229" t="s">
        <v>8224</v>
      </c>
      <c r="J2229" t="s">
        <v>8246</v>
      </c>
      <c r="K2229">
        <v>1384374155</v>
      </c>
      <c r="L2229" s="9">
        <f t="shared" si="172"/>
        <v>41591.849016203705</v>
      </c>
      <c r="M2229">
        <v>1381778555</v>
      </c>
      <c r="N2229" s="9">
        <f t="shared" si="173"/>
        <v>41561.807349537034</v>
      </c>
      <c r="O2229" t="b">
        <v>0</v>
      </c>
      <c r="P2229">
        <v>301</v>
      </c>
      <c r="Q2229" t="b">
        <v>1</v>
      </c>
      <c r="R2229" t="s">
        <v>8295</v>
      </c>
      <c r="S2229" s="12" t="s">
        <v>8334</v>
      </c>
      <c r="T2229" t="s">
        <v>8352</v>
      </c>
      <c r="U2229">
        <f t="shared" si="174"/>
        <v>2013</v>
      </c>
    </row>
    <row r="2230" spans="1:21" ht="15" hidden="1" customHeight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>
        <f t="shared" si="170"/>
        <v>1174</v>
      </c>
      <c r="H2230">
        <f t="shared" si="171"/>
        <v>81.56</v>
      </c>
      <c r="I2230" t="s">
        <v>8235</v>
      </c>
      <c r="J2230" t="s">
        <v>8248</v>
      </c>
      <c r="K2230">
        <v>1439707236</v>
      </c>
      <c r="L2230" s="9">
        <f t="shared" si="172"/>
        <v>42232.278194444443</v>
      </c>
      <c r="M2230">
        <v>1437115236</v>
      </c>
      <c r="N2230" s="9">
        <f t="shared" si="173"/>
        <v>42202.278194444443</v>
      </c>
      <c r="O2230" t="b">
        <v>0</v>
      </c>
      <c r="P2230">
        <v>144</v>
      </c>
      <c r="Q2230" t="b">
        <v>1</v>
      </c>
      <c r="R2230" t="s">
        <v>8295</v>
      </c>
      <c r="S2230" s="12" t="s">
        <v>8334</v>
      </c>
      <c r="T2230" t="s">
        <v>8352</v>
      </c>
      <c r="U2230">
        <f t="shared" si="174"/>
        <v>2015</v>
      </c>
    </row>
    <row r="2231" spans="1:21" ht="15" hidden="1" customHeight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>
        <f t="shared" si="170"/>
        <v>171</v>
      </c>
      <c r="H2231">
        <f t="shared" si="171"/>
        <v>25.43</v>
      </c>
      <c r="I2231" t="s">
        <v>8223</v>
      </c>
      <c r="J2231" t="s">
        <v>8245</v>
      </c>
      <c r="K2231">
        <v>1378180800</v>
      </c>
      <c r="L2231" s="9">
        <f t="shared" si="172"/>
        <v>41520.166666666664</v>
      </c>
      <c r="M2231">
        <v>1375113391</v>
      </c>
      <c r="N2231" s="9">
        <f t="shared" si="173"/>
        <v>41484.664247685185</v>
      </c>
      <c r="O2231" t="b">
        <v>0</v>
      </c>
      <c r="P2231">
        <v>539</v>
      </c>
      <c r="Q2231" t="b">
        <v>1</v>
      </c>
      <c r="R2231" t="s">
        <v>8295</v>
      </c>
      <c r="S2231" s="12" t="s">
        <v>8334</v>
      </c>
      <c r="T2231" t="s">
        <v>8352</v>
      </c>
      <c r="U2231">
        <f t="shared" si="174"/>
        <v>2013</v>
      </c>
    </row>
    <row r="2232" spans="1:21" ht="15" hidden="1" customHeight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>
        <f t="shared" si="170"/>
        <v>126</v>
      </c>
      <c r="H2232">
        <f t="shared" si="171"/>
        <v>21.5</v>
      </c>
      <c r="I2232" t="s">
        <v>8223</v>
      </c>
      <c r="J2232" t="s">
        <v>8245</v>
      </c>
      <c r="K2232">
        <v>1398460127</v>
      </c>
      <c r="L2232" s="9">
        <f t="shared" si="172"/>
        <v>41754.881099537037</v>
      </c>
      <c r="M2232">
        <v>1395868127</v>
      </c>
      <c r="N2232" s="9">
        <f t="shared" si="173"/>
        <v>41724.881099537037</v>
      </c>
      <c r="O2232" t="b">
        <v>0</v>
      </c>
      <c r="P2232">
        <v>498</v>
      </c>
      <c r="Q2232" t="b">
        <v>1</v>
      </c>
      <c r="R2232" t="s">
        <v>8295</v>
      </c>
      <c r="S2232" s="12" t="s">
        <v>8334</v>
      </c>
      <c r="T2232" t="s">
        <v>8352</v>
      </c>
      <c r="U2232">
        <f t="shared" si="174"/>
        <v>2014</v>
      </c>
    </row>
    <row r="2233" spans="1:21" ht="15" hidden="1" customHeight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>
        <f t="shared" si="170"/>
        <v>1212</v>
      </c>
      <c r="H2233">
        <f t="shared" si="171"/>
        <v>27.23</v>
      </c>
      <c r="I2233" t="s">
        <v>8223</v>
      </c>
      <c r="J2233" t="s">
        <v>8245</v>
      </c>
      <c r="K2233">
        <v>1372136400</v>
      </c>
      <c r="L2233" s="9">
        <f t="shared" si="172"/>
        <v>41450.208333333336</v>
      </c>
      <c r="M2233">
        <v>1369864301</v>
      </c>
      <c r="N2233" s="9">
        <f t="shared" si="173"/>
        <v>41423.910891203705</v>
      </c>
      <c r="O2233" t="b">
        <v>0</v>
      </c>
      <c r="P2233">
        <v>1113</v>
      </c>
      <c r="Q2233" t="b">
        <v>1</v>
      </c>
      <c r="R2233" t="s">
        <v>8295</v>
      </c>
      <c r="S2233" s="12" t="s">
        <v>8334</v>
      </c>
      <c r="T2233" t="s">
        <v>8352</v>
      </c>
      <c r="U2233">
        <f t="shared" si="174"/>
        <v>2013</v>
      </c>
    </row>
    <row r="2234" spans="1:21" ht="15" hidden="1" customHeight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>
        <f t="shared" si="170"/>
        <v>496</v>
      </c>
      <c r="H2234">
        <f t="shared" si="171"/>
        <v>25.09</v>
      </c>
      <c r="I2234" t="s">
        <v>8223</v>
      </c>
      <c r="J2234" t="s">
        <v>8245</v>
      </c>
      <c r="K2234">
        <v>1405738800</v>
      </c>
      <c r="L2234" s="9">
        <f t="shared" si="172"/>
        <v>41839.125</v>
      </c>
      <c r="M2234">
        <v>1402945408</v>
      </c>
      <c r="N2234" s="9">
        <f t="shared" si="173"/>
        <v>41806.794074074074</v>
      </c>
      <c r="O2234" t="b">
        <v>0</v>
      </c>
      <c r="P2234">
        <v>988</v>
      </c>
      <c r="Q2234" t="b">
        <v>1</v>
      </c>
      <c r="R2234" t="s">
        <v>8295</v>
      </c>
      <c r="S2234" s="12" t="s">
        <v>8334</v>
      </c>
      <c r="T2234" t="s">
        <v>8352</v>
      </c>
      <c r="U2234">
        <f t="shared" si="174"/>
        <v>2014</v>
      </c>
    </row>
    <row r="2235" spans="1:21" ht="15" hidden="1" customHeight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>
        <f t="shared" si="170"/>
        <v>332</v>
      </c>
      <c r="H2235">
        <f t="shared" si="171"/>
        <v>21.23</v>
      </c>
      <c r="I2235" t="s">
        <v>8224</v>
      </c>
      <c r="J2235" t="s">
        <v>8246</v>
      </c>
      <c r="K2235">
        <v>1450051200</v>
      </c>
      <c r="L2235" s="9">
        <f t="shared" si="172"/>
        <v>42352</v>
      </c>
      <c r="M2235">
        <v>1448269539</v>
      </c>
      <c r="N2235" s="9">
        <f t="shared" si="173"/>
        <v>42331.378923611112</v>
      </c>
      <c r="O2235" t="b">
        <v>0</v>
      </c>
      <c r="P2235">
        <v>391</v>
      </c>
      <c r="Q2235" t="b">
        <v>1</v>
      </c>
      <c r="R2235" t="s">
        <v>8295</v>
      </c>
      <c r="S2235" s="12" t="s">
        <v>8334</v>
      </c>
      <c r="T2235" t="s">
        <v>8352</v>
      </c>
      <c r="U2235">
        <f t="shared" si="174"/>
        <v>2015</v>
      </c>
    </row>
    <row r="2236" spans="1:21" ht="15" hidden="1" customHeight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>
        <f t="shared" si="170"/>
        <v>1165</v>
      </c>
      <c r="H2236">
        <f t="shared" si="171"/>
        <v>41.61</v>
      </c>
      <c r="I2236" t="s">
        <v>8223</v>
      </c>
      <c r="J2236" t="s">
        <v>8245</v>
      </c>
      <c r="K2236">
        <v>1483645647</v>
      </c>
      <c r="L2236" s="9">
        <f t="shared" si="172"/>
        <v>42740.824618055558</v>
      </c>
      <c r="M2236">
        <v>1481053647</v>
      </c>
      <c r="N2236" s="9">
        <f t="shared" si="173"/>
        <v>42710.824618055558</v>
      </c>
      <c r="O2236" t="b">
        <v>0</v>
      </c>
      <c r="P2236">
        <v>28</v>
      </c>
      <c r="Q2236" t="b">
        <v>1</v>
      </c>
      <c r="R2236" t="s">
        <v>8295</v>
      </c>
      <c r="S2236" s="12" t="s">
        <v>8334</v>
      </c>
      <c r="T2236" t="s">
        <v>8352</v>
      </c>
      <c r="U2236">
        <f t="shared" si="174"/>
        <v>2016</v>
      </c>
    </row>
    <row r="2237" spans="1:21" ht="15" hidden="1" customHeight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>
        <f t="shared" si="170"/>
        <v>153</v>
      </c>
      <c r="H2237">
        <f t="shared" si="171"/>
        <v>135.59</v>
      </c>
      <c r="I2237" t="s">
        <v>8228</v>
      </c>
      <c r="J2237" t="s">
        <v>8250</v>
      </c>
      <c r="K2237">
        <v>1427585511</v>
      </c>
      <c r="L2237" s="9">
        <f t="shared" si="172"/>
        <v>42091.980451388896</v>
      </c>
      <c r="M2237">
        <v>1424997111</v>
      </c>
      <c r="N2237" s="9">
        <f t="shared" si="173"/>
        <v>42062.022118055553</v>
      </c>
      <c r="O2237" t="b">
        <v>0</v>
      </c>
      <c r="P2237">
        <v>147</v>
      </c>
      <c r="Q2237" t="b">
        <v>1</v>
      </c>
      <c r="R2237" t="s">
        <v>8295</v>
      </c>
      <c r="S2237" s="12" t="s">
        <v>8334</v>
      </c>
      <c r="T2237" t="s">
        <v>8352</v>
      </c>
      <c r="U2237">
        <f t="shared" si="174"/>
        <v>2015</v>
      </c>
    </row>
    <row r="2238" spans="1:21" ht="15" hidden="1" customHeight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>
        <f t="shared" si="170"/>
        <v>537</v>
      </c>
      <c r="H2238">
        <f t="shared" si="171"/>
        <v>22.12</v>
      </c>
      <c r="I2238" t="s">
        <v>8223</v>
      </c>
      <c r="J2238" t="s">
        <v>8245</v>
      </c>
      <c r="K2238">
        <v>1454338123</v>
      </c>
      <c r="L2238" s="9">
        <f t="shared" si="172"/>
        <v>42401.617164351846</v>
      </c>
      <c r="M2238">
        <v>1451746123</v>
      </c>
      <c r="N2238" s="9">
        <f t="shared" si="173"/>
        <v>42371.617164351846</v>
      </c>
      <c r="O2238" t="b">
        <v>0</v>
      </c>
      <c r="P2238">
        <v>680</v>
      </c>
      <c r="Q2238" t="b">
        <v>1</v>
      </c>
      <c r="R2238" t="s">
        <v>8295</v>
      </c>
      <c r="S2238" s="12" t="s">
        <v>8334</v>
      </c>
      <c r="T2238" t="s">
        <v>8352</v>
      </c>
      <c r="U2238">
        <f t="shared" si="174"/>
        <v>2016</v>
      </c>
    </row>
    <row r="2239" spans="1:21" ht="15" hidden="1" customHeight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>
        <f t="shared" si="170"/>
        <v>353</v>
      </c>
      <c r="H2239">
        <f t="shared" si="171"/>
        <v>64.63</v>
      </c>
      <c r="I2239" t="s">
        <v>8223</v>
      </c>
      <c r="J2239" t="s">
        <v>8245</v>
      </c>
      <c r="K2239">
        <v>1415779140</v>
      </c>
      <c r="L2239" s="9">
        <f t="shared" si="172"/>
        <v>41955.332638888889</v>
      </c>
      <c r="M2239">
        <v>1412294683</v>
      </c>
      <c r="N2239" s="9">
        <f t="shared" si="173"/>
        <v>41915.003275462965</v>
      </c>
      <c r="O2239" t="b">
        <v>0</v>
      </c>
      <c r="P2239">
        <v>983</v>
      </c>
      <c r="Q2239" t="b">
        <v>1</v>
      </c>
      <c r="R2239" t="s">
        <v>8295</v>
      </c>
      <c r="S2239" s="12" t="s">
        <v>8334</v>
      </c>
      <c r="T2239" t="s">
        <v>8352</v>
      </c>
      <c r="U2239">
        <f t="shared" si="174"/>
        <v>2014</v>
      </c>
    </row>
    <row r="2240" spans="1:21" ht="15" hidden="1" customHeight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>
        <f t="shared" si="170"/>
        <v>137</v>
      </c>
      <c r="H2240">
        <f t="shared" si="171"/>
        <v>69.569999999999993</v>
      </c>
      <c r="I2240" t="s">
        <v>8235</v>
      </c>
      <c r="J2240" t="s">
        <v>8248</v>
      </c>
      <c r="K2240">
        <v>1489157716</v>
      </c>
      <c r="L2240" s="9">
        <f t="shared" si="172"/>
        <v>42804.621712962966</v>
      </c>
      <c r="M2240">
        <v>1486565716</v>
      </c>
      <c r="N2240" s="9">
        <f t="shared" si="173"/>
        <v>42774.621712962966</v>
      </c>
      <c r="O2240" t="b">
        <v>0</v>
      </c>
      <c r="P2240">
        <v>79</v>
      </c>
      <c r="Q2240" t="b">
        <v>1</v>
      </c>
      <c r="R2240" t="s">
        <v>8295</v>
      </c>
      <c r="S2240" s="12" t="s">
        <v>8334</v>
      </c>
      <c r="T2240" t="s">
        <v>8352</v>
      </c>
      <c r="U2240">
        <f t="shared" si="174"/>
        <v>2017</v>
      </c>
    </row>
    <row r="2241" spans="1:21" ht="15" hidden="1" customHeight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>
        <f t="shared" si="170"/>
        <v>128</v>
      </c>
      <c r="H2241">
        <f t="shared" si="171"/>
        <v>75.13</v>
      </c>
      <c r="I2241" t="s">
        <v>8223</v>
      </c>
      <c r="J2241" t="s">
        <v>8245</v>
      </c>
      <c r="K2241">
        <v>1385870520</v>
      </c>
      <c r="L2241" s="9">
        <f t="shared" si="172"/>
        <v>41609.168055555558</v>
      </c>
      <c r="M2241">
        <v>1382742014</v>
      </c>
      <c r="N2241" s="9">
        <f t="shared" si="173"/>
        <v>41572.958495370374</v>
      </c>
      <c r="O2241" t="b">
        <v>0</v>
      </c>
      <c r="P2241">
        <v>426</v>
      </c>
      <c r="Q2241" t="b">
        <v>1</v>
      </c>
      <c r="R2241" t="s">
        <v>8295</v>
      </c>
      <c r="S2241" s="12" t="s">
        <v>8334</v>
      </c>
      <c r="T2241" t="s">
        <v>8352</v>
      </c>
      <c r="U2241">
        <f t="shared" si="174"/>
        <v>2013</v>
      </c>
    </row>
    <row r="2242" spans="1:21" ht="15" hidden="1" customHeight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>
        <f t="shared" si="170"/>
        <v>271</v>
      </c>
      <c r="H2242">
        <f t="shared" si="171"/>
        <v>140.97999999999999</v>
      </c>
      <c r="I2242" t="s">
        <v>8223</v>
      </c>
      <c r="J2242" t="s">
        <v>8245</v>
      </c>
      <c r="K2242">
        <v>1461354544</v>
      </c>
      <c r="L2242" s="9">
        <f t="shared" si="172"/>
        <v>42482.825740740736</v>
      </c>
      <c r="M2242">
        <v>1458762544</v>
      </c>
      <c r="N2242" s="9">
        <f t="shared" si="173"/>
        <v>42452.825740740736</v>
      </c>
      <c r="O2242" t="b">
        <v>0</v>
      </c>
      <c r="P2242">
        <v>96</v>
      </c>
      <c r="Q2242" t="b">
        <v>1</v>
      </c>
      <c r="R2242" t="s">
        <v>8295</v>
      </c>
      <c r="S2242" s="12" t="s">
        <v>8334</v>
      </c>
      <c r="T2242" t="s">
        <v>8352</v>
      </c>
      <c r="U2242">
        <f t="shared" si="174"/>
        <v>2016</v>
      </c>
    </row>
    <row r="2243" spans="1:21" ht="15" hidden="1" customHeight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>
        <f t="shared" ref="G2243:G2306" si="175">ROUND(E2243/D2243*100,0)</f>
        <v>806</v>
      </c>
      <c r="H2243">
        <f t="shared" ref="H2243:H2306" si="176">ROUND(E2243/P2243,2)</f>
        <v>49.47</v>
      </c>
      <c r="I2243" t="s">
        <v>8224</v>
      </c>
      <c r="J2243" t="s">
        <v>8246</v>
      </c>
      <c r="K2243">
        <v>1488484300</v>
      </c>
      <c r="L2243" s="9">
        <f t="shared" ref="L2243:L2306" si="177">K2243/60/60/24+DATE(1970,1,1)</f>
        <v>42796.827546296292</v>
      </c>
      <c r="M2243">
        <v>1485892300</v>
      </c>
      <c r="N2243" s="9">
        <f t="shared" ref="N2243:N2306" si="178">M2243/24/60/60+DATE(1970,1,1)</f>
        <v>42766.827546296292</v>
      </c>
      <c r="O2243" t="b">
        <v>0</v>
      </c>
      <c r="P2243">
        <v>163</v>
      </c>
      <c r="Q2243" t="b">
        <v>1</v>
      </c>
      <c r="R2243" t="s">
        <v>8295</v>
      </c>
      <c r="S2243" s="12" t="s">
        <v>8334</v>
      </c>
      <c r="T2243" t="s">
        <v>8352</v>
      </c>
      <c r="U2243">
        <f t="shared" ref="U2243:U2306" si="179">YEAR(N2243)</f>
        <v>2017</v>
      </c>
    </row>
    <row r="2244" spans="1:21" ht="15" hidden="1" customHeight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>
        <f t="shared" si="175"/>
        <v>1360</v>
      </c>
      <c r="H2244">
        <f t="shared" si="176"/>
        <v>53.87</v>
      </c>
      <c r="I2244" t="s">
        <v>8223</v>
      </c>
      <c r="J2244" t="s">
        <v>8245</v>
      </c>
      <c r="K2244">
        <v>1385521320</v>
      </c>
      <c r="L2244" s="9">
        <f t="shared" si="177"/>
        <v>41605.126388888886</v>
      </c>
      <c r="M2244">
        <v>1382449733</v>
      </c>
      <c r="N2244" s="9">
        <f t="shared" si="178"/>
        <v>41569.575613425928</v>
      </c>
      <c r="O2244" t="b">
        <v>0</v>
      </c>
      <c r="P2244">
        <v>2525</v>
      </c>
      <c r="Q2244" t="b">
        <v>1</v>
      </c>
      <c r="R2244" t="s">
        <v>8295</v>
      </c>
      <c r="S2244" s="12" t="s">
        <v>8334</v>
      </c>
      <c r="T2244" t="s">
        <v>8352</v>
      </c>
      <c r="U2244">
        <f t="shared" si="179"/>
        <v>2013</v>
      </c>
    </row>
    <row r="2245" spans="1:21" ht="15" hidden="1" customHeight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>
        <f t="shared" si="175"/>
        <v>930250</v>
      </c>
      <c r="H2245">
        <f t="shared" si="176"/>
        <v>4.57</v>
      </c>
      <c r="I2245" t="s">
        <v>8223</v>
      </c>
      <c r="J2245" t="s">
        <v>8245</v>
      </c>
      <c r="K2245">
        <v>1489374000</v>
      </c>
      <c r="L2245" s="9">
        <f t="shared" si="177"/>
        <v>42807.125</v>
      </c>
      <c r="M2245">
        <v>1488823290</v>
      </c>
      <c r="N2245" s="9">
        <f t="shared" si="178"/>
        <v>42800.751041666663</v>
      </c>
      <c r="O2245" t="b">
        <v>0</v>
      </c>
      <c r="P2245">
        <v>2035</v>
      </c>
      <c r="Q2245" t="b">
        <v>1</v>
      </c>
      <c r="R2245" t="s">
        <v>8295</v>
      </c>
      <c r="S2245" s="12" t="s">
        <v>8334</v>
      </c>
      <c r="T2245" t="s">
        <v>8352</v>
      </c>
      <c r="U2245">
        <f t="shared" si="179"/>
        <v>2017</v>
      </c>
    </row>
    <row r="2246" spans="1:21" ht="15" hidden="1" customHeight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>
        <f t="shared" si="175"/>
        <v>377</v>
      </c>
      <c r="H2246">
        <f t="shared" si="176"/>
        <v>65</v>
      </c>
      <c r="I2246" t="s">
        <v>8223</v>
      </c>
      <c r="J2246" t="s">
        <v>8245</v>
      </c>
      <c r="K2246">
        <v>1476649800</v>
      </c>
      <c r="L2246" s="9">
        <f t="shared" si="177"/>
        <v>42659.854166666672</v>
      </c>
      <c r="M2246">
        <v>1475609946</v>
      </c>
      <c r="N2246" s="9">
        <f t="shared" si="178"/>
        <v>42647.818819444445</v>
      </c>
      <c r="O2246" t="b">
        <v>0</v>
      </c>
      <c r="P2246">
        <v>290</v>
      </c>
      <c r="Q2246" t="b">
        <v>1</v>
      </c>
      <c r="R2246" t="s">
        <v>8295</v>
      </c>
      <c r="S2246" s="12" t="s">
        <v>8334</v>
      </c>
      <c r="T2246" t="s">
        <v>8352</v>
      </c>
      <c r="U2246">
        <f t="shared" si="179"/>
        <v>2016</v>
      </c>
    </row>
    <row r="2247" spans="1:21" ht="15" hidden="1" customHeight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>
        <f t="shared" si="175"/>
        <v>2647</v>
      </c>
      <c r="H2247">
        <f t="shared" si="176"/>
        <v>53.48</v>
      </c>
      <c r="I2247" t="s">
        <v>8223</v>
      </c>
      <c r="J2247" t="s">
        <v>8245</v>
      </c>
      <c r="K2247">
        <v>1393005600</v>
      </c>
      <c r="L2247" s="9">
        <f t="shared" si="177"/>
        <v>41691.75</v>
      </c>
      <c r="M2247">
        <v>1390323617</v>
      </c>
      <c r="N2247" s="9">
        <f t="shared" si="178"/>
        <v>41660.70853009259</v>
      </c>
      <c r="O2247" t="b">
        <v>0</v>
      </c>
      <c r="P2247">
        <v>1980</v>
      </c>
      <c r="Q2247" t="b">
        <v>1</v>
      </c>
      <c r="R2247" t="s">
        <v>8295</v>
      </c>
      <c r="S2247" s="12" t="s">
        <v>8334</v>
      </c>
      <c r="T2247" t="s">
        <v>8352</v>
      </c>
      <c r="U2247">
        <f t="shared" si="179"/>
        <v>2014</v>
      </c>
    </row>
    <row r="2248" spans="1:21" ht="15" hidden="1" customHeight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>
        <f t="shared" si="175"/>
        <v>100</v>
      </c>
      <c r="H2248">
        <f t="shared" si="176"/>
        <v>43.91</v>
      </c>
      <c r="I2248" t="s">
        <v>8224</v>
      </c>
      <c r="J2248" t="s">
        <v>8246</v>
      </c>
      <c r="K2248">
        <v>1441393210</v>
      </c>
      <c r="L2248" s="9">
        <f t="shared" si="177"/>
        <v>42251.79178240741</v>
      </c>
      <c r="M2248">
        <v>1438801210</v>
      </c>
      <c r="N2248" s="9">
        <f t="shared" si="178"/>
        <v>42221.79178240741</v>
      </c>
      <c r="O2248" t="b">
        <v>0</v>
      </c>
      <c r="P2248">
        <v>57</v>
      </c>
      <c r="Q2248" t="b">
        <v>1</v>
      </c>
      <c r="R2248" t="s">
        <v>8295</v>
      </c>
      <c r="S2248" s="12" t="s">
        <v>8334</v>
      </c>
      <c r="T2248" t="s">
        <v>8352</v>
      </c>
      <c r="U2248">
        <f t="shared" si="179"/>
        <v>2015</v>
      </c>
    </row>
    <row r="2249" spans="1:21" ht="15" hidden="1" customHeight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>
        <f t="shared" si="175"/>
        <v>104</v>
      </c>
      <c r="H2249">
        <f t="shared" si="176"/>
        <v>50.85</v>
      </c>
      <c r="I2249" t="s">
        <v>8223</v>
      </c>
      <c r="J2249" t="s">
        <v>8245</v>
      </c>
      <c r="K2249">
        <v>1438185565</v>
      </c>
      <c r="L2249" s="9">
        <f t="shared" si="177"/>
        <v>42214.666261574079</v>
      </c>
      <c r="M2249">
        <v>1436975965</v>
      </c>
      <c r="N2249" s="9">
        <f t="shared" si="178"/>
        <v>42200.666261574072</v>
      </c>
      <c r="O2249" t="b">
        <v>0</v>
      </c>
      <c r="P2249">
        <v>380</v>
      </c>
      <c r="Q2249" t="b">
        <v>1</v>
      </c>
      <c r="R2249" t="s">
        <v>8295</v>
      </c>
      <c r="S2249" s="12" t="s">
        <v>8334</v>
      </c>
      <c r="T2249" t="s">
        <v>8352</v>
      </c>
      <c r="U2249">
        <f t="shared" si="179"/>
        <v>2015</v>
      </c>
    </row>
    <row r="2250" spans="1:21" ht="15" hidden="1" customHeight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>
        <f t="shared" si="175"/>
        <v>107</v>
      </c>
      <c r="H2250">
        <f t="shared" si="176"/>
        <v>58.63</v>
      </c>
      <c r="I2250" t="s">
        <v>8224</v>
      </c>
      <c r="J2250" t="s">
        <v>8246</v>
      </c>
      <c r="K2250">
        <v>1481749278</v>
      </c>
      <c r="L2250" s="9">
        <f t="shared" si="177"/>
        <v>42718.875902777778</v>
      </c>
      <c r="M2250">
        <v>1479157278</v>
      </c>
      <c r="N2250" s="9">
        <f t="shared" si="178"/>
        <v>42688.875902777778</v>
      </c>
      <c r="O2250" t="b">
        <v>0</v>
      </c>
      <c r="P2250">
        <v>128</v>
      </c>
      <c r="Q2250" t="b">
        <v>1</v>
      </c>
      <c r="R2250" t="s">
        <v>8295</v>
      </c>
      <c r="S2250" s="12" t="s">
        <v>8334</v>
      </c>
      <c r="T2250" t="s">
        <v>8352</v>
      </c>
      <c r="U2250">
        <f t="shared" si="179"/>
        <v>2016</v>
      </c>
    </row>
    <row r="2251" spans="1:21" ht="15" hidden="1" customHeight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>
        <f t="shared" si="175"/>
        <v>169</v>
      </c>
      <c r="H2251">
        <f t="shared" si="176"/>
        <v>32.82</v>
      </c>
      <c r="I2251" t="s">
        <v>8223</v>
      </c>
      <c r="J2251" t="s">
        <v>8245</v>
      </c>
      <c r="K2251">
        <v>1364917965</v>
      </c>
      <c r="L2251" s="9">
        <f t="shared" si="177"/>
        <v>41366.661631944444</v>
      </c>
      <c r="M2251">
        <v>1362329565</v>
      </c>
      <c r="N2251" s="9">
        <f t="shared" si="178"/>
        <v>41336.703298611108</v>
      </c>
      <c r="O2251" t="b">
        <v>0</v>
      </c>
      <c r="P2251">
        <v>180</v>
      </c>
      <c r="Q2251" t="b">
        <v>1</v>
      </c>
      <c r="R2251" t="s">
        <v>8295</v>
      </c>
      <c r="S2251" s="12" t="s">
        <v>8334</v>
      </c>
      <c r="T2251" t="s">
        <v>8352</v>
      </c>
      <c r="U2251">
        <f t="shared" si="179"/>
        <v>2013</v>
      </c>
    </row>
    <row r="2252" spans="1:21" ht="15" hidden="1" customHeight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>
        <f t="shared" si="175"/>
        <v>975</v>
      </c>
      <c r="H2252">
        <f t="shared" si="176"/>
        <v>426.93</v>
      </c>
      <c r="I2252" t="s">
        <v>8223</v>
      </c>
      <c r="J2252" t="s">
        <v>8245</v>
      </c>
      <c r="K2252">
        <v>1480727273</v>
      </c>
      <c r="L2252" s="9">
        <f t="shared" si="177"/>
        <v>42707.0471412037</v>
      </c>
      <c r="M2252">
        <v>1478131673</v>
      </c>
      <c r="N2252" s="9">
        <f t="shared" si="178"/>
        <v>42677.005474537043</v>
      </c>
      <c r="O2252" t="b">
        <v>0</v>
      </c>
      <c r="P2252">
        <v>571</v>
      </c>
      <c r="Q2252" t="b">
        <v>1</v>
      </c>
      <c r="R2252" t="s">
        <v>8295</v>
      </c>
      <c r="S2252" s="12" t="s">
        <v>8334</v>
      </c>
      <c r="T2252" t="s">
        <v>8352</v>
      </c>
      <c r="U2252">
        <f t="shared" si="179"/>
        <v>2016</v>
      </c>
    </row>
    <row r="2253" spans="1:21" ht="15" hidden="1" customHeight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>
        <f t="shared" si="175"/>
        <v>134</v>
      </c>
      <c r="H2253">
        <f t="shared" si="176"/>
        <v>23.81</v>
      </c>
      <c r="I2253" t="s">
        <v>8223</v>
      </c>
      <c r="J2253" t="s">
        <v>8245</v>
      </c>
      <c r="K2253">
        <v>1408177077</v>
      </c>
      <c r="L2253" s="9">
        <f t="shared" si="177"/>
        <v>41867.34579861111</v>
      </c>
      <c r="M2253">
        <v>1406362677</v>
      </c>
      <c r="N2253" s="9">
        <f t="shared" si="178"/>
        <v>41846.34579861111</v>
      </c>
      <c r="O2253" t="b">
        <v>0</v>
      </c>
      <c r="P2253">
        <v>480</v>
      </c>
      <c r="Q2253" t="b">
        <v>1</v>
      </c>
      <c r="R2253" t="s">
        <v>8295</v>
      </c>
      <c r="S2253" s="12" t="s">
        <v>8334</v>
      </c>
      <c r="T2253" t="s">
        <v>8352</v>
      </c>
      <c r="U2253">
        <f t="shared" si="179"/>
        <v>2014</v>
      </c>
    </row>
    <row r="2254" spans="1:21" ht="15" hidden="1" customHeight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>
        <f t="shared" si="175"/>
        <v>272</v>
      </c>
      <c r="H2254">
        <f t="shared" si="176"/>
        <v>98.41</v>
      </c>
      <c r="I2254" t="s">
        <v>8226</v>
      </c>
      <c r="J2254" t="s">
        <v>8248</v>
      </c>
      <c r="K2254">
        <v>1470469938</v>
      </c>
      <c r="L2254" s="9">
        <f t="shared" si="177"/>
        <v>42588.327986111108</v>
      </c>
      <c r="M2254">
        <v>1469173938</v>
      </c>
      <c r="N2254" s="9">
        <f t="shared" si="178"/>
        <v>42573.327986111108</v>
      </c>
      <c r="O2254" t="b">
        <v>0</v>
      </c>
      <c r="P2254">
        <v>249</v>
      </c>
      <c r="Q2254" t="b">
        <v>1</v>
      </c>
      <c r="R2254" t="s">
        <v>8295</v>
      </c>
      <c r="S2254" s="12" t="s">
        <v>8334</v>
      </c>
      <c r="T2254" t="s">
        <v>8352</v>
      </c>
      <c r="U2254">
        <f t="shared" si="179"/>
        <v>2016</v>
      </c>
    </row>
    <row r="2255" spans="1:21" ht="15" hidden="1" customHeight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>
        <f t="shared" si="175"/>
        <v>113</v>
      </c>
      <c r="H2255">
        <f t="shared" si="176"/>
        <v>107.32</v>
      </c>
      <c r="I2255" t="s">
        <v>8223</v>
      </c>
      <c r="J2255" t="s">
        <v>8245</v>
      </c>
      <c r="K2255">
        <v>1447862947</v>
      </c>
      <c r="L2255" s="9">
        <f t="shared" si="177"/>
        <v>42326.672997685186</v>
      </c>
      <c r="M2255">
        <v>1445267347</v>
      </c>
      <c r="N2255" s="9">
        <f t="shared" si="178"/>
        <v>42296.631331018521</v>
      </c>
      <c r="O2255" t="b">
        <v>0</v>
      </c>
      <c r="P2255">
        <v>84</v>
      </c>
      <c r="Q2255" t="b">
        <v>1</v>
      </c>
      <c r="R2255" t="s">
        <v>8295</v>
      </c>
      <c r="S2255" s="12" t="s">
        <v>8334</v>
      </c>
      <c r="T2255" t="s">
        <v>8352</v>
      </c>
      <c r="U2255">
        <f t="shared" si="179"/>
        <v>2015</v>
      </c>
    </row>
    <row r="2256" spans="1:21" ht="15" hidden="1" customHeight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>
        <f t="shared" si="175"/>
        <v>460</v>
      </c>
      <c r="H2256">
        <f t="shared" si="176"/>
        <v>11.67</v>
      </c>
      <c r="I2256" t="s">
        <v>8223</v>
      </c>
      <c r="J2256" t="s">
        <v>8245</v>
      </c>
      <c r="K2256">
        <v>1485271968</v>
      </c>
      <c r="L2256" s="9">
        <f t="shared" si="177"/>
        <v>42759.647777777776</v>
      </c>
      <c r="M2256">
        <v>1484667168</v>
      </c>
      <c r="N2256" s="9">
        <f t="shared" si="178"/>
        <v>42752.647777777776</v>
      </c>
      <c r="O2256" t="b">
        <v>0</v>
      </c>
      <c r="P2256">
        <v>197</v>
      </c>
      <c r="Q2256" t="b">
        <v>1</v>
      </c>
      <c r="R2256" t="s">
        <v>8295</v>
      </c>
      <c r="S2256" s="12" t="s">
        <v>8334</v>
      </c>
      <c r="T2256" t="s">
        <v>8352</v>
      </c>
      <c r="U2256">
        <f t="shared" si="179"/>
        <v>2017</v>
      </c>
    </row>
    <row r="2257" spans="1:21" ht="15" hidden="1" customHeight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>
        <f t="shared" si="175"/>
        <v>287</v>
      </c>
      <c r="H2257">
        <f t="shared" si="176"/>
        <v>41.78</v>
      </c>
      <c r="I2257" t="s">
        <v>8223</v>
      </c>
      <c r="J2257" t="s">
        <v>8245</v>
      </c>
      <c r="K2257">
        <v>1462661451</v>
      </c>
      <c r="L2257" s="9">
        <f t="shared" si="177"/>
        <v>42497.951979166668</v>
      </c>
      <c r="M2257">
        <v>1460069451</v>
      </c>
      <c r="N2257" s="9">
        <f t="shared" si="178"/>
        <v>42467.951979166668</v>
      </c>
      <c r="O2257" t="b">
        <v>0</v>
      </c>
      <c r="P2257">
        <v>271</v>
      </c>
      <c r="Q2257" t="b">
        <v>1</v>
      </c>
      <c r="R2257" t="s">
        <v>8295</v>
      </c>
      <c r="S2257" s="12" t="s">
        <v>8334</v>
      </c>
      <c r="T2257" t="s">
        <v>8352</v>
      </c>
      <c r="U2257">
        <f t="shared" si="179"/>
        <v>2016</v>
      </c>
    </row>
    <row r="2258" spans="1:21" ht="15" hidden="1" customHeight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>
        <f t="shared" si="175"/>
        <v>223</v>
      </c>
      <c r="H2258">
        <f t="shared" si="176"/>
        <v>21.38</v>
      </c>
      <c r="I2258" t="s">
        <v>8224</v>
      </c>
      <c r="J2258" t="s">
        <v>8246</v>
      </c>
      <c r="K2258">
        <v>1479811846</v>
      </c>
      <c r="L2258" s="9">
        <f t="shared" si="177"/>
        <v>42696.451921296291</v>
      </c>
      <c r="M2258">
        <v>1478602246</v>
      </c>
      <c r="N2258" s="9">
        <f t="shared" si="178"/>
        <v>42682.451921296291</v>
      </c>
      <c r="O2258" t="b">
        <v>0</v>
      </c>
      <c r="P2258">
        <v>50</v>
      </c>
      <c r="Q2258" t="b">
        <v>1</v>
      </c>
      <c r="R2258" t="s">
        <v>8295</v>
      </c>
      <c r="S2258" s="12" t="s">
        <v>8334</v>
      </c>
      <c r="T2258" t="s">
        <v>8352</v>
      </c>
      <c r="U2258">
        <f t="shared" si="179"/>
        <v>2016</v>
      </c>
    </row>
    <row r="2259" spans="1:21" ht="15" hidden="1" customHeight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>
        <f t="shared" si="175"/>
        <v>636</v>
      </c>
      <c r="H2259">
        <f t="shared" si="176"/>
        <v>94.1</v>
      </c>
      <c r="I2259" t="s">
        <v>8224</v>
      </c>
      <c r="J2259" t="s">
        <v>8246</v>
      </c>
      <c r="K2259">
        <v>1466377200</v>
      </c>
      <c r="L2259" s="9">
        <f t="shared" si="177"/>
        <v>42540.958333333328</v>
      </c>
      <c r="M2259">
        <v>1463351329</v>
      </c>
      <c r="N2259" s="9">
        <f t="shared" si="178"/>
        <v>42505.936678240738</v>
      </c>
      <c r="O2259" t="b">
        <v>0</v>
      </c>
      <c r="P2259">
        <v>169</v>
      </c>
      <c r="Q2259" t="b">
        <v>1</v>
      </c>
      <c r="R2259" t="s">
        <v>8295</v>
      </c>
      <c r="S2259" s="12" t="s">
        <v>8334</v>
      </c>
      <c r="T2259" t="s">
        <v>8352</v>
      </c>
      <c r="U2259">
        <f t="shared" si="179"/>
        <v>2016</v>
      </c>
    </row>
    <row r="2260" spans="1:21" ht="15" hidden="1" customHeight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>
        <f t="shared" si="175"/>
        <v>147</v>
      </c>
      <c r="H2260">
        <f t="shared" si="176"/>
        <v>15.72</v>
      </c>
      <c r="I2260" t="s">
        <v>8223</v>
      </c>
      <c r="J2260" t="s">
        <v>8245</v>
      </c>
      <c r="K2260">
        <v>1434045687</v>
      </c>
      <c r="L2260" s="9">
        <f t="shared" si="177"/>
        <v>42166.75100694444</v>
      </c>
      <c r="M2260">
        <v>1431453687</v>
      </c>
      <c r="N2260" s="9">
        <f t="shared" si="178"/>
        <v>42136.75100694444</v>
      </c>
      <c r="O2260" t="b">
        <v>0</v>
      </c>
      <c r="P2260">
        <v>205</v>
      </c>
      <c r="Q2260" t="b">
        <v>1</v>
      </c>
      <c r="R2260" t="s">
        <v>8295</v>
      </c>
      <c r="S2260" s="12" t="s">
        <v>8334</v>
      </c>
      <c r="T2260" t="s">
        <v>8352</v>
      </c>
      <c r="U2260">
        <f t="shared" si="179"/>
        <v>2015</v>
      </c>
    </row>
    <row r="2261" spans="1:21" ht="15" hidden="1" customHeight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>
        <f t="shared" si="175"/>
        <v>1867</v>
      </c>
      <c r="H2261">
        <f t="shared" si="176"/>
        <v>90.64</v>
      </c>
      <c r="I2261" t="s">
        <v>8224</v>
      </c>
      <c r="J2261" t="s">
        <v>8246</v>
      </c>
      <c r="K2261">
        <v>1481224736</v>
      </c>
      <c r="L2261" s="9">
        <f t="shared" si="177"/>
        <v>42712.804814814815</v>
      </c>
      <c r="M2261">
        <v>1480360736</v>
      </c>
      <c r="N2261" s="9">
        <f t="shared" si="178"/>
        <v>42702.804814814815</v>
      </c>
      <c r="O2261" t="b">
        <v>0</v>
      </c>
      <c r="P2261">
        <v>206</v>
      </c>
      <c r="Q2261" t="b">
        <v>1</v>
      </c>
      <c r="R2261" t="s">
        <v>8295</v>
      </c>
      <c r="S2261" s="12" t="s">
        <v>8334</v>
      </c>
      <c r="T2261" t="s">
        <v>8352</v>
      </c>
      <c r="U2261">
        <f t="shared" si="179"/>
        <v>2016</v>
      </c>
    </row>
    <row r="2262" spans="1:21" ht="15" hidden="1" customHeight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>
        <f t="shared" si="175"/>
        <v>327</v>
      </c>
      <c r="H2262">
        <f t="shared" si="176"/>
        <v>97.3</v>
      </c>
      <c r="I2262" t="s">
        <v>8223</v>
      </c>
      <c r="J2262" t="s">
        <v>8245</v>
      </c>
      <c r="K2262">
        <v>1395876250</v>
      </c>
      <c r="L2262" s="9">
        <f t="shared" si="177"/>
        <v>41724.975115740745</v>
      </c>
      <c r="M2262">
        <v>1393287850</v>
      </c>
      <c r="N2262" s="9">
        <f t="shared" si="178"/>
        <v>41695.016782407409</v>
      </c>
      <c r="O2262" t="b">
        <v>0</v>
      </c>
      <c r="P2262">
        <v>84</v>
      </c>
      <c r="Q2262" t="b">
        <v>1</v>
      </c>
      <c r="R2262" t="s">
        <v>8295</v>
      </c>
      <c r="S2262" s="12" t="s">
        <v>8334</v>
      </c>
      <c r="T2262" t="s">
        <v>8352</v>
      </c>
      <c r="U2262">
        <f t="shared" si="179"/>
        <v>2014</v>
      </c>
    </row>
    <row r="2263" spans="1:21" ht="15" hidden="1" customHeight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>
        <f t="shared" si="175"/>
        <v>780</v>
      </c>
      <c r="H2263">
        <f t="shared" si="176"/>
        <v>37.119999999999997</v>
      </c>
      <c r="I2263" t="s">
        <v>8225</v>
      </c>
      <c r="J2263" t="s">
        <v>8247</v>
      </c>
      <c r="K2263">
        <v>1487093020</v>
      </c>
      <c r="L2263" s="9">
        <f t="shared" si="177"/>
        <v>42780.724768518514</v>
      </c>
      <c r="M2263">
        <v>1485278620</v>
      </c>
      <c r="N2263" s="9">
        <f t="shared" si="178"/>
        <v>42759.724768518514</v>
      </c>
      <c r="O2263" t="b">
        <v>0</v>
      </c>
      <c r="P2263">
        <v>210</v>
      </c>
      <c r="Q2263" t="b">
        <v>1</v>
      </c>
      <c r="R2263" t="s">
        <v>8295</v>
      </c>
      <c r="S2263" s="12" t="s">
        <v>8334</v>
      </c>
      <c r="T2263" t="s">
        <v>8352</v>
      </c>
      <c r="U2263">
        <f t="shared" si="179"/>
        <v>2017</v>
      </c>
    </row>
    <row r="2264" spans="1:21" ht="15" hidden="1" customHeight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>
        <f t="shared" si="175"/>
        <v>154</v>
      </c>
      <c r="H2264">
        <f t="shared" si="176"/>
        <v>28.1</v>
      </c>
      <c r="I2264" t="s">
        <v>8223</v>
      </c>
      <c r="J2264" t="s">
        <v>8245</v>
      </c>
      <c r="K2264">
        <v>1416268800</v>
      </c>
      <c r="L2264" s="9">
        <f t="shared" si="177"/>
        <v>41961</v>
      </c>
      <c r="M2264">
        <v>1413295358</v>
      </c>
      <c r="N2264" s="9">
        <f t="shared" si="178"/>
        <v>41926.585162037038</v>
      </c>
      <c r="O2264" t="b">
        <v>0</v>
      </c>
      <c r="P2264">
        <v>181</v>
      </c>
      <c r="Q2264" t="b">
        <v>1</v>
      </c>
      <c r="R2264" t="s">
        <v>8295</v>
      </c>
      <c r="S2264" s="12" t="s">
        <v>8334</v>
      </c>
      <c r="T2264" t="s">
        <v>8352</v>
      </c>
      <c r="U2264">
        <f t="shared" si="179"/>
        <v>2014</v>
      </c>
    </row>
    <row r="2265" spans="1:21" ht="15" hidden="1" customHeight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>
        <f t="shared" si="175"/>
        <v>116</v>
      </c>
      <c r="H2265">
        <f t="shared" si="176"/>
        <v>144.43</v>
      </c>
      <c r="I2265" t="s">
        <v>8234</v>
      </c>
      <c r="J2265" t="s">
        <v>8254</v>
      </c>
      <c r="K2265">
        <v>1422734313</v>
      </c>
      <c r="L2265" s="9">
        <f t="shared" si="177"/>
        <v>42035.832326388889</v>
      </c>
      <c r="M2265">
        <v>1420919913</v>
      </c>
      <c r="N2265" s="9">
        <f t="shared" si="178"/>
        <v>42014.832326388889</v>
      </c>
      <c r="O2265" t="b">
        <v>0</v>
      </c>
      <c r="P2265">
        <v>60</v>
      </c>
      <c r="Q2265" t="b">
        <v>1</v>
      </c>
      <c r="R2265" t="s">
        <v>8295</v>
      </c>
      <c r="S2265" s="12" t="s">
        <v>8334</v>
      </c>
      <c r="T2265" t="s">
        <v>8352</v>
      </c>
      <c r="U2265">
        <f t="shared" si="179"/>
        <v>2015</v>
      </c>
    </row>
    <row r="2266" spans="1:21" ht="15" hidden="1" customHeight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>
        <f t="shared" si="175"/>
        <v>180</v>
      </c>
      <c r="H2266">
        <f t="shared" si="176"/>
        <v>24.27</v>
      </c>
      <c r="I2266" t="s">
        <v>8223</v>
      </c>
      <c r="J2266" t="s">
        <v>8245</v>
      </c>
      <c r="K2266">
        <v>1463972400</v>
      </c>
      <c r="L2266" s="9">
        <f t="shared" si="177"/>
        <v>42513.125</v>
      </c>
      <c r="M2266">
        <v>1462543114</v>
      </c>
      <c r="N2266" s="9">
        <f t="shared" si="178"/>
        <v>42496.582337962958</v>
      </c>
      <c r="O2266" t="b">
        <v>0</v>
      </c>
      <c r="P2266">
        <v>445</v>
      </c>
      <c r="Q2266" t="b">
        <v>1</v>
      </c>
      <c r="R2266" t="s">
        <v>8295</v>
      </c>
      <c r="S2266" s="12" t="s">
        <v>8334</v>
      </c>
      <c r="T2266" t="s">
        <v>8352</v>
      </c>
      <c r="U2266">
        <f t="shared" si="179"/>
        <v>2016</v>
      </c>
    </row>
    <row r="2267" spans="1:21" ht="15" hidden="1" customHeight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>
        <f t="shared" si="175"/>
        <v>299</v>
      </c>
      <c r="H2267">
        <f t="shared" si="176"/>
        <v>35.119999999999997</v>
      </c>
      <c r="I2267" t="s">
        <v>8224</v>
      </c>
      <c r="J2267" t="s">
        <v>8246</v>
      </c>
      <c r="K2267">
        <v>1479846507</v>
      </c>
      <c r="L2267" s="9">
        <f t="shared" si="177"/>
        <v>42696.853090277778</v>
      </c>
      <c r="M2267">
        <v>1479241707</v>
      </c>
      <c r="N2267" s="9">
        <f t="shared" si="178"/>
        <v>42689.853090277778</v>
      </c>
      <c r="O2267" t="b">
        <v>0</v>
      </c>
      <c r="P2267">
        <v>17</v>
      </c>
      <c r="Q2267" t="b">
        <v>1</v>
      </c>
      <c r="R2267" t="s">
        <v>8295</v>
      </c>
      <c r="S2267" s="12" t="s">
        <v>8334</v>
      </c>
      <c r="T2267" t="s">
        <v>8352</v>
      </c>
      <c r="U2267">
        <f t="shared" si="179"/>
        <v>2016</v>
      </c>
    </row>
    <row r="2268" spans="1:21" ht="15" hidden="1" customHeight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>
        <f t="shared" si="175"/>
        <v>320</v>
      </c>
      <c r="H2268">
        <f t="shared" si="176"/>
        <v>24.76</v>
      </c>
      <c r="I2268" t="s">
        <v>8223</v>
      </c>
      <c r="J2268" t="s">
        <v>8245</v>
      </c>
      <c r="K2268">
        <v>1461722400</v>
      </c>
      <c r="L2268" s="9">
        <f t="shared" si="177"/>
        <v>42487.083333333328</v>
      </c>
      <c r="M2268">
        <v>1460235592</v>
      </c>
      <c r="N2268" s="9">
        <f t="shared" si="178"/>
        <v>42469.874907407408</v>
      </c>
      <c r="O2268" t="b">
        <v>0</v>
      </c>
      <c r="P2268">
        <v>194</v>
      </c>
      <c r="Q2268" t="b">
        <v>1</v>
      </c>
      <c r="R2268" t="s">
        <v>8295</v>
      </c>
      <c r="S2268" s="12" t="s">
        <v>8334</v>
      </c>
      <c r="T2268" t="s">
        <v>8352</v>
      </c>
      <c r="U2268">
        <f t="shared" si="179"/>
        <v>2016</v>
      </c>
    </row>
    <row r="2269" spans="1:21" ht="15" hidden="1" customHeight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>
        <f t="shared" si="175"/>
        <v>381</v>
      </c>
      <c r="H2269">
        <f t="shared" si="176"/>
        <v>188.38</v>
      </c>
      <c r="I2269" t="s">
        <v>8223</v>
      </c>
      <c r="J2269" t="s">
        <v>8245</v>
      </c>
      <c r="K2269">
        <v>1419123600</v>
      </c>
      <c r="L2269" s="9">
        <f t="shared" si="177"/>
        <v>41994.041666666672</v>
      </c>
      <c r="M2269">
        <v>1416945297</v>
      </c>
      <c r="N2269" s="9">
        <f t="shared" si="178"/>
        <v>41968.829826388886</v>
      </c>
      <c r="O2269" t="b">
        <v>0</v>
      </c>
      <c r="P2269">
        <v>404</v>
      </c>
      <c r="Q2269" t="b">
        <v>1</v>
      </c>
      <c r="R2269" t="s">
        <v>8295</v>
      </c>
      <c r="S2269" s="12" t="s">
        <v>8334</v>
      </c>
      <c r="T2269" t="s">
        <v>8352</v>
      </c>
      <c r="U2269">
        <f t="shared" si="179"/>
        <v>2014</v>
      </c>
    </row>
    <row r="2270" spans="1:21" ht="15" hidden="1" customHeight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>
        <f t="shared" si="175"/>
        <v>103</v>
      </c>
      <c r="H2270">
        <f t="shared" si="176"/>
        <v>148.08000000000001</v>
      </c>
      <c r="I2270" t="s">
        <v>8223</v>
      </c>
      <c r="J2270" t="s">
        <v>8245</v>
      </c>
      <c r="K2270">
        <v>1489283915</v>
      </c>
      <c r="L2270" s="9">
        <f t="shared" si="177"/>
        <v>42806.082349537035</v>
      </c>
      <c r="M2270">
        <v>1486691915</v>
      </c>
      <c r="N2270" s="9">
        <f t="shared" si="178"/>
        <v>42776.082349537042</v>
      </c>
      <c r="O2270" t="b">
        <v>0</v>
      </c>
      <c r="P2270">
        <v>194</v>
      </c>
      <c r="Q2270" t="b">
        <v>1</v>
      </c>
      <c r="R2270" t="s">
        <v>8295</v>
      </c>
      <c r="S2270" s="12" t="s">
        <v>8334</v>
      </c>
      <c r="T2270" t="s">
        <v>8352</v>
      </c>
      <c r="U2270">
        <f t="shared" si="179"/>
        <v>2017</v>
      </c>
    </row>
    <row r="2271" spans="1:21" ht="15" hidden="1" customHeight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>
        <f t="shared" si="175"/>
        <v>1802</v>
      </c>
      <c r="H2271">
        <f t="shared" si="176"/>
        <v>49.93</v>
      </c>
      <c r="I2271" t="s">
        <v>8223</v>
      </c>
      <c r="J2271" t="s">
        <v>8245</v>
      </c>
      <c r="K2271">
        <v>1488862800</v>
      </c>
      <c r="L2271" s="9">
        <f t="shared" si="177"/>
        <v>42801.208333333328</v>
      </c>
      <c r="M2271">
        <v>1486745663</v>
      </c>
      <c r="N2271" s="9">
        <f t="shared" si="178"/>
        <v>42776.704432870371</v>
      </c>
      <c r="O2271" t="b">
        <v>0</v>
      </c>
      <c r="P2271">
        <v>902</v>
      </c>
      <c r="Q2271" t="b">
        <v>1</v>
      </c>
      <c r="R2271" t="s">
        <v>8295</v>
      </c>
      <c r="S2271" s="12" t="s">
        <v>8334</v>
      </c>
      <c r="T2271" t="s">
        <v>8352</v>
      </c>
      <c r="U2271">
        <f t="shared" si="179"/>
        <v>2017</v>
      </c>
    </row>
    <row r="2272" spans="1:21" ht="15" hidden="1" customHeight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>
        <f t="shared" si="175"/>
        <v>720</v>
      </c>
      <c r="H2272">
        <f t="shared" si="176"/>
        <v>107.82</v>
      </c>
      <c r="I2272" t="s">
        <v>8223</v>
      </c>
      <c r="J2272" t="s">
        <v>8245</v>
      </c>
      <c r="K2272">
        <v>1484085540</v>
      </c>
      <c r="L2272" s="9">
        <f t="shared" si="177"/>
        <v>42745.915972222225</v>
      </c>
      <c r="M2272">
        <v>1482353513</v>
      </c>
      <c r="N2272" s="9">
        <f t="shared" si="178"/>
        <v>42725.869363425925</v>
      </c>
      <c r="O2272" t="b">
        <v>0</v>
      </c>
      <c r="P2272">
        <v>1670</v>
      </c>
      <c r="Q2272" t="b">
        <v>1</v>
      </c>
      <c r="R2272" t="s">
        <v>8295</v>
      </c>
      <c r="S2272" s="12" t="s">
        <v>8334</v>
      </c>
      <c r="T2272" t="s">
        <v>8352</v>
      </c>
      <c r="U2272">
        <f t="shared" si="179"/>
        <v>2016</v>
      </c>
    </row>
    <row r="2273" spans="1:21" ht="15" hidden="1" customHeight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>
        <f t="shared" si="175"/>
        <v>283</v>
      </c>
      <c r="H2273">
        <f t="shared" si="176"/>
        <v>42.63</v>
      </c>
      <c r="I2273" t="s">
        <v>8223</v>
      </c>
      <c r="J2273" t="s">
        <v>8245</v>
      </c>
      <c r="K2273">
        <v>1481328004</v>
      </c>
      <c r="L2273" s="9">
        <f t="shared" si="177"/>
        <v>42714.000046296293</v>
      </c>
      <c r="M2273">
        <v>1478736004</v>
      </c>
      <c r="N2273" s="9">
        <f t="shared" si="178"/>
        <v>42684.000046296293</v>
      </c>
      <c r="O2273" t="b">
        <v>0</v>
      </c>
      <c r="P2273">
        <v>1328</v>
      </c>
      <c r="Q2273" t="b">
        <v>1</v>
      </c>
      <c r="R2273" t="s">
        <v>8295</v>
      </c>
      <c r="S2273" s="12" t="s">
        <v>8334</v>
      </c>
      <c r="T2273" t="s">
        <v>8352</v>
      </c>
      <c r="U2273">
        <f t="shared" si="179"/>
        <v>2016</v>
      </c>
    </row>
    <row r="2274" spans="1:21" ht="15" hidden="1" customHeight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>
        <f t="shared" si="175"/>
        <v>1357</v>
      </c>
      <c r="H2274">
        <f t="shared" si="176"/>
        <v>14.37</v>
      </c>
      <c r="I2274" t="s">
        <v>8223</v>
      </c>
      <c r="J2274" t="s">
        <v>8245</v>
      </c>
      <c r="K2274">
        <v>1449506836</v>
      </c>
      <c r="L2274" s="9">
        <f t="shared" si="177"/>
        <v>42345.699490740735</v>
      </c>
      <c r="M2274">
        <v>1446914836</v>
      </c>
      <c r="N2274" s="9">
        <f t="shared" si="178"/>
        <v>42315.699490740735</v>
      </c>
      <c r="O2274" t="b">
        <v>0</v>
      </c>
      <c r="P2274">
        <v>944</v>
      </c>
      <c r="Q2274" t="b">
        <v>1</v>
      </c>
      <c r="R2274" t="s">
        <v>8295</v>
      </c>
      <c r="S2274" s="12" t="s">
        <v>8334</v>
      </c>
      <c r="T2274" t="s">
        <v>8352</v>
      </c>
      <c r="U2274">
        <f t="shared" si="179"/>
        <v>2015</v>
      </c>
    </row>
    <row r="2275" spans="1:21" ht="15" hidden="1" customHeight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>
        <f t="shared" si="175"/>
        <v>220</v>
      </c>
      <c r="H2275">
        <f t="shared" si="176"/>
        <v>37.479999999999997</v>
      </c>
      <c r="I2275" t="s">
        <v>8228</v>
      </c>
      <c r="J2275" t="s">
        <v>8250</v>
      </c>
      <c r="K2275">
        <v>1489320642</v>
      </c>
      <c r="L2275" s="9">
        <f t="shared" si="177"/>
        <v>42806.507430555561</v>
      </c>
      <c r="M2275">
        <v>1487164242</v>
      </c>
      <c r="N2275" s="9">
        <f t="shared" si="178"/>
        <v>42781.549097222218</v>
      </c>
      <c r="O2275" t="b">
        <v>0</v>
      </c>
      <c r="P2275">
        <v>147</v>
      </c>
      <c r="Q2275" t="b">
        <v>1</v>
      </c>
      <c r="R2275" t="s">
        <v>8295</v>
      </c>
      <c r="S2275" s="12" t="s">
        <v>8334</v>
      </c>
      <c r="T2275" t="s">
        <v>8352</v>
      </c>
      <c r="U2275">
        <f t="shared" si="179"/>
        <v>2017</v>
      </c>
    </row>
    <row r="2276" spans="1:21" ht="15" hidden="1" customHeight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>
        <f t="shared" si="175"/>
        <v>120</v>
      </c>
      <c r="H2276">
        <f t="shared" si="176"/>
        <v>30.2</v>
      </c>
      <c r="I2276" t="s">
        <v>8223</v>
      </c>
      <c r="J2276" t="s">
        <v>8245</v>
      </c>
      <c r="K2276">
        <v>1393156857</v>
      </c>
      <c r="L2276" s="9">
        <f t="shared" si="177"/>
        <v>41693.500659722224</v>
      </c>
      <c r="M2276">
        <v>1390564857</v>
      </c>
      <c r="N2276" s="9">
        <f t="shared" si="178"/>
        <v>41663.500659722224</v>
      </c>
      <c r="O2276" t="b">
        <v>0</v>
      </c>
      <c r="P2276">
        <v>99</v>
      </c>
      <c r="Q2276" t="b">
        <v>1</v>
      </c>
      <c r="R2276" t="s">
        <v>8295</v>
      </c>
      <c r="S2276" s="12" t="s">
        <v>8334</v>
      </c>
      <c r="T2276" t="s">
        <v>8352</v>
      </c>
      <c r="U2276">
        <f t="shared" si="179"/>
        <v>2014</v>
      </c>
    </row>
    <row r="2277" spans="1:21" ht="15" hidden="1" customHeight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>
        <f t="shared" si="175"/>
        <v>408</v>
      </c>
      <c r="H2277">
        <f t="shared" si="176"/>
        <v>33.549999999999997</v>
      </c>
      <c r="I2277" t="s">
        <v>8224</v>
      </c>
      <c r="J2277" t="s">
        <v>8246</v>
      </c>
      <c r="K2277">
        <v>1419259679</v>
      </c>
      <c r="L2277" s="9">
        <f t="shared" si="177"/>
        <v>41995.616655092599</v>
      </c>
      <c r="M2277">
        <v>1416667679</v>
      </c>
      <c r="N2277" s="9">
        <f t="shared" si="178"/>
        <v>41965.616655092592</v>
      </c>
      <c r="O2277" t="b">
        <v>0</v>
      </c>
      <c r="P2277">
        <v>79</v>
      </c>
      <c r="Q2277" t="b">
        <v>1</v>
      </c>
      <c r="R2277" t="s">
        <v>8295</v>
      </c>
      <c r="S2277" s="12" t="s">
        <v>8334</v>
      </c>
      <c r="T2277" t="s">
        <v>8352</v>
      </c>
      <c r="U2277">
        <f t="shared" si="179"/>
        <v>2014</v>
      </c>
    </row>
    <row r="2278" spans="1:21" ht="15" hidden="1" customHeight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>
        <f t="shared" si="175"/>
        <v>106</v>
      </c>
      <c r="H2278">
        <f t="shared" si="176"/>
        <v>64.75</v>
      </c>
      <c r="I2278" t="s">
        <v>8223</v>
      </c>
      <c r="J2278" t="s">
        <v>8245</v>
      </c>
      <c r="K2278">
        <v>1388936289</v>
      </c>
      <c r="L2278" s="9">
        <f t="shared" si="177"/>
        <v>41644.651493055557</v>
      </c>
      <c r="M2278">
        <v>1386344289</v>
      </c>
      <c r="N2278" s="9">
        <f t="shared" si="178"/>
        <v>41614.651493055557</v>
      </c>
      <c r="O2278" t="b">
        <v>0</v>
      </c>
      <c r="P2278">
        <v>75</v>
      </c>
      <c r="Q2278" t="b">
        <v>1</v>
      </c>
      <c r="R2278" t="s">
        <v>8295</v>
      </c>
      <c r="S2278" s="12" t="s">
        <v>8334</v>
      </c>
      <c r="T2278" t="s">
        <v>8352</v>
      </c>
      <c r="U2278">
        <f t="shared" si="179"/>
        <v>2013</v>
      </c>
    </row>
    <row r="2279" spans="1:21" ht="15" hidden="1" customHeight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>
        <f t="shared" si="175"/>
        <v>141</v>
      </c>
      <c r="H2279">
        <f t="shared" si="176"/>
        <v>57.93</v>
      </c>
      <c r="I2279" t="s">
        <v>8223</v>
      </c>
      <c r="J2279" t="s">
        <v>8245</v>
      </c>
      <c r="K2279">
        <v>1330359423</v>
      </c>
      <c r="L2279" s="9">
        <f t="shared" si="177"/>
        <v>40966.678506944445</v>
      </c>
      <c r="M2279">
        <v>1327767423</v>
      </c>
      <c r="N2279" s="9">
        <f t="shared" si="178"/>
        <v>40936.678506944445</v>
      </c>
      <c r="O2279" t="b">
        <v>0</v>
      </c>
      <c r="P2279">
        <v>207</v>
      </c>
      <c r="Q2279" t="b">
        <v>1</v>
      </c>
      <c r="R2279" t="s">
        <v>8295</v>
      </c>
      <c r="S2279" s="12" t="s">
        <v>8334</v>
      </c>
      <c r="T2279" t="s">
        <v>8352</v>
      </c>
      <c r="U2279">
        <f t="shared" si="179"/>
        <v>2012</v>
      </c>
    </row>
    <row r="2280" spans="1:21" ht="15" hidden="1" customHeight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>
        <f t="shared" si="175"/>
        <v>271</v>
      </c>
      <c r="H2280">
        <f t="shared" si="176"/>
        <v>53.08</v>
      </c>
      <c r="I2280" t="s">
        <v>8236</v>
      </c>
      <c r="J2280" t="s">
        <v>8248</v>
      </c>
      <c r="K2280">
        <v>1451861940</v>
      </c>
      <c r="L2280" s="9">
        <f t="shared" si="177"/>
        <v>42372.957638888889</v>
      </c>
      <c r="M2280">
        <v>1448902867</v>
      </c>
      <c r="N2280" s="9">
        <f t="shared" si="178"/>
        <v>42338.709108796291</v>
      </c>
      <c r="O2280" t="b">
        <v>0</v>
      </c>
      <c r="P2280">
        <v>102</v>
      </c>
      <c r="Q2280" t="b">
        <v>1</v>
      </c>
      <c r="R2280" t="s">
        <v>8295</v>
      </c>
      <c r="S2280" s="12" t="s">
        <v>8334</v>
      </c>
      <c r="T2280" t="s">
        <v>8352</v>
      </c>
      <c r="U2280">
        <f t="shared" si="179"/>
        <v>2015</v>
      </c>
    </row>
    <row r="2281" spans="1:21" ht="15" hidden="1" customHeight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>
        <f t="shared" si="175"/>
        <v>154</v>
      </c>
      <c r="H2281">
        <f t="shared" si="176"/>
        <v>48.06</v>
      </c>
      <c r="I2281" t="s">
        <v>8223</v>
      </c>
      <c r="J2281" t="s">
        <v>8245</v>
      </c>
      <c r="K2281">
        <v>1423022400</v>
      </c>
      <c r="L2281" s="9">
        <f t="shared" si="177"/>
        <v>42039.166666666672</v>
      </c>
      <c r="M2281">
        <v>1421436099</v>
      </c>
      <c r="N2281" s="9">
        <f t="shared" si="178"/>
        <v>42020.806701388894</v>
      </c>
      <c r="O2281" t="b">
        <v>0</v>
      </c>
      <c r="P2281">
        <v>32</v>
      </c>
      <c r="Q2281" t="b">
        <v>1</v>
      </c>
      <c r="R2281" t="s">
        <v>8295</v>
      </c>
      <c r="S2281" s="12" t="s">
        <v>8334</v>
      </c>
      <c r="T2281" t="s">
        <v>8352</v>
      </c>
      <c r="U2281">
        <f t="shared" si="179"/>
        <v>2015</v>
      </c>
    </row>
    <row r="2282" spans="1:21" ht="15" hidden="1" customHeight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>
        <f t="shared" si="175"/>
        <v>404</v>
      </c>
      <c r="H2282">
        <f t="shared" si="176"/>
        <v>82.4</v>
      </c>
      <c r="I2282" t="s">
        <v>8223</v>
      </c>
      <c r="J2282" t="s">
        <v>8245</v>
      </c>
      <c r="K2282">
        <v>1442501991</v>
      </c>
      <c r="L2282" s="9">
        <f t="shared" si="177"/>
        <v>42264.624895833331</v>
      </c>
      <c r="M2282">
        <v>1439909991</v>
      </c>
      <c r="N2282" s="9">
        <f t="shared" si="178"/>
        <v>42234.624895833331</v>
      </c>
      <c r="O2282" t="b">
        <v>0</v>
      </c>
      <c r="P2282">
        <v>480</v>
      </c>
      <c r="Q2282" t="b">
        <v>1</v>
      </c>
      <c r="R2282" t="s">
        <v>8295</v>
      </c>
      <c r="S2282" s="12" t="s">
        <v>8334</v>
      </c>
      <c r="T2282" t="s">
        <v>8352</v>
      </c>
      <c r="U2282">
        <f t="shared" si="179"/>
        <v>2015</v>
      </c>
    </row>
    <row r="2283" spans="1:21" ht="15" hidden="1" customHeight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>
        <f t="shared" si="175"/>
        <v>185</v>
      </c>
      <c r="H2283">
        <f t="shared" si="176"/>
        <v>50.45</v>
      </c>
      <c r="I2283" t="s">
        <v>8223</v>
      </c>
      <c r="J2283" t="s">
        <v>8245</v>
      </c>
      <c r="K2283">
        <v>1311576600</v>
      </c>
      <c r="L2283" s="9">
        <f t="shared" si="177"/>
        <v>40749.284722222219</v>
      </c>
      <c r="M2283">
        <v>1306219897</v>
      </c>
      <c r="N2283" s="9">
        <f t="shared" si="178"/>
        <v>40687.285844907405</v>
      </c>
      <c r="O2283" t="b">
        <v>0</v>
      </c>
      <c r="P2283">
        <v>11</v>
      </c>
      <c r="Q2283" t="b">
        <v>1</v>
      </c>
      <c r="R2283" t="s">
        <v>8274</v>
      </c>
      <c r="S2283" s="12" t="s">
        <v>8326</v>
      </c>
      <c r="T2283" t="s">
        <v>8327</v>
      </c>
      <c r="U2283">
        <f t="shared" si="179"/>
        <v>2011</v>
      </c>
    </row>
    <row r="2284" spans="1:21" ht="15" hidden="1" customHeight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>
        <f t="shared" si="175"/>
        <v>185</v>
      </c>
      <c r="H2284">
        <f t="shared" si="176"/>
        <v>115.83</v>
      </c>
      <c r="I2284" t="s">
        <v>8223</v>
      </c>
      <c r="J2284" t="s">
        <v>8245</v>
      </c>
      <c r="K2284">
        <v>1452744686</v>
      </c>
      <c r="L2284" s="9">
        <f t="shared" si="177"/>
        <v>42383.17460648148</v>
      </c>
      <c r="M2284">
        <v>1447560686</v>
      </c>
      <c r="N2284" s="9">
        <f t="shared" si="178"/>
        <v>42323.17460648148</v>
      </c>
      <c r="O2284" t="b">
        <v>0</v>
      </c>
      <c r="P2284">
        <v>12</v>
      </c>
      <c r="Q2284" t="b">
        <v>1</v>
      </c>
      <c r="R2284" t="s">
        <v>8274</v>
      </c>
      <c r="S2284" s="12" t="s">
        <v>8326</v>
      </c>
      <c r="T2284" t="s">
        <v>8327</v>
      </c>
      <c r="U2284">
        <f t="shared" si="179"/>
        <v>2015</v>
      </c>
    </row>
    <row r="2285" spans="1:21" ht="15" hidden="1" customHeight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>
        <f t="shared" si="175"/>
        <v>101</v>
      </c>
      <c r="H2285">
        <f t="shared" si="176"/>
        <v>63.03</v>
      </c>
      <c r="I2285" t="s">
        <v>8223</v>
      </c>
      <c r="J2285" t="s">
        <v>8245</v>
      </c>
      <c r="K2285">
        <v>1336528804</v>
      </c>
      <c r="L2285" s="9">
        <f t="shared" si="177"/>
        <v>41038.083379629628</v>
      </c>
      <c r="M2285">
        <v>1331348404</v>
      </c>
      <c r="N2285" s="9">
        <f t="shared" si="178"/>
        <v>40978.125046296293</v>
      </c>
      <c r="O2285" t="b">
        <v>0</v>
      </c>
      <c r="P2285">
        <v>48</v>
      </c>
      <c r="Q2285" t="b">
        <v>1</v>
      </c>
      <c r="R2285" t="s">
        <v>8274</v>
      </c>
      <c r="S2285" s="12" t="s">
        <v>8326</v>
      </c>
      <c r="T2285" t="s">
        <v>8327</v>
      </c>
      <c r="U2285">
        <f t="shared" si="179"/>
        <v>2012</v>
      </c>
    </row>
    <row r="2286" spans="1:21" ht="15" hidden="1" customHeight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>
        <f t="shared" si="175"/>
        <v>106</v>
      </c>
      <c r="H2286">
        <f t="shared" si="176"/>
        <v>108.02</v>
      </c>
      <c r="I2286" t="s">
        <v>8223</v>
      </c>
      <c r="J2286" t="s">
        <v>8245</v>
      </c>
      <c r="K2286">
        <v>1299902400</v>
      </c>
      <c r="L2286" s="9">
        <f t="shared" si="177"/>
        <v>40614.166666666664</v>
      </c>
      <c r="M2286">
        <v>1297451245</v>
      </c>
      <c r="N2286" s="9">
        <f t="shared" si="178"/>
        <v>40585.796817129631</v>
      </c>
      <c r="O2286" t="b">
        <v>0</v>
      </c>
      <c r="P2286">
        <v>59</v>
      </c>
      <c r="Q2286" t="b">
        <v>1</v>
      </c>
      <c r="R2286" t="s">
        <v>8274</v>
      </c>
      <c r="S2286" s="12" t="s">
        <v>8326</v>
      </c>
      <c r="T2286" t="s">
        <v>8327</v>
      </c>
      <c r="U2286">
        <f t="shared" si="179"/>
        <v>2011</v>
      </c>
    </row>
    <row r="2287" spans="1:21" ht="15" hidden="1" customHeight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>
        <f t="shared" si="175"/>
        <v>121</v>
      </c>
      <c r="H2287">
        <f t="shared" si="176"/>
        <v>46.09</v>
      </c>
      <c r="I2287" t="s">
        <v>8223</v>
      </c>
      <c r="J2287" t="s">
        <v>8245</v>
      </c>
      <c r="K2287">
        <v>1340944043</v>
      </c>
      <c r="L2287" s="9">
        <f t="shared" si="177"/>
        <v>41089.185682870368</v>
      </c>
      <c r="M2287">
        <v>1338352043</v>
      </c>
      <c r="N2287" s="9">
        <f t="shared" si="178"/>
        <v>41059.185682870375</v>
      </c>
      <c r="O2287" t="b">
        <v>0</v>
      </c>
      <c r="P2287">
        <v>79</v>
      </c>
      <c r="Q2287" t="b">
        <v>1</v>
      </c>
      <c r="R2287" t="s">
        <v>8274</v>
      </c>
      <c r="S2287" s="12" t="s">
        <v>8326</v>
      </c>
      <c r="T2287" t="s">
        <v>8327</v>
      </c>
      <c r="U2287">
        <f t="shared" si="179"/>
        <v>2012</v>
      </c>
    </row>
    <row r="2288" spans="1:21" ht="15" hidden="1" customHeight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>
        <f t="shared" si="175"/>
        <v>100</v>
      </c>
      <c r="H2288">
        <f t="shared" si="176"/>
        <v>107.21</v>
      </c>
      <c r="I2288" t="s">
        <v>8223</v>
      </c>
      <c r="J2288" t="s">
        <v>8245</v>
      </c>
      <c r="K2288">
        <v>1378439940</v>
      </c>
      <c r="L2288" s="9">
        <f t="shared" si="177"/>
        <v>41523.165972222225</v>
      </c>
      <c r="M2288">
        <v>1376003254</v>
      </c>
      <c r="N2288" s="9">
        <f t="shared" si="178"/>
        <v>41494.963587962964</v>
      </c>
      <c r="O2288" t="b">
        <v>0</v>
      </c>
      <c r="P2288">
        <v>14</v>
      </c>
      <c r="Q2288" t="b">
        <v>1</v>
      </c>
      <c r="R2288" t="s">
        <v>8274</v>
      </c>
      <c r="S2288" s="12" t="s">
        <v>8326</v>
      </c>
      <c r="T2288" t="s">
        <v>8327</v>
      </c>
      <c r="U2288">
        <f t="shared" si="179"/>
        <v>2013</v>
      </c>
    </row>
    <row r="2289" spans="1:21" ht="15" hidden="1" customHeight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>
        <f t="shared" si="175"/>
        <v>120</v>
      </c>
      <c r="H2289">
        <f t="shared" si="176"/>
        <v>50.93</v>
      </c>
      <c r="I2289" t="s">
        <v>8223</v>
      </c>
      <c r="J2289" t="s">
        <v>8245</v>
      </c>
      <c r="K2289">
        <v>1403539260</v>
      </c>
      <c r="L2289" s="9">
        <f t="shared" si="177"/>
        <v>41813.667361111111</v>
      </c>
      <c r="M2289">
        <v>1401724860</v>
      </c>
      <c r="N2289" s="9">
        <f t="shared" si="178"/>
        <v>41792.667361111111</v>
      </c>
      <c r="O2289" t="b">
        <v>0</v>
      </c>
      <c r="P2289">
        <v>106</v>
      </c>
      <c r="Q2289" t="b">
        <v>1</v>
      </c>
      <c r="R2289" t="s">
        <v>8274</v>
      </c>
      <c r="S2289" s="12" t="s">
        <v>8326</v>
      </c>
      <c r="T2289" t="s">
        <v>8327</v>
      </c>
      <c r="U2289">
        <f t="shared" si="179"/>
        <v>2014</v>
      </c>
    </row>
    <row r="2290" spans="1:21" ht="15" hidden="1" customHeight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>
        <f t="shared" si="175"/>
        <v>100</v>
      </c>
      <c r="H2290">
        <f t="shared" si="176"/>
        <v>40.04</v>
      </c>
      <c r="I2290" t="s">
        <v>8223</v>
      </c>
      <c r="J2290" t="s">
        <v>8245</v>
      </c>
      <c r="K2290">
        <v>1340733600</v>
      </c>
      <c r="L2290" s="9">
        <f t="shared" si="177"/>
        <v>41086.75</v>
      </c>
      <c r="M2290">
        <v>1339098689</v>
      </c>
      <c r="N2290" s="9">
        <f t="shared" si="178"/>
        <v>41067.827418981484</v>
      </c>
      <c r="O2290" t="b">
        <v>0</v>
      </c>
      <c r="P2290">
        <v>25</v>
      </c>
      <c r="Q2290" t="b">
        <v>1</v>
      </c>
      <c r="R2290" t="s">
        <v>8274</v>
      </c>
      <c r="S2290" s="12" t="s">
        <v>8326</v>
      </c>
      <c r="T2290" t="s">
        <v>8327</v>
      </c>
      <c r="U2290">
        <f t="shared" si="179"/>
        <v>2012</v>
      </c>
    </row>
    <row r="2291" spans="1:21" ht="15" hidden="1" customHeight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>
        <f t="shared" si="175"/>
        <v>107</v>
      </c>
      <c r="H2291">
        <f t="shared" si="176"/>
        <v>64.44</v>
      </c>
      <c r="I2291" t="s">
        <v>8223</v>
      </c>
      <c r="J2291" t="s">
        <v>8245</v>
      </c>
      <c r="K2291">
        <v>1386372120</v>
      </c>
      <c r="L2291" s="9">
        <f t="shared" si="177"/>
        <v>41614.973611111112</v>
      </c>
      <c r="M2291">
        <v>1382659060</v>
      </c>
      <c r="N2291" s="9">
        <f t="shared" si="178"/>
        <v>41571.998379629629</v>
      </c>
      <c r="O2291" t="b">
        <v>0</v>
      </c>
      <c r="P2291">
        <v>25</v>
      </c>
      <c r="Q2291" t="b">
        <v>1</v>
      </c>
      <c r="R2291" t="s">
        <v>8274</v>
      </c>
      <c r="S2291" s="12" t="s">
        <v>8326</v>
      </c>
      <c r="T2291" t="s">
        <v>8327</v>
      </c>
      <c r="U2291">
        <f t="shared" si="179"/>
        <v>2013</v>
      </c>
    </row>
    <row r="2292" spans="1:21" ht="15" hidden="1" customHeight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>
        <f t="shared" si="175"/>
        <v>104</v>
      </c>
      <c r="H2292">
        <f t="shared" si="176"/>
        <v>53.83</v>
      </c>
      <c r="I2292" t="s">
        <v>8223</v>
      </c>
      <c r="J2292" t="s">
        <v>8245</v>
      </c>
      <c r="K2292">
        <v>1259686800</v>
      </c>
      <c r="L2292" s="9">
        <f t="shared" si="177"/>
        <v>40148.708333333336</v>
      </c>
      <c r="M2292">
        <v>1252908330</v>
      </c>
      <c r="N2292" s="9">
        <f t="shared" si="178"/>
        <v>40070.253819444442</v>
      </c>
      <c r="O2292" t="b">
        <v>0</v>
      </c>
      <c r="P2292">
        <v>29</v>
      </c>
      <c r="Q2292" t="b">
        <v>1</v>
      </c>
      <c r="R2292" t="s">
        <v>8274</v>
      </c>
      <c r="S2292" s="12" t="s">
        <v>8326</v>
      </c>
      <c r="T2292" t="s">
        <v>8327</v>
      </c>
      <c r="U2292">
        <f t="shared" si="179"/>
        <v>2009</v>
      </c>
    </row>
    <row r="2293" spans="1:21" ht="15" hidden="1" customHeight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>
        <f t="shared" si="175"/>
        <v>173</v>
      </c>
      <c r="H2293">
        <f t="shared" si="176"/>
        <v>100.47</v>
      </c>
      <c r="I2293" t="s">
        <v>8223</v>
      </c>
      <c r="J2293" t="s">
        <v>8245</v>
      </c>
      <c r="K2293">
        <v>1335153600</v>
      </c>
      <c r="L2293" s="9">
        <f t="shared" si="177"/>
        <v>41022.166666666664</v>
      </c>
      <c r="M2293">
        <v>1332199618</v>
      </c>
      <c r="N2293" s="9">
        <f t="shared" si="178"/>
        <v>40987.977060185185</v>
      </c>
      <c r="O2293" t="b">
        <v>0</v>
      </c>
      <c r="P2293">
        <v>43</v>
      </c>
      <c r="Q2293" t="b">
        <v>1</v>
      </c>
      <c r="R2293" t="s">
        <v>8274</v>
      </c>
      <c r="S2293" s="12" t="s">
        <v>8326</v>
      </c>
      <c r="T2293" t="s">
        <v>8327</v>
      </c>
      <c r="U2293">
        <f t="shared" si="179"/>
        <v>2012</v>
      </c>
    </row>
    <row r="2294" spans="1:21" ht="15" hidden="1" customHeight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>
        <f t="shared" si="175"/>
        <v>107</v>
      </c>
      <c r="H2294">
        <f t="shared" si="176"/>
        <v>46.63</v>
      </c>
      <c r="I2294" t="s">
        <v>8223</v>
      </c>
      <c r="J2294" t="s">
        <v>8245</v>
      </c>
      <c r="K2294">
        <v>1334767476</v>
      </c>
      <c r="L2294" s="9">
        <f t="shared" si="177"/>
        <v>41017.697638888887</v>
      </c>
      <c r="M2294">
        <v>1332175476</v>
      </c>
      <c r="N2294" s="9">
        <f t="shared" si="178"/>
        <v>40987.697638888887</v>
      </c>
      <c r="O2294" t="b">
        <v>0</v>
      </c>
      <c r="P2294">
        <v>46</v>
      </c>
      <c r="Q2294" t="b">
        <v>1</v>
      </c>
      <c r="R2294" t="s">
        <v>8274</v>
      </c>
      <c r="S2294" s="12" t="s">
        <v>8326</v>
      </c>
      <c r="T2294" t="s">
        <v>8327</v>
      </c>
      <c r="U2294">
        <f t="shared" si="179"/>
        <v>2012</v>
      </c>
    </row>
    <row r="2295" spans="1:21" ht="15" hidden="1" customHeight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>
        <f t="shared" si="175"/>
        <v>108</v>
      </c>
      <c r="H2295">
        <f t="shared" si="176"/>
        <v>34.07</v>
      </c>
      <c r="I2295" t="s">
        <v>8223</v>
      </c>
      <c r="J2295" t="s">
        <v>8245</v>
      </c>
      <c r="K2295">
        <v>1348545540</v>
      </c>
      <c r="L2295" s="9">
        <f t="shared" si="177"/>
        <v>41177.165972222225</v>
      </c>
      <c r="M2295">
        <v>1346345999</v>
      </c>
      <c r="N2295" s="9">
        <f t="shared" si="178"/>
        <v>41151.708321759259</v>
      </c>
      <c r="O2295" t="b">
        <v>0</v>
      </c>
      <c r="P2295">
        <v>27</v>
      </c>
      <c r="Q2295" t="b">
        <v>1</v>
      </c>
      <c r="R2295" t="s">
        <v>8274</v>
      </c>
      <c r="S2295" s="12" t="s">
        <v>8326</v>
      </c>
      <c r="T2295" t="s">
        <v>8327</v>
      </c>
      <c r="U2295">
        <f t="shared" si="179"/>
        <v>2012</v>
      </c>
    </row>
    <row r="2296" spans="1:21" ht="15" hidden="1" customHeight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>
        <f t="shared" si="175"/>
        <v>146</v>
      </c>
      <c r="H2296">
        <f t="shared" si="176"/>
        <v>65.209999999999994</v>
      </c>
      <c r="I2296" t="s">
        <v>8223</v>
      </c>
      <c r="J2296" t="s">
        <v>8245</v>
      </c>
      <c r="K2296">
        <v>1358702480</v>
      </c>
      <c r="L2296" s="9">
        <f t="shared" si="177"/>
        <v>41294.72314814815</v>
      </c>
      <c r="M2296">
        <v>1356110480</v>
      </c>
      <c r="N2296" s="9">
        <f t="shared" si="178"/>
        <v>41264.72314814815</v>
      </c>
      <c r="O2296" t="b">
        <v>0</v>
      </c>
      <c r="P2296">
        <v>112</v>
      </c>
      <c r="Q2296" t="b">
        <v>1</v>
      </c>
      <c r="R2296" t="s">
        <v>8274</v>
      </c>
      <c r="S2296" s="12" t="s">
        <v>8326</v>
      </c>
      <c r="T2296" t="s">
        <v>8327</v>
      </c>
      <c r="U2296">
        <f t="shared" si="179"/>
        <v>2012</v>
      </c>
    </row>
    <row r="2297" spans="1:21" ht="15" hidden="1" customHeight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>
        <f t="shared" si="175"/>
        <v>125</v>
      </c>
      <c r="H2297">
        <f t="shared" si="176"/>
        <v>44.21</v>
      </c>
      <c r="I2297" t="s">
        <v>8223</v>
      </c>
      <c r="J2297" t="s">
        <v>8245</v>
      </c>
      <c r="K2297">
        <v>1359240856</v>
      </c>
      <c r="L2297" s="9">
        <f t="shared" si="177"/>
        <v>41300.954351851848</v>
      </c>
      <c r="M2297">
        <v>1356648856</v>
      </c>
      <c r="N2297" s="9">
        <f t="shared" si="178"/>
        <v>41270.954351851848</v>
      </c>
      <c r="O2297" t="b">
        <v>0</v>
      </c>
      <c r="P2297">
        <v>34</v>
      </c>
      <c r="Q2297" t="b">
        <v>1</v>
      </c>
      <c r="R2297" t="s">
        <v>8274</v>
      </c>
      <c r="S2297" s="12" t="s">
        <v>8326</v>
      </c>
      <c r="T2297" t="s">
        <v>8327</v>
      </c>
      <c r="U2297">
        <f t="shared" si="179"/>
        <v>2012</v>
      </c>
    </row>
    <row r="2298" spans="1:21" ht="15" hidden="1" customHeight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>
        <f t="shared" si="175"/>
        <v>149</v>
      </c>
      <c r="H2298">
        <f t="shared" si="176"/>
        <v>71.97</v>
      </c>
      <c r="I2298" t="s">
        <v>8223</v>
      </c>
      <c r="J2298" t="s">
        <v>8245</v>
      </c>
      <c r="K2298">
        <v>1330018426</v>
      </c>
      <c r="L2298" s="9">
        <f t="shared" si="177"/>
        <v>40962.731782407405</v>
      </c>
      <c r="M2298">
        <v>1326994426</v>
      </c>
      <c r="N2298" s="9">
        <f t="shared" si="178"/>
        <v>40927.731782407405</v>
      </c>
      <c r="O2298" t="b">
        <v>0</v>
      </c>
      <c r="P2298">
        <v>145</v>
      </c>
      <c r="Q2298" t="b">
        <v>1</v>
      </c>
      <c r="R2298" t="s">
        <v>8274</v>
      </c>
      <c r="S2298" s="12" t="s">
        <v>8326</v>
      </c>
      <c r="T2298" t="s">
        <v>8327</v>
      </c>
      <c r="U2298">
        <f t="shared" si="179"/>
        <v>2012</v>
      </c>
    </row>
    <row r="2299" spans="1:21" ht="15" hidden="1" customHeight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>
        <f t="shared" si="175"/>
        <v>101</v>
      </c>
      <c r="H2299">
        <f t="shared" si="176"/>
        <v>52.95</v>
      </c>
      <c r="I2299" t="s">
        <v>8223</v>
      </c>
      <c r="J2299" t="s">
        <v>8245</v>
      </c>
      <c r="K2299">
        <v>1331697540</v>
      </c>
      <c r="L2299" s="9">
        <f t="shared" si="177"/>
        <v>40982.165972222225</v>
      </c>
      <c r="M2299">
        <v>1328749249</v>
      </c>
      <c r="N2299" s="9">
        <f t="shared" si="178"/>
        <v>40948.042233796295</v>
      </c>
      <c r="O2299" t="b">
        <v>0</v>
      </c>
      <c r="P2299">
        <v>19</v>
      </c>
      <c r="Q2299" t="b">
        <v>1</v>
      </c>
      <c r="R2299" t="s">
        <v>8274</v>
      </c>
      <c r="S2299" s="12" t="s">
        <v>8326</v>
      </c>
      <c r="T2299" t="s">
        <v>8327</v>
      </c>
      <c r="U2299">
        <f t="shared" si="179"/>
        <v>2012</v>
      </c>
    </row>
    <row r="2300" spans="1:21" ht="15" hidden="1" customHeight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>
        <f t="shared" si="175"/>
        <v>105</v>
      </c>
      <c r="H2300">
        <f t="shared" si="176"/>
        <v>109.45</v>
      </c>
      <c r="I2300" t="s">
        <v>8223</v>
      </c>
      <c r="J2300" t="s">
        <v>8245</v>
      </c>
      <c r="K2300">
        <v>1395861033</v>
      </c>
      <c r="L2300" s="9">
        <f t="shared" si="177"/>
        <v>41724.798993055556</v>
      </c>
      <c r="M2300">
        <v>1393272633</v>
      </c>
      <c r="N2300" s="9">
        <f t="shared" si="178"/>
        <v>41694.84065972222</v>
      </c>
      <c r="O2300" t="b">
        <v>0</v>
      </c>
      <c r="P2300">
        <v>288</v>
      </c>
      <c r="Q2300" t="b">
        <v>1</v>
      </c>
      <c r="R2300" t="s">
        <v>8274</v>
      </c>
      <c r="S2300" s="12" t="s">
        <v>8326</v>
      </c>
      <c r="T2300" t="s">
        <v>8327</v>
      </c>
      <c r="U2300">
        <f t="shared" si="179"/>
        <v>2014</v>
      </c>
    </row>
    <row r="2301" spans="1:21" ht="15" hidden="1" customHeight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>
        <f t="shared" si="175"/>
        <v>350</v>
      </c>
      <c r="H2301">
        <f t="shared" si="176"/>
        <v>75.040000000000006</v>
      </c>
      <c r="I2301" t="s">
        <v>8223</v>
      </c>
      <c r="J2301" t="s">
        <v>8245</v>
      </c>
      <c r="K2301">
        <v>1296953209</v>
      </c>
      <c r="L2301" s="9">
        <f t="shared" si="177"/>
        <v>40580.032511574071</v>
      </c>
      <c r="M2301">
        <v>1295657209</v>
      </c>
      <c r="N2301" s="9">
        <f t="shared" si="178"/>
        <v>40565.032511574071</v>
      </c>
      <c r="O2301" t="b">
        <v>0</v>
      </c>
      <c r="P2301">
        <v>14</v>
      </c>
      <c r="Q2301" t="b">
        <v>1</v>
      </c>
      <c r="R2301" t="s">
        <v>8274</v>
      </c>
      <c r="S2301" s="12" t="s">
        <v>8326</v>
      </c>
      <c r="T2301" t="s">
        <v>8327</v>
      </c>
      <c r="U2301">
        <f t="shared" si="179"/>
        <v>2011</v>
      </c>
    </row>
    <row r="2302" spans="1:21" ht="15" hidden="1" customHeight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>
        <f t="shared" si="175"/>
        <v>101</v>
      </c>
      <c r="H2302">
        <f t="shared" si="176"/>
        <v>115.71</v>
      </c>
      <c r="I2302" t="s">
        <v>8223</v>
      </c>
      <c r="J2302" t="s">
        <v>8245</v>
      </c>
      <c r="K2302">
        <v>1340904416</v>
      </c>
      <c r="L2302" s="9">
        <f t="shared" si="177"/>
        <v>41088.727037037039</v>
      </c>
      <c r="M2302">
        <v>1339694816</v>
      </c>
      <c r="N2302" s="9">
        <f t="shared" si="178"/>
        <v>41074.727037037039</v>
      </c>
      <c r="O2302" t="b">
        <v>0</v>
      </c>
      <c r="P2302">
        <v>7</v>
      </c>
      <c r="Q2302" t="b">
        <v>1</v>
      </c>
      <c r="R2302" t="s">
        <v>8274</v>
      </c>
      <c r="S2302" s="12" t="s">
        <v>8326</v>
      </c>
      <c r="T2302" t="s">
        <v>8327</v>
      </c>
      <c r="U2302">
        <f t="shared" si="179"/>
        <v>2012</v>
      </c>
    </row>
    <row r="2303" spans="1:21" ht="15" hidden="1" customHeight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>
        <f t="shared" si="175"/>
        <v>134</v>
      </c>
      <c r="H2303">
        <f t="shared" si="176"/>
        <v>31.66</v>
      </c>
      <c r="I2303" t="s">
        <v>8223</v>
      </c>
      <c r="J2303" t="s">
        <v>8245</v>
      </c>
      <c r="K2303">
        <v>1371785496</v>
      </c>
      <c r="L2303" s="9">
        <f t="shared" si="177"/>
        <v>41446.146944444445</v>
      </c>
      <c r="M2303">
        <v>1369193496</v>
      </c>
      <c r="N2303" s="9">
        <f t="shared" si="178"/>
        <v>41416.146944444445</v>
      </c>
      <c r="O2303" t="b">
        <v>1</v>
      </c>
      <c r="P2303">
        <v>211</v>
      </c>
      <c r="Q2303" t="b">
        <v>1</v>
      </c>
      <c r="R2303" t="s">
        <v>8277</v>
      </c>
      <c r="S2303" s="12" t="s">
        <v>8326</v>
      </c>
      <c r="T2303" t="s">
        <v>8330</v>
      </c>
      <c r="U2303">
        <f t="shared" si="179"/>
        <v>2013</v>
      </c>
    </row>
    <row r="2304" spans="1:21" ht="15" hidden="1" customHeight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>
        <f t="shared" si="175"/>
        <v>171</v>
      </c>
      <c r="H2304">
        <f t="shared" si="176"/>
        <v>46.18</v>
      </c>
      <c r="I2304" t="s">
        <v>8223</v>
      </c>
      <c r="J2304" t="s">
        <v>8245</v>
      </c>
      <c r="K2304">
        <v>1388473200</v>
      </c>
      <c r="L2304" s="9">
        <f t="shared" si="177"/>
        <v>41639.291666666664</v>
      </c>
      <c r="M2304">
        <v>1385585434</v>
      </c>
      <c r="N2304" s="9">
        <f t="shared" si="178"/>
        <v>41605.868449074071</v>
      </c>
      <c r="O2304" t="b">
        <v>1</v>
      </c>
      <c r="P2304">
        <v>85</v>
      </c>
      <c r="Q2304" t="b">
        <v>1</v>
      </c>
      <c r="R2304" t="s">
        <v>8277</v>
      </c>
      <c r="S2304" s="12" t="s">
        <v>8326</v>
      </c>
      <c r="T2304" t="s">
        <v>8330</v>
      </c>
      <c r="U2304">
        <f t="shared" si="179"/>
        <v>2013</v>
      </c>
    </row>
    <row r="2305" spans="1:21" ht="15" hidden="1" customHeight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>
        <f t="shared" si="175"/>
        <v>109</v>
      </c>
      <c r="H2305">
        <f t="shared" si="176"/>
        <v>68.48</v>
      </c>
      <c r="I2305" t="s">
        <v>8223</v>
      </c>
      <c r="J2305" t="s">
        <v>8245</v>
      </c>
      <c r="K2305">
        <v>1323747596</v>
      </c>
      <c r="L2305" s="9">
        <f t="shared" si="177"/>
        <v>40890.152731481481</v>
      </c>
      <c r="M2305">
        <v>1320287996</v>
      </c>
      <c r="N2305" s="9">
        <f t="shared" si="178"/>
        <v>40850.111064814817</v>
      </c>
      <c r="O2305" t="b">
        <v>1</v>
      </c>
      <c r="P2305">
        <v>103</v>
      </c>
      <c r="Q2305" t="b">
        <v>1</v>
      </c>
      <c r="R2305" t="s">
        <v>8277</v>
      </c>
      <c r="S2305" s="12" t="s">
        <v>8326</v>
      </c>
      <c r="T2305" t="s">
        <v>8330</v>
      </c>
      <c r="U2305">
        <f t="shared" si="179"/>
        <v>2011</v>
      </c>
    </row>
    <row r="2306" spans="1:21" ht="15" hidden="1" customHeight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>
        <f t="shared" si="175"/>
        <v>101</v>
      </c>
      <c r="H2306">
        <f t="shared" si="176"/>
        <v>53.47</v>
      </c>
      <c r="I2306" t="s">
        <v>8223</v>
      </c>
      <c r="J2306" t="s">
        <v>8245</v>
      </c>
      <c r="K2306">
        <v>1293857940</v>
      </c>
      <c r="L2306" s="9">
        <f t="shared" si="177"/>
        <v>40544.207638888889</v>
      </c>
      <c r="M2306">
        <v>1290281691</v>
      </c>
      <c r="N2306" s="9">
        <f t="shared" si="178"/>
        <v>40502.815868055557</v>
      </c>
      <c r="O2306" t="b">
        <v>1</v>
      </c>
      <c r="P2306">
        <v>113</v>
      </c>
      <c r="Q2306" t="b">
        <v>1</v>
      </c>
      <c r="R2306" t="s">
        <v>8277</v>
      </c>
      <c r="S2306" s="12" t="s">
        <v>8326</v>
      </c>
      <c r="T2306" t="s">
        <v>8330</v>
      </c>
      <c r="U2306">
        <f t="shared" si="179"/>
        <v>2010</v>
      </c>
    </row>
    <row r="2307" spans="1:21" ht="15" hidden="1" customHeight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>
        <f t="shared" ref="G2307:G2370" si="180">ROUND(E2307/D2307*100,0)</f>
        <v>101</v>
      </c>
      <c r="H2307">
        <f t="shared" ref="H2307:H2370" si="181">ROUND(E2307/P2307,2)</f>
        <v>109.11</v>
      </c>
      <c r="I2307" t="s">
        <v>8223</v>
      </c>
      <c r="J2307" t="s">
        <v>8245</v>
      </c>
      <c r="K2307">
        <v>1407520800</v>
      </c>
      <c r="L2307" s="9">
        <f t="shared" ref="L2307:L2370" si="182">K2307/60/60/24+DATE(1970,1,1)</f>
        <v>41859.75</v>
      </c>
      <c r="M2307">
        <v>1405356072</v>
      </c>
      <c r="N2307" s="9">
        <f t="shared" ref="N2307:N2370" si="183">M2307/24/60/60+DATE(1970,1,1)</f>
        <v>41834.695277777777</v>
      </c>
      <c r="O2307" t="b">
        <v>1</v>
      </c>
      <c r="P2307">
        <v>167</v>
      </c>
      <c r="Q2307" t="b">
        <v>1</v>
      </c>
      <c r="R2307" t="s">
        <v>8277</v>
      </c>
      <c r="S2307" s="12" t="s">
        <v>8326</v>
      </c>
      <c r="T2307" t="s">
        <v>8330</v>
      </c>
      <c r="U2307">
        <f t="shared" ref="U2307:U2370" si="184">YEAR(N2307)</f>
        <v>2014</v>
      </c>
    </row>
    <row r="2308" spans="1:21" ht="15" hidden="1" customHeight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>
        <f t="shared" si="180"/>
        <v>107</v>
      </c>
      <c r="H2308">
        <f t="shared" si="181"/>
        <v>51.19</v>
      </c>
      <c r="I2308" t="s">
        <v>8223</v>
      </c>
      <c r="J2308" t="s">
        <v>8245</v>
      </c>
      <c r="K2308">
        <v>1331352129</v>
      </c>
      <c r="L2308" s="9">
        <f t="shared" si="182"/>
        <v>40978.16815972222</v>
      </c>
      <c r="M2308">
        <v>1328760129</v>
      </c>
      <c r="N2308" s="9">
        <f t="shared" si="183"/>
        <v>40948.16815972222</v>
      </c>
      <c r="O2308" t="b">
        <v>1</v>
      </c>
      <c r="P2308">
        <v>73</v>
      </c>
      <c r="Q2308" t="b">
        <v>1</v>
      </c>
      <c r="R2308" t="s">
        <v>8277</v>
      </c>
      <c r="S2308" s="12" t="s">
        <v>8326</v>
      </c>
      <c r="T2308" t="s">
        <v>8330</v>
      </c>
      <c r="U2308">
        <f t="shared" si="184"/>
        <v>2012</v>
      </c>
    </row>
    <row r="2309" spans="1:21" ht="15" hidden="1" customHeight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>
        <f t="shared" si="180"/>
        <v>107</v>
      </c>
      <c r="H2309">
        <f t="shared" si="181"/>
        <v>27.94</v>
      </c>
      <c r="I2309" t="s">
        <v>8223</v>
      </c>
      <c r="J2309" t="s">
        <v>8245</v>
      </c>
      <c r="K2309">
        <v>1336245328</v>
      </c>
      <c r="L2309" s="9">
        <f t="shared" si="182"/>
        <v>41034.802407407406</v>
      </c>
      <c r="M2309">
        <v>1333653333</v>
      </c>
      <c r="N2309" s="9">
        <f t="shared" si="183"/>
        <v>41004.802465277782</v>
      </c>
      <c r="O2309" t="b">
        <v>1</v>
      </c>
      <c r="P2309">
        <v>75</v>
      </c>
      <c r="Q2309" t="b">
        <v>1</v>
      </c>
      <c r="R2309" t="s">
        <v>8277</v>
      </c>
      <c r="S2309" s="12" t="s">
        <v>8326</v>
      </c>
      <c r="T2309" t="s">
        <v>8330</v>
      </c>
      <c r="U2309">
        <f t="shared" si="184"/>
        <v>2012</v>
      </c>
    </row>
    <row r="2310" spans="1:21" ht="15" hidden="1" customHeight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>
        <f t="shared" si="180"/>
        <v>101</v>
      </c>
      <c r="H2310">
        <f t="shared" si="181"/>
        <v>82.5</v>
      </c>
      <c r="I2310" t="s">
        <v>8223</v>
      </c>
      <c r="J2310" t="s">
        <v>8245</v>
      </c>
      <c r="K2310">
        <v>1409274000</v>
      </c>
      <c r="L2310" s="9">
        <f t="shared" si="182"/>
        <v>41880.041666666664</v>
      </c>
      <c r="M2310">
        <v>1406847996</v>
      </c>
      <c r="N2310" s="9">
        <f t="shared" si="183"/>
        <v>41851.962916666671</v>
      </c>
      <c r="O2310" t="b">
        <v>1</v>
      </c>
      <c r="P2310">
        <v>614</v>
      </c>
      <c r="Q2310" t="b">
        <v>1</v>
      </c>
      <c r="R2310" t="s">
        <v>8277</v>
      </c>
      <c r="S2310" s="12" t="s">
        <v>8326</v>
      </c>
      <c r="T2310" t="s">
        <v>8330</v>
      </c>
      <c r="U2310">
        <f t="shared" si="184"/>
        <v>2014</v>
      </c>
    </row>
    <row r="2311" spans="1:21" ht="15" hidden="1" customHeight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>
        <f t="shared" si="180"/>
        <v>107</v>
      </c>
      <c r="H2311">
        <f t="shared" si="181"/>
        <v>59.82</v>
      </c>
      <c r="I2311" t="s">
        <v>8223</v>
      </c>
      <c r="J2311" t="s">
        <v>8245</v>
      </c>
      <c r="K2311">
        <v>1362872537</v>
      </c>
      <c r="L2311" s="9">
        <f t="shared" si="182"/>
        <v>41342.987696759257</v>
      </c>
      <c r="M2311">
        <v>1359848537</v>
      </c>
      <c r="N2311" s="9">
        <f t="shared" si="183"/>
        <v>41307.987696759257</v>
      </c>
      <c r="O2311" t="b">
        <v>1</v>
      </c>
      <c r="P2311">
        <v>107</v>
      </c>
      <c r="Q2311" t="b">
        <v>1</v>
      </c>
      <c r="R2311" t="s">
        <v>8277</v>
      </c>
      <c r="S2311" s="12" t="s">
        <v>8326</v>
      </c>
      <c r="T2311" t="s">
        <v>8330</v>
      </c>
      <c r="U2311">
        <f t="shared" si="184"/>
        <v>2013</v>
      </c>
    </row>
    <row r="2312" spans="1:21" ht="15" hidden="1" customHeight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>
        <f t="shared" si="180"/>
        <v>429</v>
      </c>
      <c r="H2312">
        <f t="shared" si="181"/>
        <v>64.819999999999993</v>
      </c>
      <c r="I2312" t="s">
        <v>8223</v>
      </c>
      <c r="J2312" t="s">
        <v>8245</v>
      </c>
      <c r="K2312">
        <v>1363889015</v>
      </c>
      <c r="L2312" s="9">
        <f t="shared" si="182"/>
        <v>41354.752488425926</v>
      </c>
      <c r="M2312">
        <v>1361300615</v>
      </c>
      <c r="N2312" s="9">
        <f t="shared" si="183"/>
        <v>41324.79415509259</v>
      </c>
      <c r="O2312" t="b">
        <v>1</v>
      </c>
      <c r="P2312">
        <v>1224</v>
      </c>
      <c r="Q2312" t="b">
        <v>1</v>
      </c>
      <c r="R2312" t="s">
        <v>8277</v>
      </c>
      <c r="S2312" s="12" t="s">
        <v>8326</v>
      </c>
      <c r="T2312" t="s">
        <v>8330</v>
      </c>
      <c r="U2312">
        <f t="shared" si="184"/>
        <v>2013</v>
      </c>
    </row>
    <row r="2313" spans="1:21" ht="15" hidden="1" customHeight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>
        <f t="shared" si="180"/>
        <v>104</v>
      </c>
      <c r="H2313">
        <f t="shared" si="181"/>
        <v>90.1</v>
      </c>
      <c r="I2313" t="s">
        <v>8223</v>
      </c>
      <c r="J2313" t="s">
        <v>8245</v>
      </c>
      <c r="K2313">
        <v>1399421189</v>
      </c>
      <c r="L2313" s="9">
        <f t="shared" si="182"/>
        <v>41766.004502314812</v>
      </c>
      <c r="M2313">
        <v>1396829189</v>
      </c>
      <c r="N2313" s="9">
        <f t="shared" si="183"/>
        <v>41736.004502314812</v>
      </c>
      <c r="O2313" t="b">
        <v>1</v>
      </c>
      <c r="P2313">
        <v>104</v>
      </c>
      <c r="Q2313" t="b">
        <v>1</v>
      </c>
      <c r="R2313" t="s">
        <v>8277</v>
      </c>
      <c r="S2313" s="12" t="s">
        <v>8326</v>
      </c>
      <c r="T2313" t="s">
        <v>8330</v>
      </c>
      <c r="U2313">
        <f t="shared" si="184"/>
        <v>2014</v>
      </c>
    </row>
    <row r="2314" spans="1:21" ht="15" hidden="1" customHeight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>
        <f t="shared" si="180"/>
        <v>108</v>
      </c>
      <c r="H2314">
        <f t="shared" si="181"/>
        <v>40.96</v>
      </c>
      <c r="I2314" t="s">
        <v>8223</v>
      </c>
      <c r="J2314" t="s">
        <v>8245</v>
      </c>
      <c r="K2314">
        <v>1397862000</v>
      </c>
      <c r="L2314" s="9">
        <f t="shared" si="182"/>
        <v>41747.958333333336</v>
      </c>
      <c r="M2314">
        <v>1395155478</v>
      </c>
      <c r="N2314" s="9">
        <f t="shared" si="183"/>
        <v>41716.632847222223</v>
      </c>
      <c r="O2314" t="b">
        <v>1</v>
      </c>
      <c r="P2314">
        <v>79</v>
      </c>
      <c r="Q2314" t="b">
        <v>1</v>
      </c>
      <c r="R2314" t="s">
        <v>8277</v>
      </c>
      <c r="S2314" s="12" t="s">
        <v>8326</v>
      </c>
      <c r="T2314" t="s">
        <v>8330</v>
      </c>
      <c r="U2314">
        <f t="shared" si="184"/>
        <v>2014</v>
      </c>
    </row>
    <row r="2315" spans="1:21" ht="15" hidden="1" customHeight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>
        <f t="shared" si="180"/>
        <v>176</v>
      </c>
      <c r="H2315">
        <f t="shared" si="181"/>
        <v>56</v>
      </c>
      <c r="I2315" t="s">
        <v>8223</v>
      </c>
      <c r="J2315" t="s">
        <v>8245</v>
      </c>
      <c r="K2315">
        <v>1336086026</v>
      </c>
      <c r="L2315" s="9">
        <f t="shared" si="182"/>
        <v>41032.958634259259</v>
      </c>
      <c r="M2315">
        <v>1333494026</v>
      </c>
      <c r="N2315" s="9">
        <f t="shared" si="183"/>
        <v>41002.958634259259</v>
      </c>
      <c r="O2315" t="b">
        <v>1</v>
      </c>
      <c r="P2315">
        <v>157</v>
      </c>
      <c r="Q2315" t="b">
        <v>1</v>
      </c>
      <c r="R2315" t="s">
        <v>8277</v>
      </c>
      <c r="S2315" s="12" t="s">
        <v>8326</v>
      </c>
      <c r="T2315" t="s">
        <v>8330</v>
      </c>
      <c r="U2315">
        <f t="shared" si="184"/>
        <v>2012</v>
      </c>
    </row>
    <row r="2316" spans="1:21" ht="15" hidden="1" customHeight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>
        <f t="shared" si="180"/>
        <v>157</v>
      </c>
      <c r="H2316">
        <f t="shared" si="181"/>
        <v>37.67</v>
      </c>
      <c r="I2316" t="s">
        <v>8223</v>
      </c>
      <c r="J2316" t="s">
        <v>8245</v>
      </c>
      <c r="K2316">
        <v>1339074857</v>
      </c>
      <c r="L2316" s="9">
        <f t="shared" si="182"/>
        <v>41067.551585648151</v>
      </c>
      <c r="M2316">
        <v>1336482857</v>
      </c>
      <c r="N2316" s="9">
        <f t="shared" si="183"/>
        <v>41037.551585648151</v>
      </c>
      <c r="O2316" t="b">
        <v>1</v>
      </c>
      <c r="P2316">
        <v>50</v>
      </c>
      <c r="Q2316" t="b">
        <v>1</v>
      </c>
      <c r="R2316" t="s">
        <v>8277</v>
      </c>
      <c r="S2316" s="12" t="s">
        <v>8326</v>
      </c>
      <c r="T2316" t="s">
        <v>8330</v>
      </c>
      <c r="U2316">
        <f t="shared" si="184"/>
        <v>2012</v>
      </c>
    </row>
    <row r="2317" spans="1:21" ht="15" hidden="1" customHeight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>
        <f t="shared" si="180"/>
        <v>103</v>
      </c>
      <c r="H2317">
        <f t="shared" si="181"/>
        <v>40.08</v>
      </c>
      <c r="I2317" t="s">
        <v>8223</v>
      </c>
      <c r="J2317" t="s">
        <v>8245</v>
      </c>
      <c r="K2317">
        <v>1336238743</v>
      </c>
      <c r="L2317" s="9">
        <f t="shared" si="182"/>
        <v>41034.72619212963</v>
      </c>
      <c r="M2317">
        <v>1333646743</v>
      </c>
      <c r="N2317" s="9">
        <f t="shared" si="183"/>
        <v>41004.72619212963</v>
      </c>
      <c r="O2317" t="b">
        <v>1</v>
      </c>
      <c r="P2317">
        <v>64</v>
      </c>
      <c r="Q2317" t="b">
        <v>1</v>
      </c>
      <c r="R2317" t="s">
        <v>8277</v>
      </c>
      <c r="S2317" s="12" t="s">
        <v>8326</v>
      </c>
      <c r="T2317" t="s">
        <v>8330</v>
      </c>
      <c r="U2317">
        <f t="shared" si="184"/>
        <v>2012</v>
      </c>
    </row>
    <row r="2318" spans="1:21" ht="15" hidden="1" customHeight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>
        <f t="shared" si="180"/>
        <v>104</v>
      </c>
      <c r="H2318">
        <f t="shared" si="181"/>
        <v>78.03</v>
      </c>
      <c r="I2318" t="s">
        <v>8223</v>
      </c>
      <c r="J2318" t="s">
        <v>8245</v>
      </c>
      <c r="K2318">
        <v>1260383040</v>
      </c>
      <c r="L2318" s="9">
        <f t="shared" si="182"/>
        <v>40156.76666666667</v>
      </c>
      <c r="M2318">
        <v>1253726650</v>
      </c>
      <c r="N2318" s="9">
        <f t="shared" si="183"/>
        <v>40079.725115740737</v>
      </c>
      <c r="O2318" t="b">
        <v>1</v>
      </c>
      <c r="P2318">
        <v>200</v>
      </c>
      <c r="Q2318" t="b">
        <v>1</v>
      </c>
      <c r="R2318" t="s">
        <v>8277</v>
      </c>
      <c r="S2318" s="12" t="s">
        <v>8326</v>
      </c>
      <c r="T2318" t="s">
        <v>8330</v>
      </c>
      <c r="U2318">
        <f t="shared" si="184"/>
        <v>2009</v>
      </c>
    </row>
    <row r="2319" spans="1:21" ht="15" hidden="1" customHeight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>
        <f t="shared" si="180"/>
        <v>104</v>
      </c>
      <c r="H2319">
        <f t="shared" si="181"/>
        <v>18.91</v>
      </c>
      <c r="I2319" t="s">
        <v>8223</v>
      </c>
      <c r="J2319" t="s">
        <v>8245</v>
      </c>
      <c r="K2319">
        <v>1266210000</v>
      </c>
      <c r="L2319" s="9">
        <f t="shared" si="182"/>
        <v>40224.208333333336</v>
      </c>
      <c r="M2319">
        <v>1263474049</v>
      </c>
      <c r="N2319" s="9">
        <f t="shared" si="183"/>
        <v>40192.542233796295</v>
      </c>
      <c r="O2319" t="b">
        <v>1</v>
      </c>
      <c r="P2319">
        <v>22</v>
      </c>
      <c r="Q2319" t="b">
        <v>1</v>
      </c>
      <c r="R2319" t="s">
        <v>8277</v>
      </c>
      <c r="S2319" s="12" t="s">
        <v>8326</v>
      </c>
      <c r="T2319" t="s">
        <v>8330</v>
      </c>
      <c r="U2319">
        <f t="shared" si="184"/>
        <v>2010</v>
      </c>
    </row>
    <row r="2320" spans="1:21" ht="15" hidden="1" customHeight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>
        <f t="shared" si="180"/>
        <v>121</v>
      </c>
      <c r="H2320">
        <f t="shared" si="181"/>
        <v>37.130000000000003</v>
      </c>
      <c r="I2320" t="s">
        <v>8223</v>
      </c>
      <c r="J2320" t="s">
        <v>8245</v>
      </c>
      <c r="K2320">
        <v>1253937540</v>
      </c>
      <c r="L2320" s="9">
        <f t="shared" si="182"/>
        <v>40082.165972222225</v>
      </c>
      <c r="M2320">
        <v>1251214014</v>
      </c>
      <c r="N2320" s="9">
        <f t="shared" si="183"/>
        <v>40050.643680555557</v>
      </c>
      <c r="O2320" t="b">
        <v>1</v>
      </c>
      <c r="P2320">
        <v>163</v>
      </c>
      <c r="Q2320" t="b">
        <v>1</v>
      </c>
      <c r="R2320" t="s">
        <v>8277</v>
      </c>
      <c r="S2320" s="12" t="s">
        <v>8326</v>
      </c>
      <c r="T2320" t="s">
        <v>8330</v>
      </c>
      <c r="U2320">
        <f t="shared" si="184"/>
        <v>2009</v>
      </c>
    </row>
    <row r="2321" spans="1:21" ht="15" hidden="1" customHeight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>
        <f t="shared" si="180"/>
        <v>108</v>
      </c>
      <c r="H2321">
        <f t="shared" si="181"/>
        <v>41.96</v>
      </c>
      <c r="I2321" t="s">
        <v>8223</v>
      </c>
      <c r="J2321" t="s">
        <v>8245</v>
      </c>
      <c r="K2321">
        <v>1387072685</v>
      </c>
      <c r="L2321" s="9">
        <f t="shared" si="182"/>
        <v>41623.082002314812</v>
      </c>
      <c r="M2321">
        <v>1384480685</v>
      </c>
      <c r="N2321" s="9">
        <f t="shared" si="183"/>
        <v>41593.082002314812</v>
      </c>
      <c r="O2321" t="b">
        <v>1</v>
      </c>
      <c r="P2321">
        <v>77</v>
      </c>
      <c r="Q2321" t="b">
        <v>1</v>
      </c>
      <c r="R2321" t="s">
        <v>8277</v>
      </c>
      <c r="S2321" s="12" t="s">
        <v>8326</v>
      </c>
      <c r="T2321" t="s">
        <v>8330</v>
      </c>
      <c r="U2321">
        <f t="shared" si="184"/>
        <v>2013</v>
      </c>
    </row>
    <row r="2322" spans="1:21" ht="15" hidden="1" customHeight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>
        <f t="shared" si="180"/>
        <v>109</v>
      </c>
      <c r="H2322">
        <f t="shared" si="181"/>
        <v>61.04</v>
      </c>
      <c r="I2322" t="s">
        <v>8223</v>
      </c>
      <c r="J2322" t="s">
        <v>8245</v>
      </c>
      <c r="K2322">
        <v>1396463800</v>
      </c>
      <c r="L2322" s="9">
        <f t="shared" si="182"/>
        <v>41731.775462962964</v>
      </c>
      <c r="M2322">
        <v>1393443400</v>
      </c>
      <c r="N2322" s="9">
        <f t="shared" si="183"/>
        <v>41696.817129629628</v>
      </c>
      <c r="O2322" t="b">
        <v>1</v>
      </c>
      <c r="P2322">
        <v>89</v>
      </c>
      <c r="Q2322" t="b">
        <v>1</v>
      </c>
      <c r="R2322" t="s">
        <v>8277</v>
      </c>
      <c r="S2322" s="12" t="s">
        <v>8326</v>
      </c>
      <c r="T2322" t="s">
        <v>8330</v>
      </c>
      <c r="U2322">
        <f t="shared" si="184"/>
        <v>2014</v>
      </c>
    </row>
    <row r="2323" spans="1:21" ht="15" hidden="1" customHeight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>
        <f t="shared" si="180"/>
        <v>39</v>
      </c>
      <c r="H2323">
        <f t="shared" si="181"/>
        <v>64.53</v>
      </c>
      <c r="I2323" t="s">
        <v>8238</v>
      </c>
      <c r="J2323" t="s">
        <v>8248</v>
      </c>
      <c r="K2323">
        <v>1491282901</v>
      </c>
      <c r="L2323" s="9">
        <f t="shared" si="182"/>
        <v>42829.21876157407</v>
      </c>
      <c r="M2323">
        <v>1488694501</v>
      </c>
      <c r="N2323" s="9">
        <f t="shared" si="183"/>
        <v>42799.260428240741</v>
      </c>
      <c r="O2323" t="b">
        <v>0</v>
      </c>
      <c r="P2323">
        <v>64</v>
      </c>
      <c r="Q2323" t="b">
        <v>0</v>
      </c>
      <c r="R2323" t="s">
        <v>8296</v>
      </c>
      <c r="S2323" s="12" t="s">
        <v>8337</v>
      </c>
      <c r="T2323" t="s">
        <v>8353</v>
      </c>
      <c r="U2323">
        <f t="shared" si="184"/>
        <v>2017</v>
      </c>
    </row>
    <row r="2324" spans="1:21" ht="15" hidden="1" customHeight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>
        <f t="shared" si="180"/>
        <v>3</v>
      </c>
      <c r="H2324">
        <f t="shared" si="181"/>
        <v>21.25</v>
      </c>
      <c r="I2324" t="s">
        <v>8223</v>
      </c>
      <c r="J2324" t="s">
        <v>8245</v>
      </c>
      <c r="K2324">
        <v>1491769769</v>
      </c>
      <c r="L2324" s="9">
        <f t="shared" si="182"/>
        <v>42834.853807870371</v>
      </c>
      <c r="M2324">
        <v>1489181369</v>
      </c>
      <c r="N2324" s="9">
        <f t="shared" si="183"/>
        <v>42804.895474537036</v>
      </c>
      <c r="O2324" t="b">
        <v>0</v>
      </c>
      <c r="P2324">
        <v>4</v>
      </c>
      <c r="Q2324" t="b">
        <v>0</v>
      </c>
      <c r="R2324" t="s">
        <v>8296</v>
      </c>
      <c r="S2324" s="12" t="s">
        <v>8337</v>
      </c>
      <c r="T2324" t="s">
        <v>8353</v>
      </c>
      <c r="U2324">
        <f t="shared" si="184"/>
        <v>2017</v>
      </c>
    </row>
    <row r="2325" spans="1:21" ht="15" hidden="1" customHeight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>
        <f t="shared" si="180"/>
        <v>48</v>
      </c>
      <c r="H2325">
        <f t="shared" si="181"/>
        <v>30</v>
      </c>
      <c r="I2325" t="s">
        <v>8223</v>
      </c>
      <c r="J2325" t="s">
        <v>8245</v>
      </c>
      <c r="K2325">
        <v>1490033247</v>
      </c>
      <c r="L2325" s="9">
        <f t="shared" si="182"/>
        <v>42814.755173611105</v>
      </c>
      <c r="M2325">
        <v>1489428447</v>
      </c>
      <c r="N2325" s="9">
        <f t="shared" si="183"/>
        <v>42807.755173611113</v>
      </c>
      <c r="O2325" t="b">
        <v>0</v>
      </c>
      <c r="P2325">
        <v>4</v>
      </c>
      <c r="Q2325" t="b">
        <v>0</v>
      </c>
      <c r="R2325" t="s">
        <v>8296</v>
      </c>
      <c r="S2325" s="12" t="s">
        <v>8337</v>
      </c>
      <c r="T2325" t="s">
        <v>8353</v>
      </c>
      <c r="U2325">
        <f t="shared" si="184"/>
        <v>2017</v>
      </c>
    </row>
    <row r="2326" spans="1:21" ht="15" hidden="1" customHeight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>
        <f t="shared" si="180"/>
        <v>21</v>
      </c>
      <c r="H2326">
        <f t="shared" si="181"/>
        <v>25.49</v>
      </c>
      <c r="I2326" t="s">
        <v>8224</v>
      </c>
      <c r="J2326" t="s">
        <v>8246</v>
      </c>
      <c r="K2326">
        <v>1490559285</v>
      </c>
      <c r="L2326" s="9">
        <f t="shared" si="182"/>
        <v>42820.843576388885</v>
      </c>
      <c r="M2326">
        <v>1487970885</v>
      </c>
      <c r="N2326" s="9">
        <f t="shared" si="183"/>
        <v>42790.885243055556</v>
      </c>
      <c r="O2326" t="b">
        <v>0</v>
      </c>
      <c r="P2326">
        <v>61</v>
      </c>
      <c r="Q2326" t="b">
        <v>0</v>
      </c>
      <c r="R2326" t="s">
        <v>8296</v>
      </c>
      <c r="S2326" s="12" t="s">
        <v>8337</v>
      </c>
      <c r="T2326" t="s">
        <v>8353</v>
      </c>
      <c r="U2326">
        <f t="shared" si="184"/>
        <v>2017</v>
      </c>
    </row>
    <row r="2327" spans="1:21" ht="15" hidden="1" customHeight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>
        <f t="shared" si="180"/>
        <v>8</v>
      </c>
      <c r="H2327">
        <f t="shared" si="181"/>
        <v>11.43</v>
      </c>
      <c r="I2327" t="s">
        <v>8223</v>
      </c>
      <c r="J2327" t="s">
        <v>8245</v>
      </c>
      <c r="K2327">
        <v>1490830331</v>
      </c>
      <c r="L2327" s="9">
        <f t="shared" si="182"/>
        <v>42823.980682870373</v>
      </c>
      <c r="M2327">
        <v>1488241931</v>
      </c>
      <c r="N2327" s="9">
        <f t="shared" si="183"/>
        <v>42794.022349537037</v>
      </c>
      <c r="O2327" t="b">
        <v>0</v>
      </c>
      <c r="P2327">
        <v>7</v>
      </c>
      <c r="Q2327" t="b">
        <v>0</v>
      </c>
      <c r="R2327" t="s">
        <v>8296</v>
      </c>
      <c r="S2327" s="12" t="s">
        <v>8337</v>
      </c>
      <c r="T2327" t="s">
        <v>8353</v>
      </c>
      <c r="U2327">
        <f t="shared" si="184"/>
        <v>2017</v>
      </c>
    </row>
    <row r="2328" spans="1:21" ht="15" hidden="1" customHeight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>
        <f t="shared" si="180"/>
        <v>1</v>
      </c>
      <c r="H2328">
        <f t="shared" si="181"/>
        <v>108</v>
      </c>
      <c r="I2328" t="s">
        <v>8223</v>
      </c>
      <c r="J2328" t="s">
        <v>8245</v>
      </c>
      <c r="K2328">
        <v>1493571600</v>
      </c>
      <c r="L2328" s="9">
        <f t="shared" si="182"/>
        <v>42855.708333333328</v>
      </c>
      <c r="M2328">
        <v>1489106948</v>
      </c>
      <c r="N2328" s="9">
        <f t="shared" si="183"/>
        <v>42804.034120370372</v>
      </c>
      <c r="O2328" t="b">
        <v>0</v>
      </c>
      <c r="P2328">
        <v>1</v>
      </c>
      <c r="Q2328" t="b">
        <v>0</v>
      </c>
      <c r="R2328" t="s">
        <v>8296</v>
      </c>
      <c r="S2328" s="12" t="s">
        <v>8337</v>
      </c>
      <c r="T2328" t="s">
        <v>8353</v>
      </c>
      <c r="U2328">
        <f t="shared" si="184"/>
        <v>2017</v>
      </c>
    </row>
    <row r="2329" spans="1:21" ht="15" hidden="1" customHeight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>
        <f t="shared" si="180"/>
        <v>526</v>
      </c>
      <c r="H2329">
        <f t="shared" si="181"/>
        <v>54.88</v>
      </c>
      <c r="I2329" t="s">
        <v>8223</v>
      </c>
      <c r="J2329" t="s">
        <v>8245</v>
      </c>
      <c r="K2329">
        <v>1409090440</v>
      </c>
      <c r="L2329" s="9">
        <f t="shared" si="182"/>
        <v>41877.917129629634</v>
      </c>
      <c r="M2329">
        <v>1406066440</v>
      </c>
      <c r="N2329" s="9">
        <f t="shared" si="183"/>
        <v>41842.917129629626</v>
      </c>
      <c r="O2329" t="b">
        <v>1</v>
      </c>
      <c r="P2329">
        <v>3355</v>
      </c>
      <c r="Q2329" t="b">
        <v>1</v>
      </c>
      <c r="R2329" t="s">
        <v>8296</v>
      </c>
      <c r="S2329" s="12" t="s">
        <v>8337</v>
      </c>
      <c r="T2329" t="s">
        <v>8353</v>
      </c>
      <c r="U2329">
        <f t="shared" si="184"/>
        <v>2014</v>
      </c>
    </row>
    <row r="2330" spans="1:21" ht="15" hidden="1" customHeight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>
        <f t="shared" si="180"/>
        <v>254</v>
      </c>
      <c r="H2330">
        <f t="shared" si="181"/>
        <v>47.38</v>
      </c>
      <c r="I2330" t="s">
        <v>8223</v>
      </c>
      <c r="J2330" t="s">
        <v>8245</v>
      </c>
      <c r="K2330">
        <v>1434307537</v>
      </c>
      <c r="L2330" s="9">
        <f t="shared" si="182"/>
        <v>42169.781678240746</v>
      </c>
      <c r="M2330">
        <v>1431715537</v>
      </c>
      <c r="N2330" s="9">
        <f t="shared" si="183"/>
        <v>42139.781678240739</v>
      </c>
      <c r="O2330" t="b">
        <v>1</v>
      </c>
      <c r="P2330">
        <v>537</v>
      </c>
      <c r="Q2330" t="b">
        <v>1</v>
      </c>
      <c r="R2330" t="s">
        <v>8296</v>
      </c>
      <c r="S2330" s="12" t="s">
        <v>8337</v>
      </c>
      <c r="T2330" t="s">
        <v>8353</v>
      </c>
      <c r="U2330">
        <f t="shared" si="184"/>
        <v>2015</v>
      </c>
    </row>
    <row r="2331" spans="1:21" ht="15" hidden="1" customHeight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>
        <f t="shared" si="180"/>
        <v>106</v>
      </c>
      <c r="H2331">
        <f t="shared" si="181"/>
        <v>211.84</v>
      </c>
      <c r="I2331" t="s">
        <v>8223</v>
      </c>
      <c r="J2331" t="s">
        <v>8245</v>
      </c>
      <c r="K2331">
        <v>1405609146</v>
      </c>
      <c r="L2331" s="9">
        <f t="shared" si="182"/>
        <v>41837.624374999999</v>
      </c>
      <c r="M2331">
        <v>1403017146</v>
      </c>
      <c r="N2331" s="9">
        <f t="shared" si="183"/>
        <v>41807.624374999999</v>
      </c>
      <c r="O2331" t="b">
        <v>1</v>
      </c>
      <c r="P2331">
        <v>125</v>
      </c>
      <c r="Q2331" t="b">
        <v>1</v>
      </c>
      <c r="R2331" t="s">
        <v>8296</v>
      </c>
      <c r="S2331" s="12" t="s">
        <v>8337</v>
      </c>
      <c r="T2331" t="s">
        <v>8353</v>
      </c>
      <c r="U2331">
        <f t="shared" si="184"/>
        <v>2014</v>
      </c>
    </row>
    <row r="2332" spans="1:21" ht="15" hidden="1" customHeight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>
        <f t="shared" si="180"/>
        <v>102</v>
      </c>
      <c r="H2332">
        <f t="shared" si="181"/>
        <v>219.93</v>
      </c>
      <c r="I2332" t="s">
        <v>8223</v>
      </c>
      <c r="J2332" t="s">
        <v>8245</v>
      </c>
      <c r="K2332">
        <v>1451001600</v>
      </c>
      <c r="L2332" s="9">
        <f t="shared" si="182"/>
        <v>42363</v>
      </c>
      <c r="M2332">
        <v>1448400943</v>
      </c>
      <c r="N2332" s="9">
        <f t="shared" si="183"/>
        <v>42332.89980324074</v>
      </c>
      <c r="O2332" t="b">
        <v>1</v>
      </c>
      <c r="P2332">
        <v>163</v>
      </c>
      <c r="Q2332" t="b">
        <v>1</v>
      </c>
      <c r="R2332" t="s">
        <v>8296</v>
      </c>
      <c r="S2332" s="12" t="s">
        <v>8337</v>
      </c>
      <c r="T2332" t="s">
        <v>8353</v>
      </c>
      <c r="U2332">
        <f t="shared" si="184"/>
        <v>2015</v>
      </c>
    </row>
    <row r="2333" spans="1:21" ht="15" hidden="1" customHeight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>
        <f t="shared" si="180"/>
        <v>144</v>
      </c>
      <c r="H2333">
        <f t="shared" si="181"/>
        <v>40.799999999999997</v>
      </c>
      <c r="I2333" t="s">
        <v>8223</v>
      </c>
      <c r="J2333" t="s">
        <v>8245</v>
      </c>
      <c r="K2333">
        <v>1408320490</v>
      </c>
      <c r="L2333" s="9">
        <f t="shared" si="182"/>
        <v>41869.005671296298</v>
      </c>
      <c r="M2333">
        <v>1405728490</v>
      </c>
      <c r="N2333" s="9">
        <f t="shared" si="183"/>
        <v>41839.005671296298</v>
      </c>
      <c r="O2333" t="b">
        <v>1</v>
      </c>
      <c r="P2333">
        <v>283</v>
      </c>
      <c r="Q2333" t="b">
        <v>1</v>
      </c>
      <c r="R2333" t="s">
        <v>8296</v>
      </c>
      <c r="S2333" s="12" t="s">
        <v>8337</v>
      </c>
      <c r="T2333" t="s">
        <v>8353</v>
      </c>
      <c r="U2333">
        <f t="shared" si="184"/>
        <v>2014</v>
      </c>
    </row>
    <row r="2334" spans="1:21" ht="15" hidden="1" customHeight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>
        <f t="shared" si="180"/>
        <v>106</v>
      </c>
      <c r="H2334">
        <f t="shared" si="181"/>
        <v>75.5</v>
      </c>
      <c r="I2334" t="s">
        <v>8223</v>
      </c>
      <c r="J2334" t="s">
        <v>8245</v>
      </c>
      <c r="K2334">
        <v>1423235071</v>
      </c>
      <c r="L2334" s="9">
        <f t="shared" si="182"/>
        <v>42041.628136574072</v>
      </c>
      <c r="M2334">
        <v>1420643071</v>
      </c>
      <c r="N2334" s="9">
        <f t="shared" si="183"/>
        <v>42011.628136574072</v>
      </c>
      <c r="O2334" t="b">
        <v>1</v>
      </c>
      <c r="P2334">
        <v>352</v>
      </c>
      <c r="Q2334" t="b">
        <v>1</v>
      </c>
      <c r="R2334" t="s">
        <v>8296</v>
      </c>
      <c r="S2334" s="12" t="s">
        <v>8337</v>
      </c>
      <c r="T2334" t="s">
        <v>8353</v>
      </c>
      <c r="U2334">
        <f t="shared" si="184"/>
        <v>2015</v>
      </c>
    </row>
    <row r="2335" spans="1:21" ht="15" hidden="1" customHeight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>
        <f t="shared" si="180"/>
        <v>212</v>
      </c>
      <c r="H2335">
        <f t="shared" si="181"/>
        <v>13.54</v>
      </c>
      <c r="I2335" t="s">
        <v>8223</v>
      </c>
      <c r="J2335" t="s">
        <v>8245</v>
      </c>
      <c r="K2335">
        <v>1401385800</v>
      </c>
      <c r="L2335" s="9">
        <f t="shared" si="182"/>
        <v>41788.743055555555</v>
      </c>
      <c r="M2335">
        <v>1399563390</v>
      </c>
      <c r="N2335" s="9">
        <f t="shared" si="183"/>
        <v>41767.650347222225</v>
      </c>
      <c r="O2335" t="b">
        <v>1</v>
      </c>
      <c r="P2335">
        <v>94</v>
      </c>
      <c r="Q2335" t="b">
        <v>1</v>
      </c>
      <c r="R2335" t="s">
        <v>8296</v>
      </c>
      <c r="S2335" s="12" t="s">
        <v>8337</v>
      </c>
      <c r="T2335" t="s">
        <v>8353</v>
      </c>
      <c r="U2335">
        <f t="shared" si="184"/>
        <v>2014</v>
      </c>
    </row>
    <row r="2336" spans="1:21" ht="15" hidden="1" customHeight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>
        <f t="shared" si="180"/>
        <v>102</v>
      </c>
      <c r="H2336">
        <f t="shared" si="181"/>
        <v>60.87</v>
      </c>
      <c r="I2336" t="s">
        <v>8223</v>
      </c>
      <c r="J2336" t="s">
        <v>8245</v>
      </c>
      <c r="K2336">
        <v>1415208840</v>
      </c>
      <c r="L2336" s="9">
        <f t="shared" si="182"/>
        <v>41948.731944444444</v>
      </c>
      <c r="M2336">
        <v>1412611498</v>
      </c>
      <c r="N2336" s="9">
        <f t="shared" si="183"/>
        <v>41918.670115740737</v>
      </c>
      <c r="O2336" t="b">
        <v>1</v>
      </c>
      <c r="P2336">
        <v>67</v>
      </c>
      <c r="Q2336" t="b">
        <v>1</v>
      </c>
      <c r="R2336" t="s">
        <v>8296</v>
      </c>
      <c r="S2336" s="12" t="s">
        <v>8337</v>
      </c>
      <c r="T2336" t="s">
        <v>8353</v>
      </c>
      <c r="U2336">
        <f t="shared" si="184"/>
        <v>2014</v>
      </c>
    </row>
    <row r="2337" spans="1:21" ht="15" hidden="1" customHeight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>
        <f t="shared" si="180"/>
        <v>102</v>
      </c>
      <c r="H2337">
        <f t="shared" si="181"/>
        <v>115.69</v>
      </c>
      <c r="I2337" t="s">
        <v>8223</v>
      </c>
      <c r="J2337" t="s">
        <v>8245</v>
      </c>
      <c r="K2337">
        <v>1402494243</v>
      </c>
      <c r="L2337" s="9">
        <f t="shared" si="182"/>
        <v>41801.572256944448</v>
      </c>
      <c r="M2337">
        <v>1399902243</v>
      </c>
      <c r="N2337" s="9">
        <f t="shared" si="183"/>
        <v>41771.572256944448</v>
      </c>
      <c r="O2337" t="b">
        <v>1</v>
      </c>
      <c r="P2337">
        <v>221</v>
      </c>
      <c r="Q2337" t="b">
        <v>1</v>
      </c>
      <c r="R2337" t="s">
        <v>8296</v>
      </c>
      <c r="S2337" s="12" t="s">
        <v>8337</v>
      </c>
      <c r="T2337" t="s">
        <v>8353</v>
      </c>
      <c r="U2337">
        <f t="shared" si="184"/>
        <v>2014</v>
      </c>
    </row>
    <row r="2338" spans="1:21" ht="15" hidden="1" customHeight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>
        <f t="shared" si="180"/>
        <v>521</v>
      </c>
      <c r="H2338">
        <f t="shared" si="181"/>
        <v>48.1</v>
      </c>
      <c r="I2338" t="s">
        <v>8223</v>
      </c>
      <c r="J2338" t="s">
        <v>8245</v>
      </c>
      <c r="K2338">
        <v>1394316695</v>
      </c>
      <c r="L2338" s="9">
        <f t="shared" si="182"/>
        <v>41706.924710648149</v>
      </c>
      <c r="M2338">
        <v>1390860695</v>
      </c>
      <c r="N2338" s="9">
        <f t="shared" si="183"/>
        <v>41666.924710648149</v>
      </c>
      <c r="O2338" t="b">
        <v>1</v>
      </c>
      <c r="P2338">
        <v>2165</v>
      </c>
      <c r="Q2338" t="b">
        <v>1</v>
      </c>
      <c r="R2338" t="s">
        <v>8296</v>
      </c>
      <c r="S2338" s="12" t="s">
        <v>8337</v>
      </c>
      <c r="T2338" t="s">
        <v>8353</v>
      </c>
      <c r="U2338">
        <f t="shared" si="184"/>
        <v>2014</v>
      </c>
    </row>
    <row r="2339" spans="1:21" ht="15" hidden="1" customHeight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>
        <f t="shared" si="180"/>
        <v>111</v>
      </c>
      <c r="H2339">
        <f t="shared" si="181"/>
        <v>74.180000000000007</v>
      </c>
      <c r="I2339" t="s">
        <v>8223</v>
      </c>
      <c r="J2339" t="s">
        <v>8245</v>
      </c>
      <c r="K2339">
        <v>1403796143</v>
      </c>
      <c r="L2339" s="9">
        <f t="shared" si="182"/>
        <v>41816.640543981484</v>
      </c>
      <c r="M2339">
        <v>1401204143</v>
      </c>
      <c r="N2339" s="9">
        <f t="shared" si="183"/>
        <v>41786.640543981484</v>
      </c>
      <c r="O2339" t="b">
        <v>1</v>
      </c>
      <c r="P2339">
        <v>179</v>
      </c>
      <c r="Q2339" t="b">
        <v>1</v>
      </c>
      <c r="R2339" t="s">
        <v>8296</v>
      </c>
      <c r="S2339" s="12" t="s">
        <v>8337</v>
      </c>
      <c r="T2339" t="s">
        <v>8353</v>
      </c>
      <c r="U2339">
        <f t="shared" si="184"/>
        <v>2014</v>
      </c>
    </row>
    <row r="2340" spans="1:21" ht="15" hidden="1" customHeight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>
        <f t="shared" si="180"/>
        <v>101</v>
      </c>
      <c r="H2340">
        <f t="shared" si="181"/>
        <v>123.35</v>
      </c>
      <c r="I2340" t="s">
        <v>8223</v>
      </c>
      <c r="J2340" t="s">
        <v>8245</v>
      </c>
      <c r="K2340">
        <v>1404077484</v>
      </c>
      <c r="L2340" s="9">
        <f t="shared" si="182"/>
        <v>41819.896805555552</v>
      </c>
      <c r="M2340">
        <v>1401485484</v>
      </c>
      <c r="N2340" s="9">
        <f t="shared" si="183"/>
        <v>41789.89680555556</v>
      </c>
      <c r="O2340" t="b">
        <v>1</v>
      </c>
      <c r="P2340">
        <v>123</v>
      </c>
      <c r="Q2340" t="b">
        <v>1</v>
      </c>
      <c r="R2340" t="s">
        <v>8296</v>
      </c>
      <c r="S2340" s="12" t="s">
        <v>8337</v>
      </c>
      <c r="T2340" t="s">
        <v>8353</v>
      </c>
      <c r="U2340">
        <f t="shared" si="184"/>
        <v>2014</v>
      </c>
    </row>
    <row r="2341" spans="1:21" ht="15" hidden="1" customHeight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>
        <f t="shared" si="180"/>
        <v>294</v>
      </c>
      <c r="H2341">
        <f t="shared" si="181"/>
        <v>66.62</v>
      </c>
      <c r="I2341" t="s">
        <v>8223</v>
      </c>
      <c r="J2341" t="s">
        <v>8245</v>
      </c>
      <c r="K2341">
        <v>1482134340</v>
      </c>
      <c r="L2341" s="9">
        <f t="shared" si="182"/>
        <v>42723.332638888889</v>
      </c>
      <c r="M2341">
        <v>1479496309</v>
      </c>
      <c r="N2341" s="9">
        <f t="shared" si="183"/>
        <v>42692.79987268518</v>
      </c>
      <c r="O2341" t="b">
        <v>1</v>
      </c>
      <c r="P2341">
        <v>1104</v>
      </c>
      <c r="Q2341" t="b">
        <v>1</v>
      </c>
      <c r="R2341" t="s">
        <v>8296</v>
      </c>
      <c r="S2341" s="12" t="s">
        <v>8337</v>
      </c>
      <c r="T2341" t="s">
        <v>8353</v>
      </c>
      <c r="U2341">
        <f t="shared" si="184"/>
        <v>2016</v>
      </c>
    </row>
    <row r="2342" spans="1:21" ht="15" hidden="1" customHeight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>
        <f t="shared" si="180"/>
        <v>106</v>
      </c>
      <c r="H2342">
        <f t="shared" si="181"/>
        <v>104.99</v>
      </c>
      <c r="I2342" t="s">
        <v>8223</v>
      </c>
      <c r="J2342" t="s">
        <v>8245</v>
      </c>
      <c r="K2342">
        <v>1477841138</v>
      </c>
      <c r="L2342" s="9">
        <f t="shared" si="182"/>
        <v>42673.642800925925</v>
      </c>
      <c r="M2342">
        <v>1475249138</v>
      </c>
      <c r="N2342" s="9">
        <f t="shared" si="183"/>
        <v>42643.642800925925</v>
      </c>
      <c r="O2342" t="b">
        <v>1</v>
      </c>
      <c r="P2342">
        <v>403</v>
      </c>
      <c r="Q2342" t="b">
        <v>1</v>
      </c>
      <c r="R2342" t="s">
        <v>8296</v>
      </c>
      <c r="S2342" s="12" t="s">
        <v>8337</v>
      </c>
      <c r="T2342" t="s">
        <v>8353</v>
      </c>
      <c r="U2342">
        <f t="shared" si="184"/>
        <v>2016</v>
      </c>
    </row>
    <row r="2343" spans="1:21" ht="15" hidden="1" customHeight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>
        <f t="shared" si="180"/>
        <v>0</v>
      </c>
      <c r="H2343" t="e">
        <f t="shared" si="181"/>
        <v>#DIV/0!</v>
      </c>
      <c r="I2343" t="s">
        <v>8223</v>
      </c>
      <c r="J2343" t="s">
        <v>8245</v>
      </c>
      <c r="K2343">
        <v>1436729504</v>
      </c>
      <c r="L2343" s="9">
        <f t="shared" si="182"/>
        <v>42197.813703703709</v>
      </c>
      <c r="M2343">
        <v>1434137504</v>
      </c>
      <c r="N2343" s="9">
        <f t="shared" si="183"/>
        <v>42167.813703703709</v>
      </c>
      <c r="O2343" t="b">
        <v>0</v>
      </c>
      <c r="P2343">
        <v>0</v>
      </c>
      <c r="Q2343" t="b">
        <v>0</v>
      </c>
      <c r="R2343" t="s">
        <v>8270</v>
      </c>
      <c r="S2343" s="12" t="s">
        <v>8320</v>
      </c>
      <c r="T2343" t="s">
        <v>8321</v>
      </c>
      <c r="U2343">
        <f t="shared" si="184"/>
        <v>2015</v>
      </c>
    </row>
    <row r="2344" spans="1:21" ht="15" hidden="1" customHeight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>
        <f t="shared" si="180"/>
        <v>0</v>
      </c>
      <c r="H2344" t="e">
        <f t="shared" si="181"/>
        <v>#DIV/0!</v>
      </c>
      <c r="I2344" t="s">
        <v>8223</v>
      </c>
      <c r="J2344" t="s">
        <v>8245</v>
      </c>
      <c r="K2344">
        <v>1412571600</v>
      </c>
      <c r="L2344" s="9">
        <f t="shared" si="182"/>
        <v>41918.208333333336</v>
      </c>
      <c r="M2344">
        <v>1410799870</v>
      </c>
      <c r="N2344" s="9">
        <f t="shared" si="183"/>
        <v>41897.702199074076</v>
      </c>
      <c r="O2344" t="b">
        <v>0</v>
      </c>
      <c r="P2344">
        <v>0</v>
      </c>
      <c r="Q2344" t="b">
        <v>0</v>
      </c>
      <c r="R2344" t="s">
        <v>8270</v>
      </c>
      <c r="S2344" s="12" t="s">
        <v>8320</v>
      </c>
      <c r="T2344" t="s">
        <v>8321</v>
      </c>
      <c r="U2344">
        <f t="shared" si="184"/>
        <v>2014</v>
      </c>
    </row>
    <row r="2345" spans="1:21" ht="15" hidden="1" customHeight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>
        <f t="shared" si="180"/>
        <v>3</v>
      </c>
      <c r="H2345">
        <f t="shared" si="181"/>
        <v>300</v>
      </c>
      <c r="I2345" t="s">
        <v>8223</v>
      </c>
      <c r="J2345" t="s">
        <v>8245</v>
      </c>
      <c r="K2345">
        <v>1452282420</v>
      </c>
      <c r="L2345" s="9">
        <f t="shared" si="182"/>
        <v>42377.82430555555</v>
      </c>
      <c r="M2345">
        <v>1447962505</v>
      </c>
      <c r="N2345" s="9">
        <f t="shared" si="183"/>
        <v>42327.825289351851</v>
      </c>
      <c r="O2345" t="b">
        <v>0</v>
      </c>
      <c r="P2345">
        <v>1</v>
      </c>
      <c r="Q2345" t="b">
        <v>0</v>
      </c>
      <c r="R2345" t="s">
        <v>8270</v>
      </c>
      <c r="S2345" s="12" t="s">
        <v>8320</v>
      </c>
      <c r="T2345" t="s">
        <v>8321</v>
      </c>
      <c r="U2345">
        <f t="shared" si="184"/>
        <v>2015</v>
      </c>
    </row>
    <row r="2346" spans="1:21" ht="15" hidden="1" customHeight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>
        <f t="shared" si="180"/>
        <v>0</v>
      </c>
      <c r="H2346">
        <f t="shared" si="181"/>
        <v>1</v>
      </c>
      <c r="I2346" t="s">
        <v>8228</v>
      </c>
      <c r="J2346" t="s">
        <v>8250</v>
      </c>
      <c r="K2346">
        <v>1466789269</v>
      </c>
      <c r="L2346" s="9">
        <f t="shared" si="182"/>
        <v>42545.727650462963</v>
      </c>
      <c r="M2346">
        <v>1464197269</v>
      </c>
      <c r="N2346" s="9">
        <f t="shared" si="183"/>
        <v>42515.727650462963</v>
      </c>
      <c r="O2346" t="b">
        <v>0</v>
      </c>
      <c r="P2346">
        <v>1</v>
      </c>
      <c r="Q2346" t="b">
        <v>0</v>
      </c>
      <c r="R2346" t="s">
        <v>8270</v>
      </c>
      <c r="S2346" s="12" t="s">
        <v>8320</v>
      </c>
      <c r="T2346" t="s">
        <v>8321</v>
      </c>
      <c r="U2346">
        <f t="shared" si="184"/>
        <v>2016</v>
      </c>
    </row>
    <row r="2347" spans="1:21" ht="15" hidden="1" customHeight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>
        <f t="shared" si="180"/>
        <v>0</v>
      </c>
      <c r="H2347" t="e">
        <f t="shared" si="181"/>
        <v>#DIV/0!</v>
      </c>
      <c r="I2347" t="s">
        <v>8223</v>
      </c>
      <c r="J2347" t="s">
        <v>8245</v>
      </c>
      <c r="K2347">
        <v>1427845140</v>
      </c>
      <c r="L2347" s="9">
        <f t="shared" si="182"/>
        <v>42094.985416666663</v>
      </c>
      <c r="M2347">
        <v>1424822556</v>
      </c>
      <c r="N2347" s="9">
        <f t="shared" si="183"/>
        <v>42060.001805555556</v>
      </c>
      <c r="O2347" t="b">
        <v>0</v>
      </c>
      <c r="P2347">
        <v>0</v>
      </c>
      <c r="Q2347" t="b">
        <v>0</v>
      </c>
      <c r="R2347" t="s">
        <v>8270</v>
      </c>
      <c r="S2347" s="12" t="s">
        <v>8320</v>
      </c>
      <c r="T2347" t="s">
        <v>8321</v>
      </c>
      <c r="U2347">
        <f t="shared" si="184"/>
        <v>2015</v>
      </c>
    </row>
    <row r="2348" spans="1:21" ht="15" hidden="1" customHeight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>
        <f t="shared" si="180"/>
        <v>0</v>
      </c>
      <c r="H2348">
        <f t="shared" si="181"/>
        <v>13</v>
      </c>
      <c r="I2348" t="s">
        <v>8223</v>
      </c>
      <c r="J2348" t="s">
        <v>8245</v>
      </c>
      <c r="K2348">
        <v>1476731431</v>
      </c>
      <c r="L2348" s="9">
        <f t="shared" si="182"/>
        <v>42660.79896990741</v>
      </c>
      <c r="M2348">
        <v>1472843431</v>
      </c>
      <c r="N2348" s="9">
        <f t="shared" si="183"/>
        <v>42615.79896990741</v>
      </c>
      <c r="O2348" t="b">
        <v>0</v>
      </c>
      <c r="P2348">
        <v>3</v>
      </c>
      <c r="Q2348" t="b">
        <v>0</v>
      </c>
      <c r="R2348" t="s">
        <v>8270</v>
      </c>
      <c r="S2348" s="12" t="s">
        <v>8320</v>
      </c>
      <c r="T2348" t="s">
        <v>8321</v>
      </c>
      <c r="U2348">
        <f t="shared" si="184"/>
        <v>2016</v>
      </c>
    </row>
    <row r="2349" spans="1:21" ht="15" hidden="1" customHeight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>
        <f t="shared" si="180"/>
        <v>2</v>
      </c>
      <c r="H2349">
        <f t="shared" si="181"/>
        <v>15</v>
      </c>
      <c r="I2349" t="s">
        <v>8223</v>
      </c>
      <c r="J2349" t="s">
        <v>8245</v>
      </c>
      <c r="K2349">
        <v>1472135676</v>
      </c>
      <c r="L2349" s="9">
        <f t="shared" si="182"/>
        <v>42607.607361111113</v>
      </c>
      <c r="M2349">
        <v>1469543676</v>
      </c>
      <c r="N2349" s="9">
        <f t="shared" si="183"/>
        <v>42577.607361111106</v>
      </c>
      <c r="O2349" t="b">
        <v>0</v>
      </c>
      <c r="P2349">
        <v>1</v>
      </c>
      <c r="Q2349" t="b">
        <v>0</v>
      </c>
      <c r="R2349" t="s">
        <v>8270</v>
      </c>
      <c r="S2349" s="12" t="s">
        <v>8320</v>
      </c>
      <c r="T2349" t="s">
        <v>8321</v>
      </c>
      <c r="U2349">
        <f t="shared" si="184"/>
        <v>2016</v>
      </c>
    </row>
    <row r="2350" spans="1:21" ht="15" hidden="1" customHeight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>
        <f t="shared" si="180"/>
        <v>0</v>
      </c>
      <c r="H2350">
        <f t="shared" si="181"/>
        <v>54</v>
      </c>
      <c r="I2350" t="s">
        <v>8223</v>
      </c>
      <c r="J2350" t="s">
        <v>8245</v>
      </c>
      <c r="K2350">
        <v>1456006938</v>
      </c>
      <c r="L2350" s="9">
        <f t="shared" si="182"/>
        <v>42420.932152777779</v>
      </c>
      <c r="M2350">
        <v>1450822938</v>
      </c>
      <c r="N2350" s="9">
        <f t="shared" si="183"/>
        <v>42360.932152777779</v>
      </c>
      <c r="O2350" t="b">
        <v>0</v>
      </c>
      <c r="P2350">
        <v>5</v>
      </c>
      <c r="Q2350" t="b">
        <v>0</v>
      </c>
      <c r="R2350" t="s">
        <v>8270</v>
      </c>
      <c r="S2350" s="12" t="s">
        <v>8320</v>
      </c>
      <c r="T2350" t="s">
        <v>8321</v>
      </c>
      <c r="U2350">
        <f t="shared" si="184"/>
        <v>2015</v>
      </c>
    </row>
    <row r="2351" spans="1:21" ht="15" hidden="1" customHeight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>
        <f t="shared" si="180"/>
        <v>0</v>
      </c>
      <c r="H2351" t="e">
        <f t="shared" si="181"/>
        <v>#DIV/0!</v>
      </c>
      <c r="I2351" t="s">
        <v>8234</v>
      </c>
      <c r="J2351" t="s">
        <v>8254</v>
      </c>
      <c r="K2351">
        <v>1439318228</v>
      </c>
      <c r="L2351" s="9">
        <f t="shared" si="182"/>
        <v>42227.775787037041</v>
      </c>
      <c r="M2351">
        <v>1436812628</v>
      </c>
      <c r="N2351" s="9">
        <f t="shared" si="183"/>
        <v>42198.775787037041</v>
      </c>
      <c r="O2351" t="b">
        <v>0</v>
      </c>
      <c r="P2351">
        <v>0</v>
      </c>
      <c r="Q2351" t="b">
        <v>0</v>
      </c>
      <c r="R2351" t="s">
        <v>8270</v>
      </c>
      <c r="S2351" s="12" t="s">
        <v>8320</v>
      </c>
      <c r="T2351" t="s">
        <v>8321</v>
      </c>
      <c r="U2351">
        <f t="shared" si="184"/>
        <v>2015</v>
      </c>
    </row>
    <row r="2352" spans="1:21" ht="15" hidden="1" customHeight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>
        <f t="shared" si="180"/>
        <v>0</v>
      </c>
      <c r="H2352" t="e">
        <f t="shared" si="181"/>
        <v>#DIV/0!</v>
      </c>
      <c r="I2352" t="s">
        <v>8240</v>
      </c>
      <c r="J2352" t="s">
        <v>8248</v>
      </c>
      <c r="K2352">
        <v>1483474370</v>
      </c>
      <c r="L2352" s="9">
        <f t="shared" si="182"/>
        <v>42738.842245370368</v>
      </c>
      <c r="M2352">
        <v>1480882370</v>
      </c>
      <c r="N2352" s="9">
        <f t="shared" si="183"/>
        <v>42708.842245370368</v>
      </c>
      <c r="O2352" t="b">
        <v>0</v>
      </c>
      <c r="P2352">
        <v>0</v>
      </c>
      <c r="Q2352" t="b">
        <v>0</v>
      </c>
      <c r="R2352" t="s">
        <v>8270</v>
      </c>
      <c r="S2352" s="12" t="s">
        <v>8320</v>
      </c>
      <c r="T2352" t="s">
        <v>8321</v>
      </c>
      <c r="U2352">
        <f t="shared" si="184"/>
        <v>2016</v>
      </c>
    </row>
    <row r="2353" spans="1:21" ht="15" hidden="1" customHeight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>
        <f t="shared" si="180"/>
        <v>1</v>
      </c>
      <c r="H2353">
        <f t="shared" si="181"/>
        <v>15.43</v>
      </c>
      <c r="I2353" t="s">
        <v>8227</v>
      </c>
      <c r="J2353" t="s">
        <v>8249</v>
      </c>
      <c r="K2353">
        <v>1430360739</v>
      </c>
      <c r="L2353" s="9">
        <f t="shared" si="182"/>
        <v>42124.101145833338</v>
      </c>
      <c r="M2353">
        <v>1427768739</v>
      </c>
      <c r="N2353" s="9">
        <f t="shared" si="183"/>
        <v>42094.101145833338</v>
      </c>
      <c r="O2353" t="b">
        <v>0</v>
      </c>
      <c r="P2353">
        <v>7</v>
      </c>
      <c r="Q2353" t="b">
        <v>0</v>
      </c>
      <c r="R2353" t="s">
        <v>8270</v>
      </c>
      <c r="S2353" s="12" t="s">
        <v>8320</v>
      </c>
      <c r="T2353" t="s">
        <v>8321</v>
      </c>
      <c r="U2353">
        <f t="shared" si="184"/>
        <v>2015</v>
      </c>
    </row>
    <row r="2354" spans="1:21" ht="15" hidden="1" customHeight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>
        <f t="shared" si="180"/>
        <v>0</v>
      </c>
      <c r="H2354" t="e">
        <f t="shared" si="181"/>
        <v>#DIV/0!</v>
      </c>
      <c r="I2354" t="s">
        <v>8223</v>
      </c>
      <c r="J2354" t="s">
        <v>8245</v>
      </c>
      <c r="K2354">
        <v>1433603552</v>
      </c>
      <c r="L2354" s="9">
        <f t="shared" si="182"/>
        <v>42161.633703703701</v>
      </c>
      <c r="M2354">
        <v>1428419552</v>
      </c>
      <c r="N2354" s="9">
        <f t="shared" si="183"/>
        <v>42101.633703703701</v>
      </c>
      <c r="O2354" t="b">
        <v>0</v>
      </c>
      <c r="P2354">
        <v>0</v>
      </c>
      <c r="Q2354" t="b">
        <v>0</v>
      </c>
      <c r="R2354" t="s">
        <v>8270</v>
      </c>
      <c r="S2354" s="12" t="s">
        <v>8320</v>
      </c>
      <c r="T2354" t="s">
        <v>8321</v>
      </c>
      <c r="U2354">
        <f t="shared" si="184"/>
        <v>2015</v>
      </c>
    </row>
    <row r="2355" spans="1:21" ht="15" hidden="1" customHeight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>
        <f t="shared" si="180"/>
        <v>0</v>
      </c>
      <c r="H2355" t="e">
        <f t="shared" si="181"/>
        <v>#DIV/0!</v>
      </c>
      <c r="I2355" t="s">
        <v>8223</v>
      </c>
      <c r="J2355" t="s">
        <v>8245</v>
      </c>
      <c r="K2355">
        <v>1429632822</v>
      </c>
      <c r="L2355" s="9">
        <f t="shared" si="182"/>
        <v>42115.676180555558</v>
      </c>
      <c r="M2355">
        <v>1428596022</v>
      </c>
      <c r="N2355" s="9">
        <f t="shared" si="183"/>
        <v>42103.676180555558</v>
      </c>
      <c r="O2355" t="b">
        <v>0</v>
      </c>
      <c r="P2355">
        <v>0</v>
      </c>
      <c r="Q2355" t="b">
        <v>0</v>
      </c>
      <c r="R2355" t="s">
        <v>8270</v>
      </c>
      <c r="S2355" s="12" t="s">
        <v>8320</v>
      </c>
      <c r="T2355" t="s">
        <v>8321</v>
      </c>
      <c r="U2355">
        <f t="shared" si="184"/>
        <v>2015</v>
      </c>
    </row>
    <row r="2356" spans="1:21" ht="15" hidden="1" customHeight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>
        <f t="shared" si="180"/>
        <v>0</v>
      </c>
      <c r="H2356">
        <f t="shared" si="181"/>
        <v>25</v>
      </c>
      <c r="I2356" t="s">
        <v>8223</v>
      </c>
      <c r="J2356" t="s">
        <v>8245</v>
      </c>
      <c r="K2356">
        <v>1420910460</v>
      </c>
      <c r="L2356" s="9">
        <f t="shared" si="182"/>
        <v>42014.722916666666</v>
      </c>
      <c r="M2356">
        <v>1415726460</v>
      </c>
      <c r="N2356" s="9">
        <f t="shared" si="183"/>
        <v>41954.722916666666</v>
      </c>
      <c r="O2356" t="b">
        <v>0</v>
      </c>
      <c r="P2356">
        <v>1</v>
      </c>
      <c r="Q2356" t="b">
        <v>0</v>
      </c>
      <c r="R2356" t="s">
        <v>8270</v>
      </c>
      <c r="S2356" s="12" t="s">
        <v>8320</v>
      </c>
      <c r="T2356" t="s">
        <v>8321</v>
      </c>
      <c r="U2356">
        <f t="shared" si="184"/>
        <v>2014</v>
      </c>
    </row>
    <row r="2357" spans="1:21" ht="15" hidden="1" customHeight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>
        <f t="shared" si="180"/>
        <v>1</v>
      </c>
      <c r="H2357">
        <f t="shared" si="181"/>
        <v>27.5</v>
      </c>
      <c r="I2357" t="s">
        <v>8225</v>
      </c>
      <c r="J2357" t="s">
        <v>8247</v>
      </c>
      <c r="K2357">
        <v>1430604136</v>
      </c>
      <c r="L2357" s="9">
        <f t="shared" si="182"/>
        <v>42126.918240740735</v>
      </c>
      <c r="M2357">
        <v>1428012136</v>
      </c>
      <c r="N2357" s="9">
        <f t="shared" si="183"/>
        <v>42096.918240740735</v>
      </c>
      <c r="O2357" t="b">
        <v>0</v>
      </c>
      <c r="P2357">
        <v>2</v>
      </c>
      <c r="Q2357" t="b">
        <v>0</v>
      </c>
      <c r="R2357" t="s">
        <v>8270</v>
      </c>
      <c r="S2357" s="12" t="s">
        <v>8320</v>
      </c>
      <c r="T2357" t="s">
        <v>8321</v>
      </c>
      <c r="U2357">
        <f t="shared" si="184"/>
        <v>2015</v>
      </c>
    </row>
    <row r="2358" spans="1:21" ht="15" hidden="1" customHeight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>
        <f t="shared" si="180"/>
        <v>0</v>
      </c>
      <c r="H2358" t="e">
        <f t="shared" si="181"/>
        <v>#DIV/0!</v>
      </c>
      <c r="I2358" t="s">
        <v>8232</v>
      </c>
      <c r="J2358" t="s">
        <v>8248</v>
      </c>
      <c r="K2358">
        <v>1433530104</v>
      </c>
      <c r="L2358" s="9">
        <f t="shared" si="182"/>
        <v>42160.78361111111</v>
      </c>
      <c r="M2358">
        <v>1430938104</v>
      </c>
      <c r="N2358" s="9">
        <f t="shared" si="183"/>
        <v>42130.78361111111</v>
      </c>
      <c r="O2358" t="b">
        <v>0</v>
      </c>
      <c r="P2358">
        <v>0</v>
      </c>
      <c r="Q2358" t="b">
        <v>0</v>
      </c>
      <c r="R2358" t="s">
        <v>8270</v>
      </c>
      <c r="S2358" s="12" t="s">
        <v>8320</v>
      </c>
      <c r="T2358" t="s">
        <v>8321</v>
      </c>
      <c r="U2358">
        <f t="shared" si="184"/>
        <v>2015</v>
      </c>
    </row>
    <row r="2359" spans="1:21" ht="15" hidden="1" customHeight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>
        <f t="shared" si="180"/>
        <v>0</v>
      </c>
      <c r="H2359" t="e">
        <f t="shared" si="181"/>
        <v>#DIV/0!</v>
      </c>
      <c r="I2359" t="s">
        <v>8224</v>
      </c>
      <c r="J2359" t="s">
        <v>8246</v>
      </c>
      <c r="K2359">
        <v>1445093578</v>
      </c>
      <c r="L2359" s="9">
        <f t="shared" si="182"/>
        <v>42294.620115740734</v>
      </c>
      <c r="M2359">
        <v>1442501578</v>
      </c>
      <c r="N2359" s="9">
        <f t="shared" si="183"/>
        <v>42264.620115740741</v>
      </c>
      <c r="O2359" t="b">
        <v>0</v>
      </c>
      <c r="P2359">
        <v>0</v>
      </c>
      <c r="Q2359" t="b">
        <v>0</v>
      </c>
      <c r="R2359" t="s">
        <v>8270</v>
      </c>
      <c r="S2359" s="12" t="s">
        <v>8320</v>
      </c>
      <c r="T2359" t="s">
        <v>8321</v>
      </c>
      <c r="U2359">
        <f t="shared" si="184"/>
        <v>2015</v>
      </c>
    </row>
    <row r="2360" spans="1:21" ht="15" hidden="1" customHeight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>
        <f t="shared" si="180"/>
        <v>0</v>
      </c>
      <c r="H2360" t="e">
        <f t="shared" si="181"/>
        <v>#DIV/0!</v>
      </c>
      <c r="I2360" t="s">
        <v>8224</v>
      </c>
      <c r="J2360" t="s">
        <v>8246</v>
      </c>
      <c r="K2360">
        <v>1422664740</v>
      </c>
      <c r="L2360" s="9">
        <f t="shared" si="182"/>
        <v>42035.027083333334</v>
      </c>
      <c r="M2360">
        <v>1417818036</v>
      </c>
      <c r="N2360" s="9">
        <f t="shared" si="183"/>
        <v>41978.930972222224</v>
      </c>
      <c r="O2360" t="b">
        <v>0</v>
      </c>
      <c r="P2360">
        <v>0</v>
      </c>
      <c r="Q2360" t="b">
        <v>0</v>
      </c>
      <c r="R2360" t="s">
        <v>8270</v>
      </c>
      <c r="S2360" s="12" t="s">
        <v>8320</v>
      </c>
      <c r="T2360" t="s">
        <v>8321</v>
      </c>
      <c r="U2360">
        <f t="shared" si="184"/>
        <v>2014</v>
      </c>
    </row>
    <row r="2361" spans="1:21" ht="15" hidden="1" customHeight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>
        <f t="shared" si="180"/>
        <v>15</v>
      </c>
      <c r="H2361">
        <f t="shared" si="181"/>
        <v>367</v>
      </c>
      <c r="I2361" t="s">
        <v>8223</v>
      </c>
      <c r="J2361" t="s">
        <v>8245</v>
      </c>
      <c r="K2361">
        <v>1438616124</v>
      </c>
      <c r="L2361" s="9">
        <f t="shared" si="182"/>
        <v>42219.649583333332</v>
      </c>
      <c r="M2361">
        <v>1433432124</v>
      </c>
      <c r="N2361" s="9">
        <f t="shared" si="183"/>
        <v>42159.649583333332</v>
      </c>
      <c r="O2361" t="b">
        <v>0</v>
      </c>
      <c r="P2361">
        <v>3</v>
      </c>
      <c r="Q2361" t="b">
        <v>0</v>
      </c>
      <c r="R2361" t="s">
        <v>8270</v>
      </c>
      <c r="S2361" s="12" t="s">
        <v>8320</v>
      </c>
      <c r="T2361" t="s">
        <v>8321</v>
      </c>
      <c r="U2361">
        <f t="shared" si="184"/>
        <v>2015</v>
      </c>
    </row>
    <row r="2362" spans="1:21" ht="15" hidden="1" customHeight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>
        <f t="shared" si="180"/>
        <v>0</v>
      </c>
      <c r="H2362">
        <f t="shared" si="181"/>
        <v>2</v>
      </c>
      <c r="I2362" t="s">
        <v>8228</v>
      </c>
      <c r="J2362" t="s">
        <v>8250</v>
      </c>
      <c r="K2362">
        <v>1454864280</v>
      </c>
      <c r="L2362" s="9">
        <f t="shared" si="182"/>
        <v>42407.70694444445</v>
      </c>
      <c r="M2362">
        <v>1452272280</v>
      </c>
      <c r="N2362" s="9">
        <f t="shared" si="183"/>
        <v>42377.706944444442</v>
      </c>
      <c r="O2362" t="b">
        <v>0</v>
      </c>
      <c r="P2362">
        <v>1</v>
      </c>
      <c r="Q2362" t="b">
        <v>0</v>
      </c>
      <c r="R2362" t="s">
        <v>8270</v>
      </c>
      <c r="S2362" s="12" t="s">
        <v>8320</v>
      </c>
      <c r="T2362" t="s">
        <v>8321</v>
      </c>
      <c r="U2362">
        <f t="shared" si="184"/>
        <v>2016</v>
      </c>
    </row>
    <row r="2363" spans="1:21" ht="15" hidden="1" customHeight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>
        <f t="shared" si="180"/>
        <v>0</v>
      </c>
      <c r="H2363" t="e">
        <f t="shared" si="181"/>
        <v>#DIV/0!</v>
      </c>
      <c r="I2363" t="s">
        <v>8228</v>
      </c>
      <c r="J2363" t="s">
        <v>8250</v>
      </c>
      <c r="K2363">
        <v>1462053600</v>
      </c>
      <c r="L2363" s="9">
        <f t="shared" si="182"/>
        <v>42490.916666666672</v>
      </c>
      <c r="M2363">
        <v>1459975008</v>
      </c>
      <c r="N2363" s="9">
        <f t="shared" si="183"/>
        <v>42466.858888888892</v>
      </c>
      <c r="O2363" t="b">
        <v>0</v>
      </c>
      <c r="P2363">
        <v>0</v>
      </c>
      <c r="Q2363" t="b">
        <v>0</v>
      </c>
      <c r="R2363" t="s">
        <v>8270</v>
      </c>
      <c r="S2363" s="12" t="s">
        <v>8320</v>
      </c>
      <c r="T2363" t="s">
        <v>8321</v>
      </c>
      <c r="U2363">
        <f t="shared" si="184"/>
        <v>2016</v>
      </c>
    </row>
    <row r="2364" spans="1:21" ht="15" hidden="1" customHeight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>
        <f t="shared" si="180"/>
        <v>29</v>
      </c>
      <c r="H2364">
        <f t="shared" si="181"/>
        <v>60</v>
      </c>
      <c r="I2364" t="s">
        <v>8223</v>
      </c>
      <c r="J2364" t="s">
        <v>8245</v>
      </c>
      <c r="K2364">
        <v>1418315470</v>
      </c>
      <c r="L2364" s="9">
        <f t="shared" si="182"/>
        <v>41984.688310185185</v>
      </c>
      <c r="M2364">
        <v>1415723470</v>
      </c>
      <c r="N2364" s="9">
        <f t="shared" si="183"/>
        <v>41954.688310185185</v>
      </c>
      <c r="O2364" t="b">
        <v>0</v>
      </c>
      <c r="P2364">
        <v>2</v>
      </c>
      <c r="Q2364" t="b">
        <v>0</v>
      </c>
      <c r="R2364" t="s">
        <v>8270</v>
      </c>
      <c r="S2364" s="12" t="s">
        <v>8320</v>
      </c>
      <c r="T2364" t="s">
        <v>8321</v>
      </c>
      <c r="U2364">
        <f t="shared" si="184"/>
        <v>2014</v>
      </c>
    </row>
    <row r="2365" spans="1:21" ht="15" hidden="1" customHeight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>
        <f t="shared" si="180"/>
        <v>0</v>
      </c>
      <c r="H2365" t="e">
        <f t="shared" si="181"/>
        <v>#DIV/0!</v>
      </c>
      <c r="I2365" t="s">
        <v>8223</v>
      </c>
      <c r="J2365" t="s">
        <v>8245</v>
      </c>
      <c r="K2365">
        <v>1451348200</v>
      </c>
      <c r="L2365" s="9">
        <f t="shared" si="182"/>
        <v>42367.011574074073</v>
      </c>
      <c r="M2365">
        <v>1447460200</v>
      </c>
      <c r="N2365" s="9">
        <f t="shared" si="183"/>
        <v>42322.011574074073</v>
      </c>
      <c r="O2365" t="b">
        <v>0</v>
      </c>
      <c r="P2365">
        <v>0</v>
      </c>
      <c r="Q2365" t="b">
        <v>0</v>
      </c>
      <c r="R2365" t="s">
        <v>8270</v>
      </c>
      <c r="S2365" s="12" t="s">
        <v>8320</v>
      </c>
      <c r="T2365" t="s">
        <v>8321</v>
      </c>
      <c r="U2365">
        <f t="shared" si="184"/>
        <v>2015</v>
      </c>
    </row>
    <row r="2366" spans="1:21" ht="15" hidden="1" customHeight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>
        <f t="shared" si="180"/>
        <v>0</v>
      </c>
      <c r="H2366" t="e">
        <f t="shared" si="181"/>
        <v>#DIV/0!</v>
      </c>
      <c r="I2366" t="s">
        <v>8223</v>
      </c>
      <c r="J2366" t="s">
        <v>8245</v>
      </c>
      <c r="K2366">
        <v>1445898356</v>
      </c>
      <c r="L2366" s="9">
        <f t="shared" si="182"/>
        <v>42303.934675925921</v>
      </c>
      <c r="M2366">
        <v>1441146356</v>
      </c>
      <c r="N2366" s="9">
        <f t="shared" si="183"/>
        <v>42248.934675925928</v>
      </c>
      <c r="O2366" t="b">
        <v>0</v>
      </c>
      <c r="P2366">
        <v>0</v>
      </c>
      <c r="Q2366" t="b">
        <v>0</v>
      </c>
      <c r="R2366" t="s">
        <v>8270</v>
      </c>
      <c r="S2366" s="12" t="s">
        <v>8320</v>
      </c>
      <c r="T2366" t="s">
        <v>8321</v>
      </c>
      <c r="U2366">
        <f t="shared" si="184"/>
        <v>2015</v>
      </c>
    </row>
    <row r="2367" spans="1:21" ht="15" hidden="1" customHeight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>
        <f t="shared" si="180"/>
        <v>0</v>
      </c>
      <c r="H2367" t="e">
        <f t="shared" si="181"/>
        <v>#DIV/0!</v>
      </c>
      <c r="I2367" t="s">
        <v>8236</v>
      </c>
      <c r="J2367" t="s">
        <v>8248</v>
      </c>
      <c r="K2367">
        <v>1453071600</v>
      </c>
      <c r="L2367" s="9">
        <f t="shared" si="182"/>
        <v>42386.958333333328</v>
      </c>
      <c r="M2367">
        <v>1449596425</v>
      </c>
      <c r="N2367" s="9">
        <f t="shared" si="183"/>
        <v>42346.736400462964</v>
      </c>
      <c r="O2367" t="b">
        <v>0</v>
      </c>
      <c r="P2367">
        <v>0</v>
      </c>
      <c r="Q2367" t="b">
        <v>0</v>
      </c>
      <c r="R2367" t="s">
        <v>8270</v>
      </c>
      <c r="S2367" s="12" t="s">
        <v>8320</v>
      </c>
      <c r="T2367" t="s">
        <v>8321</v>
      </c>
      <c r="U2367">
        <f t="shared" si="184"/>
        <v>2015</v>
      </c>
    </row>
    <row r="2368" spans="1:21" ht="15" hidden="1" customHeight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>
        <f t="shared" si="180"/>
        <v>11</v>
      </c>
      <c r="H2368">
        <f t="shared" si="181"/>
        <v>97.41</v>
      </c>
      <c r="I2368" t="s">
        <v>8224</v>
      </c>
      <c r="J2368" t="s">
        <v>8246</v>
      </c>
      <c r="K2368">
        <v>1445431533</v>
      </c>
      <c r="L2368" s="9">
        <f t="shared" si="182"/>
        <v>42298.531631944439</v>
      </c>
      <c r="M2368">
        <v>1442839533</v>
      </c>
      <c r="N2368" s="9">
        <f t="shared" si="183"/>
        <v>42268.531631944446</v>
      </c>
      <c r="O2368" t="b">
        <v>0</v>
      </c>
      <c r="P2368">
        <v>27</v>
      </c>
      <c r="Q2368" t="b">
        <v>0</v>
      </c>
      <c r="R2368" t="s">
        <v>8270</v>
      </c>
      <c r="S2368" s="12" t="s">
        <v>8320</v>
      </c>
      <c r="T2368" t="s">
        <v>8321</v>
      </c>
      <c r="U2368">
        <f t="shared" si="184"/>
        <v>2015</v>
      </c>
    </row>
    <row r="2369" spans="1:21" ht="15" hidden="1" customHeight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>
        <f t="shared" si="180"/>
        <v>1</v>
      </c>
      <c r="H2369">
        <f t="shared" si="181"/>
        <v>47.86</v>
      </c>
      <c r="I2369" t="s">
        <v>8223</v>
      </c>
      <c r="J2369" t="s">
        <v>8245</v>
      </c>
      <c r="K2369">
        <v>1461622616</v>
      </c>
      <c r="L2369" s="9">
        <f t="shared" si="182"/>
        <v>42485.928425925929</v>
      </c>
      <c r="M2369">
        <v>1456442216</v>
      </c>
      <c r="N2369" s="9">
        <f t="shared" si="183"/>
        <v>42425.970092592594</v>
      </c>
      <c r="O2369" t="b">
        <v>0</v>
      </c>
      <c r="P2369">
        <v>14</v>
      </c>
      <c r="Q2369" t="b">
        <v>0</v>
      </c>
      <c r="R2369" t="s">
        <v>8270</v>
      </c>
      <c r="S2369" s="12" t="s">
        <v>8320</v>
      </c>
      <c r="T2369" t="s">
        <v>8321</v>
      </c>
      <c r="U2369">
        <f t="shared" si="184"/>
        <v>2016</v>
      </c>
    </row>
    <row r="2370" spans="1:21" ht="15" hidden="1" customHeight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>
        <f t="shared" si="180"/>
        <v>0</v>
      </c>
      <c r="H2370">
        <f t="shared" si="181"/>
        <v>50</v>
      </c>
      <c r="I2370" t="s">
        <v>8223</v>
      </c>
      <c r="J2370" t="s">
        <v>8245</v>
      </c>
      <c r="K2370">
        <v>1429028365</v>
      </c>
      <c r="L2370" s="9">
        <f t="shared" si="182"/>
        <v>42108.680150462969</v>
      </c>
      <c r="M2370">
        <v>1425143965</v>
      </c>
      <c r="N2370" s="9">
        <f t="shared" si="183"/>
        <v>42063.721817129626</v>
      </c>
      <c r="O2370" t="b">
        <v>0</v>
      </c>
      <c r="P2370">
        <v>2</v>
      </c>
      <c r="Q2370" t="b">
        <v>0</v>
      </c>
      <c r="R2370" t="s">
        <v>8270</v>
      </c>
      <c r="S2370" s="12" t="s">
        <v>8320</v>
      </c>
      <c r="T2370" t="s">
        <v>8321</v>
      </c>
      <c r="U2370">
        <f t="shared" si="184"/>
        <v>2015</v>
      </c>
    </row>
    <row r="2371" spans="1:21" ht="15" hidden="1" customHeight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>
        <f t="shared" ref="G2371:G2434" si="185">ROUND(E2371/D2371*100,0)</f>
        <v>0</v>
      </c>
      <c r="H2371" t="e">
        <f t="shared" ref="H2371:H2434" si="186">ROUND(E2371/P2371,2)</f>
        <v>#DIV/0!</v>
      </c>
      <c r="I2371" t="s">
        <v>8223</v>
      </c>
      <c r="J2371" t="s">
        <v>8245</v>
      </c>
      <c r="K2371">
        <v>1455132611</v>
      </c>
      <c r="L2371" s="9">
        <f t="shared" ref="L2371:L2434" si="187">K2371/60/60/24+DATE(1970,1,1)</f>
        <v>42410.812627314815</v>
      </c>
      <c r="M2371">
        <v>1452540611</v>
      </c>
      <c r="N2371" s="9">
        <f t="shared" ref="N2371:N2434" si="188">M2371/24/60/60+DATE(1970,1,1)</f>
        <v>42380.812627314815</v>
      </c>
      <c r="O2371" t="b">
        <v>0</v>
      </c>
      <c r="P2371">
        <v>0</v>
      </c>
      <c r="Q2371" t="b">
        <v>0</v>
      </c>
      <c r="R2371" t="s">
        <v>8270</v>
      </c>
      <c r="S2371" s="12" t="s">
        <v>8320</v>
      </c>
      <c r="T2371" t="s">
        <v>8321</v>
      </c>
      <c r="U2371">
        <f t="shared" ref="U2371:U2434" si="189">YEAR(N2371)</f>
        <v>2016</v>
      </c>
    </row>
    <row r="2372" spans="1:21" ht="15" hidden="1" customHeight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>
        <f t="shared" si="185"/>
        <v>0</v>
      </c>
      <c r="H2372">
        <f t="shared" si="186"/>
        <v>20.5</v>
      </c>
      <c r="I2372" t="s">
        <v>8223</v>
      </c>
      <c r="J2372" t="s">
        <v>8245</v>
      </c>
      <c r="K2372">
        <v>1418877141</v>
      </c>
      <c r="L2372" s="9">
        <f t="shared" si="187"/>
        <v>41991.18913194444</v>
      </c>
      <c r="M2372">
        <v>1416285141</v>
      </c>
      <c r="N2372" s="9">
        <f t="shared" si="188"/>
        <v>41961.18913194444</v>
      </c>
      <c r="O2372" t="b">
        <v>0</v>
      </c>
      <c r="P2372">
        <v>4</v>
      </c>
      <c r="Q2372" t="b">
        <v>0</v>
      </c>
      <c r="R2372" t="s">
        <v>8270</v>
      </c>
      <c r="S2372" s="12" t="s">
        <v>8320</v>
      </c>
      <c r="T2372" t="s">
        <v>8321</v>
      </c>
      <c r="U2372">
        <f t="shared" si="189"/>
        <v>2014</v>
      </c>
    </row>
    <row r="2373" spans="1:21" ht="15" hidden="1" customHeight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>
        <f t="shared" si="185"/>
        <v>0</v>
      </c>
      <c r="H2373" t="e">
        <f t="shared" si="186"/>
        <v>#DIV/0!</v>
      </c>
      <c r="I2373" t="s">
        <v>8223</v>
      </c>
      <c r="J2373" t="s">
        <v>8245</v>
      </c>
      <c r="K2373">
        <v>1435257596</v>
      </c>
      <c r="L2373" s="9">
        <f t="shared" si="187"/>
        <v>42180.777731481481</v>
      </c>
      <c r="M2373">
        <v>1432665596</v>
      </c>
      <c r="N2373" s="9">
        <f t="shared" si="188"/>
        <v>42150.777731481481</v>
      </c>
      <c r="O2373" t="b">
        <v>0</v>
      </c>
      <c r="P2373">
        <v>0</v>
      </c>
      <c r="Q2373" t="b">
        <v>0</v>
      </c>
      <c r="R2373" t="s">
        <v>8270</v>
      </c>
      <c r="S2373" s="12" t="s">
        <v>8320</v>
      </c>
      <c r="T2373" t="s">
        <v>8321</v>
      </c>
      <c r="U2373">
        <f t="shared" si="189"/>
        <v>2015</v>
      </c>
    </row>
    <row r="2374" spans="1:21" ht="15" hidden="1" customHeight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>
        <f t="shared" si="185"/>
        <v>3</v>
      </c>
      <c r="H2374">
        <f t="shared" si="186"/>
        <v>30</v>
      </c>
      <c r="I2374" t="s">
        <v>8225</v>
      </c>
      <c r="J2374" t="s">
        <v>8247</v>
      </c>
      <c r="K2374">
        <v>1429839571</v>
      </c>
      <c r="L2374" s="9">
        <f t="shared" si="187"/>
        <v>42118.069108796291</v>
      </c>
      <c r="M2374">
        <v>1427247571</v>
      </c>
      <c r="N2374" s="9">
        <f t="shared" si="188"/>
        <v>42088.069108796291</v>
      </c>
      <c r="O2374" t="b">
        <v>0</v>
      </c>
      <c r="P2374">
        <v>6</v>
      </c>
      <c r="Q2374" t="b">
        <v>0</v>
      </c>
      <c r="R2374" t="s">
        <v>8270</v>
      </c>
      <c r="S2374" s="12" t="s">
        <v>8320</v>
      </c>
      <c r="T2374" t="s">
        <v>8321</v>
      </c>
      <c r="U2374">
        <f t="shared" si="189"/>
        <v>2015</v>
      </c>
    </row>
    <row r="2375" spans="1:21" ht="15" hidden="1" customHeight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>
        <f t="shared" si="185"/>
        <v>0</v>
      </c>
      <c r="H2375">
        <f t="shared" si="186"/>
        <v>50</v>
      </c>
      <c r="I2375" t="s">
        <v>8234</v>
      </c>
      <c r="J2375" t="s">
        <v>8254</v>
      </c>
      <c r="K2375">
        <v>1440863624</v>
      </c>
      <c r="L2375" s="9">
        <f t="shared" si="187"/>
        <v>42245.662314814821</v>
      </c>
      <c r="M2375">
        <v>1438271624</v>
      </c>
      <c r="N2375" s="9">
        <f t="shared" si="188"/>
        <v>42215.662314814821</v>
      </c>
      <c r="O2375" t="b">
        <v>0</v>
      </c>
      <c r="P2375">
        <v>1</v>
      </c>
      <c r="Q2375" t="b">
        <v>0</v>
      </c>
      <c r="R2375" t="s">
        <v>8270</v>
      </c>
      <c r="S2375" s="12" t="s">
        <v>8320</v>
      </c>
      <c r="T2375" t="s">
        <v>8321</v>
      </c>
      <c r="U2375">
        <f t="shared" si="189"/>
        <v>2015</v>
      </c>
    </row>
    <row r="2376" spans="1:21" ht="15" hidden="1" customHeight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>
        <f t="shared" si="185"/>
        <v>0</v>
      </c>
      <c r="H2376">
        <f t="shared" si="186"/>
        <v>10</v>
      </c>
      <c r="I2376" t="s">
        <v>8223</v>
      </c>
      <c r="J2376" t="s">
        <v>8245</v>
      </c>
      <c r="K2376">
        <v>1423772060</v>
      </c>
      <c r="L2376" s="9">
        <f t="shared" si="187"/>
        <v>42047.843287037031</v>
      </c>
      <c r="M2376">
        <v>1421180060</v>
      </c>
      <c r="N2376" s="9">
        <f t="shared" si="188"/>
        <v>42017.843287037038</v>
      </c>
      <c r="O2376" t="b">
        <v>0</v>
      </c>
      <c r="P2376">
        <v>1</v>
      </c>
      <c r="Q2376" t="b">
        <v>0</v>
      </c>
      <c r="R2376" t="s">
        <v>8270</v>
      </c>
      <c r="S2376" s="12" t="s">
        <v>8320</v>
      </c>
      <c r="T2376" t="s">
        <v>8321</v>
      </c>
      <c r="U2376">
        <f t="shared" si="189"/>
        <v>2015</v>
      </c>
    </row>
    <row r="2377" spans="1:21" ht="15" hidden="1" customHeight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>
        <f t="shared" si="185"/>
        <v>0</v>
      </c>
      <c r="H2377" t="e">
        <f t="shared" si="186"/>
        <v>#DIV/0!</v>
      </c>
      <c r="I2377" t="s">
        <v>8223</v>
      </c>
      <c r="J2377" t="s">
        <v>8245</v>
      </c>
      <c r="K2377">
        <v>1473451437</v>
      </c>
      <c r="L2377" s="9">
        <f t="shared" si="187"/>
        <v>42622.836076388892</v>
      </c>
      <c r="M2377">
        <v>1470859437</v>
      </c>
      <c r="N2377" s="9">
        <f t="shared" si="188"/>
        <v>42592.836076388892</v>
      </c>
      <c r="O2377" t="b">
        <v>0</v>
      </c>
      <c r="P2377">
        <v>0</v>
      </c>
      <c r="Q2377" t="b">
        <v>0</v>
      </c>
      <c r="R2377" t="s">
        <v>8270</v>
      </c>
      <c r="S2377" s="12" t="s">
        <v>8320</v>
      </c>
      <c r="T2377" t="s">
        <v>8321</v>
      </c>
      <c r="U2377">
        <f t="shared" si="189"/>
        <v>2016</v>
      </c>
    </row>
    <row r="2378" spans="1:21" ht="15" hidden="1" customHeight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>
        <f t="shared" si="185"/>
        <v>11</v>
      </c>
      <c r="H2378">
        <f t="shared" si="186"/>
        <v>81.58</v>
      </c>
      <c r="I2378" t="s">
        <v>8223</v>
      </c>
      <c r="J2378" t="s">
        <v>8245</v>
      </c>
      <c r="K2378">
        <v>1449785566</v>
      </c>
      <c r="L2378" s="9">
        <f t="shared" si="187"/>
        <v>42348.925532407404</v>
      </c>
      <c r="M2378">
        <v>1447193566</v>
      </c>
      <c r="N2378" s="9">
        <f t="shared" si="188"/>
        <v>42318.925532407404</v>
      </c>
      <c r="O2378" t="b">
        <v>0</v>
      </c>
      <c r="P2378">
        <v>4</v>
      </c>
      <c r="Q2378" t="b">
        <v>0</v>
      </c>
      <c r="R2378" t="s">
        <v>8270</v>
      </c>
      <c r="S2378" s="12" t="s">
        <v>8320</v>
      </c>
      <c r="T2378" t="s">
        <v>8321</v>
      </c>
      <c r="U2378">
        <f t="shared" si="189"/>
        <v>2015</v>
      </c>
    </row>
    <row r="2379" spans="1:21" ht="15" hidden="1" customHeight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>
        <f t="shared" si="185"/>
        <v>0</v>
      </c>
      <c r="H2379" t="e">
        <f t="shared" si="186"/>
        <v>#DIV/0!</v>
      </c>
      <c r="I2379" t="s">
        <v>8228</v>
      </c>
      <c r="J2379" t="s">
        <v>8250</v>
      </c>
      <c r="K2379">
        <v>1480110783</v>
      </c>
      <c r="L2379" s="9">
        <f t="shared" si="187"/>
        <v>42699.911840277782</v>
      </c>
      <c r="M2379">
        <v>1477515183</v>
      </c>
      <c r="N2379" s="9">
        <f t="shared" si="188"/>
        <v>42669.870173611111</v>
      </c>
      <c r="O2379" t="b">
        <v>0</v>
      </c>
      <c r="P2379">
        <v>0</v>
      </c>
      <c r="Q2379" t="b">
        <v>0</v>
      </c>
      <c r="R2379" t="s">
        <v>8270</v>
      </c>
      <c r="S2379" s="12" t="s">
        <v>8320</v>
      </c>
      <c r="T2379" t="s">
        <v>8321</v>
      </c>
      <c r="U2379">
        <f t="shared" si="189"/>
        <v>2016</v>
      </c>
    </row>
    <row r="2380" spans="1:21" ht="15" hidden="1" customHeight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>
        <f t="shared" si="185"/>
        <v>0</v>
      </c>
      <c r="H2380" t="e">
        <f t="shared" si="186"/>
        <v>#DIV/0!</v>
      </c>
      <c r="I2380" t="s">
        <v>8223</v>
      </c>
      <c r="J2380" t="s">
        <v>8245</v>
      </c>
      <c r="K2380">
        <v>1440548330</v>
      </c>
      <c r="L2380" s="9">
        <f t="shared" si="187"/>
        <v>42242.013078703705</v>
      </c>
      <c r="M2380">
        <v>1438042730</v>
      </c>
      <c r="N2380" s="9">
        <f t="shared" si="188"/>
        <v>42213.013078703705</v>
      </c>
      <c r="O2380" t="b">
        <v>0</v>
      </c>
      <c r="P2380">
        <v>0</v>
      </c>
      <c r="Q2380" t="b">
        <v>0</v>
      </c>
      <c r="R2380" t="s">
        <v>8270</v>
      </c>
      <c r="S2380" s="12" t="s">
        <v>8320</v>
      </c>
      <c r="T2380" t="s">
        <v>8321</v>
      </c>
      <c r="U2380">
        <f t="shared" si="189"/>
        <v>2015</v>
      </c>
    </row>
    <row r="2381" spans="1:21" ht="15" hidden="1" customHeight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>
        <f t="shared" si="185"/>
        <v>0</v>
      </c>
      <c r="H2381" t="e">
        <f t="shared" si="186"/>
        <v>#DIV/0!</v>
      </c>
      <c r="I2381" t="s">
        <v>8223</v>
      </c>
      <c r="J2381" t="s">
        <v>8245</v>
      </c>
      <c r="K2381">
        <v>1444004616</v>
      </c>
      <c r="L2381" s="9">
        <f t="shared" si="187"/>
        <v>42282.016388888893</v>
      </c>
      <c r="M2381">
        <v>1440116616</v>
      </c>
      <c r="N2381" s="9">
        <f t="shared" si="188"/>
        <v>42237.016388888893</v>
      </c>
      <c r="O2381" t="b">
        <v>0</v>
      </c>
      <c r="P2381">
        <v>0</v>
      </c>
      <c r="Q2381" t="b">
        <v>0</v>
      </c>
      <c r="R2381" t="s">
        <v>8270</v>
      </c>
      <c r="S2381" s="12" t="s">
        <v>8320</v>
      </c>
      <c r="T2381" t="s">
        <v>8321</v>
      </c>
      <c r="U2381">
        <f t="shared" si="189"/>
        <v>2015</v>
      </c>
    </row>
    <row r="2382" spans="1:21" ht="15" hidden="1" customHeight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>
        <f t="shared" si="185"/>
        <v>0</v>
      </c>
      <c r="H2382">
        <f t="shared" si="186"/>
        <v>18.329999999999998</v>
      </c>
      <c r="I2382" t="s">
        <v>8223</v>
      </c>
      <c r="J2382" t="s">
        <v>8245</v>
      </c>
      <c r="K2382">
        <v>1443726142</v>
      </c>
      <c r="L2382" s="9">
        <f t="shared" si="187"/>
        <v>42278.793310185181</v>
      </c>
      <c r="M2382">
        <v>1441134142</v>
      </c>
      <c r="N2382" s="9">
        <f t="shared" si="188"/>
        <v>42248.793310185181</v>
      </c>
      <c r="O2382" t="b">
        <v>0</v>
      </c>
      <c r="P2382">
        <v>3</v>
      </c>
      <c r="Q2382" t="b">
        <v>0</v>
      </c>
      <c r="R2382" t="s">
        <v>8270</v>
      </c>
      <c r="S2382" s="12" t="s">
        <v>8320</v>
      </c>
      <c r="T2382" t="s">
        <v>8321</v>
      </c>
      <c r="U2382">
        <f t="shared" si="189"/>
        <v>2015</v>
      </c>
    </row>
    <row r="2383" spans="1:21" ht="15" hidden="1" customHeight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>
        <f t="shared" si="185"/>
        <v>2</v>
      </c>
      <c r="H2383">
        <f t="shared" si="186"/>
        <v>224.43</v>
      </c>
      <c r="I2383" t="s">
        <v>8223</v>
      </c>
      <c r="J2383" t="s">
        <v>8245</v>
      </c>
      <c r="K2383">
        <v>1428704848</v>
      </c>
      <c r="L2383" s="9">
        <f t="shared" si="187"/>
        <v>42104.935740740737</v>
      </c>
      <c r="M2383">
        <v>1426112848</v>
      </c>
      <c r="N2383" s="9">
        <f t="shared" si="188"/>
        <v>42074.935740740737</v>
      </c>
      <c r="O2383" t="b">
        <v>0</v>
      </c>
      <c r="P2383">
        <v>7</v>
      </c>
      <c r="Q2383" t="b">
        <v>0</v>
      </c>
      <c r="R2383" t="s">
        <v>8270</v>
      </c>
      <c r="S2383" s="12" t="s">
        <v>8320</v>
      </c>
      <c r="T2383" t="s">
        <v>8321</v>
      </c>
      <c r="U2383">
        <f t="shared" si="189"/>
        <v>2015</v>
      </c>
    </row>
    <row r="2384" spans="1:21" ht="15" hidden="1" customHeight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>
        <f t="shared" si="185"/>
        <v>3</v>
      </c>
      <c r="H2384">
        <f t="shared" si="186"/>
        <v>37.5</v>
      </c>
      <c r="I2384" t="s">
        <v>8223</v>
      </c>
      <c r="J2384" t="s">
        <v>8245</v>
      </c>
      <c r="K2384">
        <v>1438662603</v>
      </c>
      <c r="L2384" s="9">
        <f t="shared" si="187"/>
        <v>42220.187534722223</v>
      </c>
      <c r="M2384">
        <v>1436502603</v>
      </c>
      <c r="N2384" s="9">
        <f t="shared" si="188"/>
        <v>42195.187534722223</v>
      </c>
      <c r="O2384" t="b">
        <v>0</v>
      </c>
      <c r="P2384">
        <v>2</v>
      </c>
      <c r="Q2384" t="b">
        <v>0</v>
      </c>
      <c r="R2384" t="s">
        <v>8270</v>
      </c>
      <c r="S2384" s="12" t="s">
        <v>8320</v>
      </c>
      <c r="T2384" t="s">
        <v>8321</v>
      </c>
      <c r="U2384">
        <f t="shared" si="189"/>
        <v>2015</v>
      </c>
    </row>
    <row r="2385" spans="1:21" ht="15" hidden="1" customHeight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>
        <f t="shared" si="185"/>
        <v>4</v>
      </c>
      <c r="H2385">
        <f t="shared" si="186"/>
        <v>145</v>
      </c>
      <c r="I2385" t="s">
        <v>8227</v>
      </c>
      <c r="J2385" t="s">
        <v>8249</v>
      </c>
      <c r="K2385">
        <v>1424568107</v>
      </c>
      <c r="L2385" s="9">
        <f t="shared" si="187"/>
        <v>42057.056793981479</v>
      </c>
      <c r="M2385">
        <v>1421976107</v>
      </c>
      <c r="N2385" s="9">
        <f t="shared" si="188"/>
        <v>42027.056793981479</v>
      </c>
      <c r="O2385" t="b">
        <v>0</v>
      </c>
      <c r="P2385">
        <v>3</v>
      </c>
      <c r="Q2385" t="b">
        <v>0</v>
      </c>
      <c r="R2385" t="s">
        <v>8270</v>
      </c>
      <c r="S2385" s="12" t="s">
        <v>8320</v>
      </c>
      <c r="T2385" t="s">
        <v>8321</v>
      </c>
      <c r="U2385">
        <f t="shared" si="189"/>
        <v>2015</v>
      </c>
    </row>
    <row r="2386" spans="1:21" ht="15" hidden="1" customHeight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>
        <f t="shared" si="185"/>
        <v>1</v>
      </c>
      <c r="H2386">
        <f t="shared" si="186"/>
        <v>1</v>
      </c>
      <c r="I2386" t="s">
        <v>8223</v>
      </c>
      <c r="J2386" t="s">
        <v>8245</v>
      </c>
      <c r="K2386">
        <v>1415932643</v>
      </c>
      <c r="L2386" s="9">
        <f t="shared" si="187"/>
        <v>41957.109293981484</v>
      </c>
      <c r="M2386">
        <v>1413337043</v>
      </c>
      <c r="N2386" s="9">
        <f t="shared" si="188"/>
        <v>41927.067627314813</v>
      </c>
      <c r="O2386" t="b">
        <v>0</v>
      </c>
      <c r="P2386">
        <v>8</v>
      </c>
      <c r="Q2386" t="b">
        <v>0</v>
      </c>
      <c r="R2386" t="s">
        <v>8270</v>
      </c>
      <c r="S2386" s="12" t="s">
        <v>8320</v>
      </c>
      <c r="T2386" t="s">
        <v>8321</v>
      </c>
      <c r="U2386">
        <f t="shared" si="189"/>
        <v>2014</v>
      </c>
    </row>
    <row r="2387" spans="1:21" ht="15" hidden="1" customHeight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>
        <f t="shared" si="185"/>
        <v>1</v>
      </c>
      <c r="H2387">
        <f t="shared" si="186"/>
        <v>112.57</v>
      </c>
      <c r="I2387" t="s">
        <v>8223</v>
      </c>
      <c r="J2387" t="s">
        <v>8245</v>
      </c>
      <c r="K2387">
        <v>1438793432</v>
      </c>
      <c r="L2387" s="9">
        <f t="shared" si="187"/>
        <v>42221.70175925926</v>
      </c>
      <c r="M2387">
        <v>1436201432</v>
      </c>
      <c r="N2387" s="9">
        <f t="shared" si="188"/>
        <v>42191.70175925926</v>
      </c>
      <c r="O2387" t="b">
        <v>0</v>
      </c>
      <c r="P2387">
        <v>7</v>
      </c>
      <c r="Q2387" t="b">
        <v>0</v>
      </c>
      <c r="R2387" t="s">
        <v>8270</v>
      </c>
      <c r="S2387" s="12" t="s">
        <v>8320</v>
      </c>
      <c r="T2387" t="s">
        <v>8321</v>
      </c>
      <c r="U2387">
        <f t="shared" si="189"/>
        <v>2015</v>
      </c>
    </row>
    <row r="2388" spans="1:21" ht="15" hidden="1" customHeight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>
        <f t="shared" si="185"/>
        <v>0</v>
      </c>
      <c r="H2388" t="e">
        <f t="shared" si="186"/>
        <v>#DIV/0!</v>
      </c>
      <c r="I2388" t="s">
        <v>8228</v>
      </c>
      <c r="J2388" t="s">
        <v>8250</v>
      </c>
      <c r="K2388">
        <v>1420920424</v>
      </c>
      <c r="L2388" s="9">
        <f t="shared" si="187"/>
        <v>42014.838240740741</v>
      </c>
      <c r="M2388">
        <v>1415736424</v>
      </c>
      <c r="N2388" s="9">
        <f t="shared" si="188"/>
        <v>41954.838240740741</v>
      </c>
      <c r="O2388" t="b">
        <v>0</v>
      </c>
      <c r="P2388">
        <v>0</v>
      </c>
      <c r="Q2388" t="b">
        <v>0</v>
      </c>
      <c r="R2388" t="s">
        <v>8270</v>
      </c>
      <c r="S2388" s="12" t="s">
        <v>8320</v>
      </c>
      <c r="T2388" t="s">
        <v>8321</v>
      </c>
      <c r="U2388">
        <f t="shared" si="189"/>
        <v>2014</v>
      </c>
    </row>
    <row r="2389" spans="1:21" ht="15" hidden="1" customHeight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>
        <f t="shared" si="185"/>
        <v>1</v>
      </c>
      <c r="H2389">
        <f t="shared" si="186"/>
        <v>342</v>
      </c>
      <c r="I2389" t="s">
        <v>8223</v>
      </c>
      <c r="J2389" t="s">
        <v>8245</v>
      </c>
      <c r="K2389">
        <v>1469199740</v>
      </c>
      <c r="L2389" s="9">
        <f t="shared" si="187"/>
        <v>42573.626620370371</v>
      </c>
      <c r="M2389">
        <v>1465311740</v>
      </c>
      <c r="N2389" s="9">
        <f t="shared" si="188"/>
        <v>42528.626620370371</v>
      </c>
      <c r="O2389" t="b">
        <v>0</v>
      </c>
      <c r="P2389">
        <v>3</v>
      </c>
      <c r="Q2389" t="b">
        <v>0</v>
      </c>
      <c r="R2389" t="s">
        <v>8270</v>
      </c>
      <c r="S2389" s="12" t="s">
        <v>8320</v>
      </c>
      <c r="T2389" t="s">
        <v>8321</v>
      </c>
      <c r="U2389">
        <f t="shared" si="189"/>
        <v>2016</v>
      </c>
    </row>
    <row r="2390" spans="1:21" ht="15" hidden="1" customHeight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>
        <f t="shared" si="185"/>
        <v>1</v>
      </c>
      <c r="H2390">
        <f t="shared" si="186"/>
        <v>57.88</v>
      </c>
      <c r="I2390" t="s">
        <v>8223</v>
      </c>
      <c r="J2390" t="s">
        <v>8245</v>
      </c>
      <c r="K2390">
        <v>1421350140</v>
      </c>
      <c r="L2390" s="9">
        <f t="shared" si="187"/>
        <v>42019.811805555553</v>
      </c>
      <c r="M2390">
        <v>1418761759</v>
      </c>
      <c r="N2390" s="9">
        <f t="shared" si="188"/>
        <v>41989.853692129633</v>
      </c>
      <c r="O2390" t="b">
        <v>0</v>
      </c>
      <c r="P2390">
        <v>8</v>
      </c>
      <c r="Q2390" t="b">
        <v>0</v>
      </c>
      <c r="R2390" t="s">
        <v>8270</v>
      </c>
      <c r="S2390" s="12" t="s">
        <v>8320</v>
      </c>
      <c r="T2390" t="s">
        <v>8321</v>
      </c>
      <c r="U2390">
        <f t="shared" si="189"/>
        <v>2014</v>
      </c>
    </row>
    <row r="2391" spans="1:21" ht="15" hidden="1" customHeight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>
        <f t="shared" si="185"/>
        <v>0</v>
      </c>
      <c r="H2391">
        <f t="shared" si="186"/>
        <v>30</v>
      </c>
      <c r="I2391" t="s">
        <v>8229</v>
      </c>
      <c r="J2391" t="s">
        <v>8248</v>
      </c>
      <c r="K2391">
        <v>1437861540</v>
      </c>
      <c r="L2391" s="9">
        <f t="shared" si="187"/>
        <v>42210.915972222225</v>
      </c>
      <c r="M2391">
        <v>1435160452</v>
      </c>
      <c r="N2391" s="9">
        <f t="shared" si="188"/>
        <v>42179.653379629628</v>
      </c>
      <c r="O2391" t="b">
        <v>0</v>
      </c>
      <c r="P2391">
        <v>1</v>
      </c>
      <c r="Q2391" t="b">
        <v>0</v>
      </c>
      <c r="R2391" t="s">
        <v>8270</v>
      </c>
      <c r="S2391" s="12" t="s">
        <v>8320</v>
      </c>
      <c r="T2391" t="s">
        <v>8321</v>
      </c>
      <c r="U2391">
        <f t="shared" si="189"/>
        <v>2015</v>
      </c>
    </row>
    <row r="2392" spans="1:21" ht="15" hidden="1" customHeight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>
        <f t="shared" si="185"/>
        <v>0</v>
      </c>
      <c r="H2392" t="e">
        <f t="shared" si="186"/>
        <v>#DIV/0!</v>
      </c>
      <c r="I2392" t="s">
        <v>8225</v>
      </c>
      <c r="J2392" t="s">
        <v>8247</v>
      </c>
      <c r="K2392">
        <v>1420352264</v>
      </c>
      <c r="L2392" s="9">
        <f t="shared" si="187"/>
        <v>42008.262314814812</v>
      </c>
      <c r="M2392">
        <v>1416896264</v>
      </c>
      <c r="N2392" s="9">
        <f t="shared" si="188"/>
        <v>41968.262314814812</v>
      </c>
      <c r="O2392" t="b">
        <v>0</v>
      </c>
      <c r="P2392">
        <v>0</v>
      </c>
      <c r="Q2392" t="b">
        <v>0</v>
      </c>
      <c r="R2392" t="s">
        <v>8270</v>
      </c>
      <c r="S2392" s="12" t="s">
        <v>8320</v>
      </c>
      <c r="T2392" t="s">
        <v>8321</v>
      </c>
      <c r="U2392">
        <f t="shared" si="189"/>
        <v>2014</v>
      </c>
    </row>
    <row r="2393" spans="1:21" ht="15" hidden="1" customHeight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>
        <f t="shared" si="185"/>
        <v>0</v>
      </c>
      <c r="H2393">
        <f t="shared" si="186"/>
        <v>25</v>
      </c>
      <c r="I2393" t="s">
        <v>8223</v>
      </c>
      <c r="J2393" t="s">
        <v>8245</v>
      </c>
      <c r="K2393">
        <v>1427825044</v>
      </c>
      <c r="L2393" s="9">
        <f t="shared" si="187"/>
        <v>42094.752824074079</v>
      </c>
      <c r="M2393">
        <v>1425236644</v>
      </c>
      <c r="N2393" s="9">
        <f t="shared" si="188"/>
        <v>42064.794490740736</v>
      </c>
      <c r="O2393" t="b">
        <v>0</v>
      </c>
      <c r="P2393">
        <v>1</v>
      </c>
      <c r="Q2393" t="b">
        <v>0</v>
      </c>
      <c r="R2393" t="s">
        <v>8270</v>
      </c>
      <c r="S2393" s="12" t="s">
        <v>8320</v>
      </c>
      <c r="T2393" t="s">
        <v>8321</v>
      </c>
      <c r="U2393">
        <f t="shared" si="189"/>
        <v>2015</v>
      </c>
    </row>
    <row r="2394" spans="1:21" ht="15" hidden="1" customHeight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>
        <f t="shared" si="185"/>
        <v>0</v>
      </c>
      <c r="H2394" t="e">
        <f t="shared" si="186"/>
        <v>#DIV/0!</v>
      </c>
      <c r="I2394" t="s">
        <v>8223</v>
      </c>
      <c r="J2394" t="s">
        <v>8245</v>
      </c>
      <c r="K2394">
        <v>1446087223</v>
      </c>
      <c r="L2394" s="9">
        <f t="shared" si="187"/>
        <v>42306.120636574073</v>
      </c>
      <c r="M2394">
        <v>1443495223</v>
      </c>
      <c r="N2394" s="9">
        <f t="shared" si="188"/>
        <v>42276.120636574073</v>
      </c>
      <c r="O2394" t="b">
        <v>0</v>
      </c>
      <c r="P2394">
        <v>0</v>
      </c>
      <c r="Q2394" t="b">
        <v>0</v>
      </c>
      <c r="R2394" t="s">
        <v>8270</v>
      </c>
      <c r="S2394" s="12" t="s">
        <v>8320</v>
      </c>
      <c r="T2394" t="s">
        <v>8321</v>
      </c>
      <c r="U2394">
        <f t="shared" si="189"/>
        <v>2015</v>
      </c>
    </row>
    <row r="2395" spans="1:21" ht="15" hidden="1" customHeight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>
        <f t="shared" si="185"/>
        <v>0</v>
      </c>
      <c r="H2395">
        <f t="shared" si="186"/>
        <v>50</v>
      </c>
      <c r="I2395" t="s">
        <v>8223</v>
      </c>
      <c r="J2395" t="s">
        <v>8245</v>
      </c>
      <c r="K2395">
        <v>1439048017</v>
      </c>
      <c r="L2395" s="9">
        <f t="shared" si="187"/>
        <v>42224.648344907408</v>
      </c>
      <c r="M2395">
        <v>1436456017</v>
      </c>
      <c r="N2395" s="9">
        <f t="shared" si="188"/>
        <v>42194.648344907408</v>
      </c>
      <c r="O2395" t="b">
        <v>0</v>
      </c>
      <c r="P2395">
        <v>1</v>
      </c>
      <c r="Q2395" t="b">
        <v>0</v>
      </c>
      <c r="R2395" t="s">
        <v>8270</v>
      </c>
      <c r="S2395" s="12" t="s">
        <v>8320</v>
      </c>
      <c r="T2395" t="s">
        <v>8321</v>
      </c>
      <c r="U2395">
        <f t="shared" si="189"/>
        <v>2015</v>
      </c>
    </row>
    <row r="2396" spans="1:21" ht="15" hidden="1" customHeight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>
        <f t="shared" si="185"/>
        <v>0</v>
      </c>
      <c r="H2396">
        <f t="shared" si="186"/>
        <v>1.5</v>
      </c>
      <c r="I2396" t="s">
        <v>8240</v>
      </c>
      <c r="J2396" t="s">
        <v>8248</v>
      </c>
      <c r="K2396">
        <v>1424940093</v>
      </c>
      <c r="L2396" s="9">
        <f t="shared" si="187"/>
        <v>42061.362187499995</v>
      </c>
      <c r="M2396">
        <v>1422348093</v>
      </c>
      <c r="N2396" s="9">
        <f t="shared" si="188"/>
        <v>42031.362187499995</v>
      </c>
      <c r="O2396" t="b">
        <v>0</v>
      </c>
      <c r="P2396">
        <v>2</v>
      </c>
      <c r="Q2396" t="b">
        <v>0</v>
      </c>
      <c r="R2396" t="s">
        <v>8270</v>
      </c>
      <c r="S2396" s="12" t="s">
        <v>8320</v>
      </c>
      <c r="T2396" t="s">
        <v>8321</v>
      </c>
      <c r="U2396">
        <f t="shared" si="189"/>
        <v>2015</v>
      </c>
    </row>
    <row r="2397" spans="1:21" ht="15" hidden="1" customHeight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>
        <f t="shared" si="185"/>
        <v>0</v>
      </c>
      <c r="H2397" t="e">
        <f t="shared" si="186"/>
        <v>#DIV/0!</v>
      </c>
      <c r="I2397" t="s">
        <v>8223</v>
      </c>
      <c r="J2397" t="s">
        <v>8245</v>
      </c>
      <c r="K2397">
        <v>1484038620</v>
      </c>
      <c r="L2397" s="9">
        <f t="shared" si="187"/>
        <v>42745.372916666667</v>
      </c>
      <c r="M2397">
        <v>1481597687</v>
      </c>
      <c r="N2397" s="9">
        <f t="shared" si="188"/>
        <v>42717.121377314819</v>
      </c>
      <c r="O2397" t="b">
        <v>0</v>
      </c>
      <c r="P2397">
        <v>0</v>
      </c>
      <c r="Q2397" t="b">
        <v>0</v>
      </c>
      <c r="R2397" t="s">
        <v>8270</v>
      </c>
      <c r="S2397" s="12" t="s">
        <v>8320</v>
      </c>
      <c r="T2397" t="s">
        <v>8321</v>
      </c>
      <c r="U2397">
        <f t="shared" si="189"/>
        <v>2016</v>
      </c>
    </row>
    <row r="2398" spans="1:21" ht="15" hidden="1" customHeight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>
        <f t="shared" si="185"/>
        <v>0</v>
      </c>
      <c r="H2398">
        <f t="shared" si="186"/>
        <v>10</v>
      </c>
      <c r="I2398" t="s">
        <v>8239</v>
      </c>
      <c r="J2398" t="s">
        <v>8256</v>
      </c>
      <c r="K2398">
        <v>1444940558</v>
      </c>
      <c r="L2398" s="9">
        <f t="shared" si="187"/>
        <v>42292.849050925928</v>
      </c>
      <c r="M2398">
        <v>1442348558</v>
      </c>
      <c r="N2398" s="9">
        <f t="shared" si="188"/>
        <v>42262.849050925928</v>
      </c>
      <c r="O2398" t="b">
        <v>0</v>
      </c>
      <c r="P2398">
        <v>1</v>
      </c>
      <c r="Q2398" t="b">
        <v>0</v>
      </c>
      <c r="R2398" t="s">
        <v>8270</v>
      </c>
      <c r="S2398" s="12" t="s">
        <v>8320</v>
      </c>
      <c r="T2398" t="s">
        <v>8321</v>
      </c>
      <c r="U2398">
        <f t="shared" si="189"/>
        <v>2015</v>
      </c>
    </row>
    <row r="2399" spans="1:21" ht="15" hidden="1" customHeight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>
        <f t="shared" si="185"/>
        <v>0</v>
      </c>
      <c r="H2399" t="e">
        <f t="shared" si="186"/>
        <v>#DIV/0!</v>
      </c>
      <c r="I2399" t="s">
        <v>8223</v>
      </c>
      <c r="J2399" t="s">
        <v>8245</v>
      </c>
      <c r="K2399">
        <v>1420233256</v>
      </c>
      <c r="L2399" s="9">
        <f t="shared" si="187"/>
        <v>42006.88490740741</v>
      </c>
      <c r="M2399">
        <v>1417641256</v>
      </c>
      <c r="N2399" s="9">
        <f t="shared" si="188"/>
        <v>41976.88490740741</v>
      </c>
      <c r="O2399" t="b">
        <v>0</v>
      </c>
      <c r="P2399">
        <v>0</v>
      </c>
      <c r="Q2399" t="b">
        <v>0</v>
      </c>
      <c r="R2399" t="s">
        <v>8270</v>
      </c>
      <c r="S2399" s="12" t="s">
        <v>8320</v>
      </c>
      <c r="T2399" t="s">
        <v>8321</v>
      </c>
      <c r="U2399">
        <f t="shared" si="189"/>
        <v>2014</v>
      </c>
    </row>
    <row r="2400" spans="1:21" ht="15" hidden="1" customHeight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>
        <f t="shared" si="185"/>
        <v>0</v>
      </c>
      <c r="H2400" t="e">
        <f t="shared" si="186"/>
        <v>#DIV/0!</v>
      </c>
      <c r="I2400" t="s">
        <v>8223</v>
      </c>
      <c r="J2400" t="s">
        <v>8245</v>
      </c>
      <c r="K2400">
        <v>1435874384</v>
      </c>
      <c r="L2400" s="9">
        <f t="shared" si="187"/>
        <v>42187.916481481487</v>
      </c>
      <c r="M2400">
        <v>1433282384</v>
      </c>
      <c r="N2400" s="9">
        <f t="shared" si="188"/>
        <v>42157.916481481487</v>
      </c>
      <c r="O2400" t="b">
        <v>0</v>
      </c>
      <c r="P2400">
        <v>0</v>
      </c>
      <c r="Q2400" t="b">
        <v>0</v>
      </c>
      <c r="R2400" t="s">
        <v>8270</v>
      </c>
      <c r="S2400" s="12" t="s">
        <v>8320</v>
      </c>
      <c r="T2400" t="s">
        <v>8321</v>
      </c>
      <c r="U2400">
        <f t="shared" si="189"/>
        <v>2015</v>
      </c>
    </row>
    <row r="2401" spans="1:21" ht="15" hidden="1" customHeight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>
        <f t="shared" si="185"/>
        <v>0</v>
      </c>
      <c r="H2401" t="e">
        <f t="shared" si="186"/>
        <v>#DIV/0!</v>
      </c>
      <c r="I2401" t="s">
        <v>8234</v>
      </c>
      <c r="J2401" t="s">
        <v>8254</v>
      </c>
      <c r="K2401">
        <v>1418934506</v>
      </c>
      <c r="L2401" s="9">
        <f t="shared" si="187"/>
        <v>41991.853078703702</v>
      </c>
      <c r="M2401">
        <v>1415910506</v>
      </c>
      <c r="N2401" s="9">
        <f t="shared" si="188"/>
        <v>41956.853078703702</v>
      </c>
      <c r="O2401" t="b">
        <v>0</v>
      </c>
      <c r="P2401">
        <v>0</v>
      </c>
      <c r="Q2401" t="b">
        <v>0</v>
      </c>
      <c r="R2401" t="s">
        <v>8270</v>
      </c>
      <c r="S2401" s="12" t="s">
        <v>8320</v>
      </c>
      <c r="T2401" t="s">
        <v>8321</v>
      </c>
      <c r="U2401">
        <f t="shared" si="189"/>
        <v>2014</v>
      </c>
    </row>
    <row r="2402" spans="1:21" ht="15" hidden="1" customHeight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>
        <f t="shared" si="185"/>
        <v>0</v>
      </c>
      <c r="H2402" t="e">
        <f t="shared" si="186"/>
        <v>#DIV/0!</v>
      </c>
      <c r="I2402" t="s">
        <v>8225</v>
      </c>
      <c r="J2402" t="s">
        <v>8247</v>
      </c>
      <c r="K2402">
        <v>1460615164</v>
      </c>
      <c r="L2402" s="9">
        <f t="shared" si="187"/>
        <v>42474.268101851849</v>
      </c>
      <c r="M2402">
        <v>1458023164</v>
      </c>
      <c r="N2402" s="9">
        <f t="shared" si="188"/>
        <v>42444.268101851849</v>
      </c>
      <c r="O2402" t="b">
        <v>0</v>
      </c>
      <c r="P2402">
        <v>0</v>
      </c>
      <c r="Q2402" t="b">
        <v>0</v>
      </c>
      <c r="R2402" t="s">
        <v>8270</v>
      </c>
      <c r="S2402" s="12" t="s">
        <v>8320</v>
      </c>
      <c r="T2402" t="s">
        <v>8321</v>
      </c>
      <c r="U2402">
        <f t="shared" si="189"/>
        <v>2016</v>
      </c>
    </row>
    <row r="2403" spans="1:21" ht="15" hidden="1" customHeight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>
        <f t="shared" si="185"/>
        <v>1</v>
      </c>
      <c r="H2403">
        <f t="shared" si="186"/>
        <v>22.33</v>
      </c>
      <c r="I2403" t="s">
        <v>8223</v>
      </c>
      <c r="J2403" t="s">
        <v>8245</v>
      </c>
      <c r="K2403">
        <v>1457207096</v>
      </c>
      <c r="L2403" s="9">
        <f t="shared" si="187"/>
        <v>42434.822870370372</v>
      </c>
      <c r="M2403">
        <v>1452023096</v>
      </c>
      <c r="N2403" s="9">
        <f t="shared" si="188"/>
        <v>42374.822870370372</v>
      </c>
      <c r="O2403" t="b">
        <v>0</v>
      </c>
      <c r="P2403">
        <v>9</v>
      </c>
      <c r="Q2403" t="b">
        <v>0</v>
      </c>
      <c r="R2403" t="s">
        <v>8282</v>
      </c>
      <c r="S2403" s="12" t="s">
        <v>8337</v>
      </c>
      <c r="T2403" t="s">
        <v>8338</v>
      </c>
      <c r="U2403">
        <f t="shared" si="189"/>
        <v>2016</v>
      </c>
    </row>
    <row r="2404" spans="1:21" ht="15" hidden="1" customHeight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>
        <f t="shared" si="185"/>
        <v>0</v>
      </c>
      <c r="H2404">
        <f t="shared" si="186"/>
        <v>52</v>
      </c>
      <c r="I2404" t="s">
        <v>8223</v>
      </c>
      <c r="J2404" t="s">
        <v>8245</v>
      </c>
      <c r="K2404">
        <v>1431533931</v>
      </c>
      <c r="L2404" s="9">
        <f t="shared" si="187"/>
        <v>42137.679756944446</v>
      </c>
      <c r="M2404">
        <v>1428941931</v>
      </c>
      <c r="N2404" s="9">
        <f t="shared" si="188"/>
        <v>42107.679756944446</v>
      </c>
      <c r="O2404" t="b">
        <v>0</v>
      </c>
      <c r="P2404">
        <v>1</v>
      </c>
      <c r="Q2404" t="b">
        <v>0</v>
      </c>
      <c r="R2404" t="s">
        <v>8282</v>
      </c>
      <c r="S2404" s="12" t="s">
        <v>8337</v>
      </c>
      <c r="T2404" t="s">
        <v>8338</v>
      </c>
      <c r="U2404">
        <f t="shared" si="189"/>
        <v>2015</v>
      </c>
    </row>
    <row r="2405" spans="1:21" ht="15" hidden="1" customHeight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>
        <f t="shared" si="185"/>
        <v>17</v>
      </c>
      <c r="H2405">
        <f t="shared" si="186"/>
        <v>16.829999999999998</v>
      </c>
      <c r="I2405" t="s">
        <v>8224</v>
      </c>
      <c r="J2405" t="s">
        <v>8246</v>
      </c>
      <c r="K2405">
        <v>1459368658</v>
      </c>
      <c r="L2405" s="9">
        <f t="shared" si="187"/>
        <v>42459.840949074074</v>
      </c>
      <c r="M2405">
        <v>1454188258</v>
      </c>
      <c r="N2405" s="9">
        <f t="shared" si="188"/>
        <v>42399.882615740746</v>
      </c>
      <c r="O2405" t="b">
        <v>0</v>
      </c>
      <c r="P2405">
        <v>12</v>
      </c>
      <c r="Q2405" t="b">
        <v>0</v>
      </c>
      <c r="R2405" t="s">
        <v>8282</v>
      </c>
      <c r="S2405" s="12" t="s">
        <v>8337</v>
      </c>
      <c r="T2405" t="s">
        <v>8338</v>
      </c>
      <c r="U2405">
        <f t="shared" si="189"/>
        <v>2016</v>
      </c>
    </row>
    <row r="2406" spans="1:21" ht="15" hidden="1" customHeight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>
        <f t="shared" si="185"/>
        <v>0</v>
      </c>
      <c r="H2406" t="e">
        <f t="shared" si="186"/>
        <v>#DIV/0!</v>
      </c>
      <c r="I2406" t="s">
        <v>8223</v>
      </c>
      <c r="J2406" t="s">
        <v>8245</v>
      </c>
      <c r="K2406">
        <v>1451782607</v>
      </c>
      <c r="L2406" s="9">
        <f t="shared" si="187"/>
        <v>42372.03943287037</v>
      </c>
      <c r="M2406">
        <v>1449190607</v>
      </c>
      <c r="N2406" s="9">
        <f t="shared" si="188"/>
        <v>42342.03943287037</v>
      </c>
      <c r="O2406" t="b">
        <v>0</v>
      </c>
      <c r="P2406">
        <v>0</v>
      </c>
      <c r="Q2406" t="b">
        <v>0</v>
      </c>
      <c r="R2406" t="s">
        <v>8282</v>
      </c>
      <c r="S2406" s="12" t="s">
        <v>8337</v>
      </c>
      <c r="T2406" t="s">
        <v>8338</v>
      </c>
      <c r="U2406">
        <f t="shared" si="189"/>
        <v>2015</v>
      </c>
    </row>
    <row r="2407" spans="1:21" ht="15" hidden="1" customHeight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>
        <f t="shared" si="185"/>
        <v>23</v>
      </c>
      <c r="H2407">
        <f t="shared" si="186"/>
        <v>56.3</v>
      </c>
      <c r="I2407" t="s">
        <v>8223</v>
      </c>
      <c r="J2407" t="s">
        <v>8245</v>
      </c>
      <c r="K2407">
        <v>1472911375</v>
      </c>
      <c r="L2407" s="9">
        <f t="shared" si="187"/>
        <v>42616.585358796292</v>
      </c>
      <c r="M2407">
        <v>1471096975</v>
      </c>
      <c r="N2407" s="9">
        <f t="shared" si="188"/>
        <v>42595.585358796292</v>
      </c>
      <c r="O2407" t="b">
        <v>0</v>
      </c>
      <c r="P2407">
        <v>20</v>
      </c>
      <c r="Q2407" t="b">
        <v>0</v>
      </c>
      <c r="R2407" t="s">
        <v>8282</v>
      </c>
      <c r="S2407" s="12" t="s">
        <v>8337</v>
      </c>
      <c r="T2407" t="s">
        <v>8338</v>
      </c>
      <c r="U2407">
        <f t="shared" si="189"/>
        <v>2016</v>
      </c>
    </row>
    <row r="2408" spans="1:21" ht="15" hidden="1" customHeight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>
        <f t="shared" si="185"/>
        <v>41</v>
      </c>
      <c r="H2408">
        <f t="shared" si="186"/>
        <v>84.06</v>
      </c>
      <c r="I2408" t="s">
        <v>8223</v>
      </c>
      <c r="J2408" t="s">
        <v>8245</v>
      </c>
      <c r="K2408">
        <v>1421635190</v>
      </c>
      <c r="L2408" s="9">
        <f t="shared" si="187"/>
        <v>42023.110995370371</v>
      </c>
      <c r="M2408">
        <v>1418179190</v>
      </c>
      <c r="N2408" s="9">
        <f t="shared" si="188"/>
        <v>41983.110995370371</v>
      </c>
      <c r="O2408" t="b">
        <v>0</v>
      </c>
      <c r="P2408">
        <v>16</v>
      </c>
      <c r="Q2408" t="b">
        <v>0</v>
      </c>
      <c r="R2408" t="s">
        <v>8282</v>
      </c>
      <c r="S2408" s="12" t="s">
        <v>8337</v>
      </c>
      <c r="T2408" t="s">
        <v>8338</v>
      </c>
      <c r="U2408">
        <f t="shared" si="189"/>
        <v>2014</v>
      </c>
    </row>
    <row r="2409" spans="1:21" ht="15" hidden="1" customHeight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>
        <f t="shared" si="185"/>
        <v>25</v>
      </c>
      <c r="H2409">
        <f t="shared" si="186"/>
        <v>168.39</v>
      </c>
      <c r="I2409" t="s">
        <v>8223</v>
      </c>
      <c r="J2409" t="s">
        <v>8245</v>
      </c>
      <c r="K2409">
        <v>1428732000</v>
      </c>
      <c r="L2409" s="9">
        <f t="shared" si="187"/>
        <v>42105.25</v>
      </c>
      <c r="M2409">
        <v>1426772928</v>
      </c>
      <c r="N2409" s="9">
        <f t="shared" si="188"/>
        <v>42082.575555555552</v>
      </c>
      <c r="O2409" t="b">
        <v>0</v>
      </c>
      <c r="P2409">
        <v>33</v>
      </c>
      <c r="Q2409" t="b">
        <v>0</v>
      </c>
      <c r="R2409" t="s">
        <v>8282</v>
      </c>
      <c r="S2409" s="12" t="s">
        <v>8337</v>
      </c>
      <c r="T2409" t="s">
        <v>8338</v>
      </c>
      <c r="U2409">
        <f t="shared" si="189"/>
        <v>2015</v>
      </c>
    </row>
    <row r="2410" spans="1:21" ht="15" hidden="1" customHeight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>
        <f t="shared" si="185"/>
        <v>0</v>
      </c>
      <c r="H2410">
        <f t="shared" si="186"/>
        <v>15</v>
      </c>
      <c r="I2410" t="s">
        <v>8223</v>
      </c>
      <c r="J2410" t="s">
        <v>8245</v>
      </c>
      <c r="K2410">
        <v>1415247757</v>
      </c>
      <c r="L2410" s="9">
        <f t="shared" si="187"/>
        <v>41949.182372685187</v>
      </c>
      <c r="M2410">
        <v>1412652157</v>
      </c>
      <c r="N2410" s="9">
        <f t="shared" si="188"/>
        <v>41919.140706018516</v>
      </c>
      <c r="O2410" t="b">
        <v>0</v>
      </c>
      <c r="P2410">
        <v>2</v>
      </c>
      <c r="Q2410" t="b">
        <v>0</v>
      </c>
      <c r="R2410" t="s">
        <v>8282</v>
      </c>
      <c r="S2410" s="12" t="s">
        <v>8337</v>
      </c>
      <c r="T2410" t="s">
        <v>8338</v>
      </c>
      <c r="U2410">
        <f t="shared" si="189"/>
        <v>2014</v>
      </c>
    </row>
    <row r="2411" spans="1:21" ht="15" hidden="1" customHeight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>
        <f t="shared" si="185"/>
        <v>2</v>
      </c>
      <c r="H2411">
        <f t="shared" si="186"/>
        <v>76.67</v>
      </c>
      <c r="I2411" t="s">
        <v>8223</v>
      </c>
      <c r="J2411" t="s">
        <v>8245</v>
      </c>
      <c r="K2411">
        <v>1439931675</v>
      </c>
      <c r="L2411" s="9">
        <f t="shared" si="187"/>
        <v>42234.875868055555</v>
      </c>
      <c r="M2411">
        <v>1437339675</v>
      </c>
      <c r="N2411" s="9">
        <f t="shared" si="188"/>
        <v>42204.875868055555</v>
      </c>
      <c r="O2411" t="b">
        <v>0</v>
      </c>
      <c r="P2411">
        <v>6</v>
      </c>
      <c r="Q2411" t="b">
        <v>0</v>
      </c>
      <c r="R2411" t="s">
        <v>8282</v>
      </c>
      <c r="S2411" s="12" t="s">
        <v>8337</v>
      </c>
      <c r="T2411" t="s">
        <v>8338</v>
      </c>
      <c r="U2411">
        <f t="shared" si="189"/>
        <v>2015</v>
      </c>
    </row>
    <row r="2412" spans="1:21" ht="15" hidden="1" customHeight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>
        <f t="shared" si="185"/>
        <v>0</v>
      </c>
      <c r="H2412" t="e">
        <f t="shared" si="186"/>
        <v>#DIV/0!</v>
      </c>
      <c r="I2412" t="s">
        <v>8225</v>
      </c>
      <c r="J2412" t="s">
        <v>8247</v>
      </c>
      <c r="K2412">
        <v>1441619275</v>
      </c>
      <c r="L2412" s="9">
        <f t="shared" si="187"/>
        <v>42254.408275462964</v>
      </c>
      <c r="M2412">
        <v>1439027275</v>
      </c>
      <c r="N2412" s="9">
        <f t="shared" si="188"/>
        <v>42224.408275462964</v>
      </c>
      <c r="O2412" t="b">
        <v>0</v>
      </c>
      <c r="P2412">
        <v>0</v>
      </c>
      <c r="Q2412" t="b">
        <v>0</v>
      </c>
      <c r="R2412" t="s">
        <v>8282</v>
      </c>
      <c r="S2412" s="12" t="s">
        <v>8337</v>
      </c>
      <c r="T2412" t="s">
        <v>8338</v>
      </c>
      <c r="U2412">
        <f t="shared" si="189"/>
        <v>2015</v>
      </c>
    </row>
    <row r="2413" spans="1:21" ht="15" hidden="1" customHeight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>
        <f t="shared" si="185"/>
        <v>1</v>
      </c>
      <c r="H2413">
        <f t="shared" si="186"/>
        <v>50.33</v>
      </c>
      <c r="I2413" t="s">
        <v>8223</v>
      </c>
      <c r="J2413" t="s">
        <v>8245</v>
      </c>
      <c r="K2413">
        <v>1440524082</v>
      </c>
      <c r="L2413" s="9">
        <f t="shared" si="187"/>
        <v>42241.732430555552</v>
      </c>
      <c r="M2413">
        <v>1437932082</v>
      </c>
      <c r="N2413" s="9">
        <f t="shared" si="188"/>
        <v>42211.732430555552</v>
      </c>
      <c r="O2413" t="b">
        <v>0</v>
      </c>
      <c r="P2413">
        <v>3</v>
      </c>
      <c r="Q2413" t="b">
        <v>0</v>
      </c>
      <c r="R2413" t="s">
        <v>8282</v>
      </c>
      <c r="S2413" s="12" t="s">
        <v>8337</v>
      </c>
      <c r="T2413" t="s">
        <v>8338</v>
      </c>
      <c r="U2413">
        <f t="shared" si="189"/>
        <v>2015</v>
      </c>
    </row>
    <row r="2414" spans="1:21" ht="15" hidden="1" customHeight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>
        <f t="shared" si="185"/>
        <v>0</v>
      </c>
      <c r="H2414" t="e">
        <f t="shared" si="186"/>
        <v>#DIV/0!</v>
      </c>
      <c r="I2414" t="s">
        <v>8229</v>
      </c>
      <c r="J2414" t="s">
        <v>8248</v>
      </c>
      <c r="K2414">
        <v>1480185673</v>
      </c>
      <c r="L2414" s="9">
        <f t="shared" si="187"/>
        <v>42700.778622685189</v>
      </c>
      <c r="M2414">
        <v>1476294073</v>
      </c>
      <c r="N2414" s="9">
        <f t="shared" si="188"/>
        <v>42655.736956018518</v>
      </c>
      <c r="O2414" t="b">
        <v>0</v>
      </c>
      <c r="P2414">
        <v>0</v>
      </c>
      <c r="Q2414" t="b">
        <v>0</v>
      </c>
      <c r="R2414" t="s">
        <v>8282</v>
      </c>
      <c r="S2414" s="12" t="s">
        <v>8337</v>
      </c>
      <c r="T2414" t="s">
        <v>8338</v>
      </c>
      <c r="U2414">
        <f t="shared" si="189"/>
        <v>2016</v>
      </c>
    </row>
    <row r="2415" spans="1:21" ht="15" hidden="1" customHeight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>
        <f t="shared" si="185"/>
        <v>1</v>
      </c>
      <c r="H2415">
        <f t="shared" si="186"/>
        <v>8.33</v>
      </c>
      <c r="I2415" t="s">
        <v>8223</v>
      </c>
      <c r="J2415" t="s">
        <v>8245</v>
      </c>
      <c r="K2415">
        <v>1401579000</v>
      </c>
      <c r="L2415" s="9">
        <f t="shared" si="187"/>
        <v>41790.979166666664</v>
      </c>
      <c r="M2415">
        <v>1398911882</v>
      </c>
      <c r="N2415" s="9">
        <f t="shared" si="188"/>
        <v>41760.10974537037</v>
      </c>
      <c r="O2415" t="b">
        <v>0</v>
      </c>
      <c r="P2415">
        <v>3</v>
      </c>
      <c r="Q2415" t="b">
        <v>0</v>
      </c>
      <c r="R2415" t="s">
        <v>8282</v>
      </c>
      <c r="S2415" s="12" t="s">
        <v>8337</v>
      </c>
      <c r="T2415" t="s">
        <v>8338</v>
      </c>
      <c r="U2415">
        <f t="shared" si="189"/>
        <v>2014</v>
      </c>
    </row>
    <row r="2416" spans="1:21" ht="15" hidden="1" customHeight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>
        <f t="shared" si="185"/>
        <v>3</v>
      </c>
      <c r="H2416">
        <f t="shared" si="186"/>
        <v>35.380000000000003</v>
      </c>
      <c r="I2416" t="s">
        <v>8223</v>
      </c>
      <c r="J2416" t="s">
        <v>8245</v>
      </c>
      <c r="K2416">
        <v>1440215940</v>
      </c>
      <c r="L2416" s="9">
        <f t="shared" si="187"/>
        <v>42238.165972222225</v>
      </c>
      <c r="M2416">
        <v>1436805660</v>
      </c>
      <c r="N2416" s="9">
        <f t="shared" si="188"/>
        <v>42198.695138888885</v>
      </c>
      <c r="O2416" t="b">
        <v>0</v>
      </c>
      <c r="P2416">
        <v>13</v>
      </c>
      <c r="Q2416" t="b">
        <v>0</v>
      </c>
      <c r="R2416" t="s">
        <v>8282</v>
      </c>
      <c r="S2416" s="12" t="s">
        <v>8337</v>
      </c>
      <c r="T2416" t="s">
        <v>8338</v>
      </c>
      <c r="U2416">
        <f t="shared" si="189"/>
        <v>2015</v>
      </c>
    </row>
    <row r="2417" spans="1:21" ht="15" hidden="1" customHeight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>
        <f t="shared" si="185"/>
        <v>1</v>
      </c>
      <c r="H2417">
        <f t="shared" si="186"/>
        <v>55.83</v>
      </c>
      <c r="I2417" t="s">
        <v>8223</v>
      </c>
      <c r="J2417" t="s">
        <v>8245</v>
      </c>
      <c r="K2417">
        <v>1468615346</v>
      </c>
      <c r="L2417" s="9">
        <f t="shared" si="187"/>
        <v>42566.862800925926</v>
      </c>
      <c r="M2417">
        <v>1466023346</v>
      </c>
      <c r="N2417" s="9">
        <f t="shared" si="188"/>
        <v>42536.862800925926</v>
      </c>
      <c r="O2417" t="b">
        <v>0</v>
      </c>
      <c r="P2417">
        <v>6</v>
      </c>
      <c r="Q2417" t="b">
        <v>0</v>
      </c>
      <c r="R2417" t="s">
        <v>8282</v>
      </c>
      <c r="S2417" s="12" t="s">
        <v>8337</v>
      </c>
      <c r="T2417" t="s">
        <v>8338</v>
      </c>
      <c r="U2417">
        <f t="shared" si="189"/>
        <v>2016</v>
      </c>
    </row>
    <row r="2418" spans="1:21" ht="15" hidden="1" customHeight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>
        <f t="shared" si="185"/>
        <v>0</v>
      </c>
      <c r="H2418">
        <f t="shared" si="186"/>
        <v>5</v>
      </c>
      <c r="I2418" t="s">
        <v>8223</v>
      </c>
      <c r="J2418" t="s">
        <v>8245</v>
      </c>
      <c r="K2418">
        <v>1426345200</v>
      </c>
      <c r="L2418" s="9">
        <f t="shared" si="187"/>
        <v>42077.625</v>
      </c>
      <c r="M2418">
        <v>1421343743</v>
      </c>
      <c r="N2418" s="9">
        <f t="shared" si="188"/>
        <v>42019.737766203703</v>
      </c>
      <c r="O2418" t="b">
        <v>0</v>
      </c>
      <c r="P2418">
        <v>1</v>
      </c>
      <c r="Q2418" t="b">
        <v>0</v>
      </c>
      <c r="R2418" t="s">
        <v>8282</v>
      </c>
      <c r="S2418" s="12" t="s">
        <v>8337</v>
      </c>
      <c r="T2418" t="s">
        <v>8338</v>
      </c>
      <c r="U2418">
        <f t="shared" si="189"/>
        <v>2015</v>
      </c>
    </row>
    <row r="2419" spans="1:21" ht="15" hidden="1" customHeight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>
        <f t="shared" si="185"/>
        <v>0</v>
      </c>
      <c r="H2419" t="e">
        <f t="shared" si="186"/>
        <v>#DIV/0!</v>
      </c>
      <c r="I2419" t="s">
        <v>8223</v>
      </c>
      <c r="J2419" t="s">
        <v>8245</v>
      </c>
      <c r="K2419">
        <v>1407705187</v>
      </c>
      <c r="L2419" s="9">
        <f t="shared" si="187"/>
        <v>41861.884108796294</v>
      </c>
      <c r="M2419">
        <v>1405113187</v>
      </c>
      <c r="N2419" s="9">
        <f t="shared" si="188"/>
        <v>41831.884108796294</v>
      </c>
      <c r="O2419" t="b">
        <v>0</v>
      </c>
      <c r="P2419">
        <v>0</v>
      </c>
      <c r="Q2419" t="b">
        <v>0</v>
      </c>
      <c r="R2419" t="s">
        <v>8282</v>
      </c>
      <c r="S2419" s="12" t="s">
        <v>8337</v>
      </c>
      <c r="T2419" t="s">
        <v>8338</v>
      </c>
      <c r="U2419">
        <f t="shared" si="189"/>
        <v>2014</v>
      </c>
    </row>
    <row r="2420" spans="1:21" ht="15" hidden="1" customHeight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>
        <f t="shared" si="185"/>
        <v>0</v>
      </c>
      <c r="H2420">
        <f t="shared" si="186"/>
        <v>1</v>
      </c>
      <c r="I2420" t="s">
        <v>8223</v>
      </c>
      <c r="J2420" t="s">
        <v>8245</v>
      </c>
      <c r="K2420">
        <v>1427225644</v>
      </c>
      <c r="L2420" s="9">
        <f t="shared" si="187"/>
        <v>42087.815324074079</v>
      </c>
      <c r="M2420">
        <v>1422045244</v>
      </c>
      <c r="N2420" s="9">
        <f t="shared" si="188"/>
        <v>42027.856990740736</v>
      </c>
      <c r="O2420" t="b">
        <v>0</v>
      </c>
      <c r="P2420">
        <v>5</v>
      </c>
      <c r="Q2420" t="b">
        <v>0</v>
      </c>
      <c r="R2420" t="s">
        <v>8282</v>
      </c>
      <c r="S2420" s="12" t="s">
        <v>8337</v>
      </c>
      <c r="T2420" t="s">
        <v>8338</v>
      </c>
      <c r="U2420">
        <f t="shared" si="189"/>
        <v>2015</v>
      </c>
    </row>
    <row r="2421" spans="1:21" ht="15" hidden="1" customHeight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>
        <f t="shared" si="185"/>
        <v>0</v>
      </c>
      <c r="H2421" t="e">
        <f t="shared" si="186"/>
        <v>#DIV/0!</v>
      </c>
      <c r="I2421" t="s">
        <v>8223</v>
      </c>
      <c r="J2421" t="s">
        <v>8245</v>
      </c>
      <c r="K2421">
        <v>1424281389</v>
      </c>
      <c r="L2421" s="9">
        <f t="shared" si="187"/>
        <v>42053.738298611104</v>
      </c>
      <c r="M2421">
        <v>1419097389</v>
      </c>
      <c r="N2421" s="9">
        <f t="shared" si="188"/>
        <v>41993.738298611112</v>
      </c>
      <c r="O2421" t="b">
        <v>0</v>
      </c>
      <c r="P2421">
        <v>0</v>
      </c>
      <c r="Q2421" t="b">
        <v>0</v>
      </c>
      <c r="R2421" t="s">
        <v>8282</v>
      </c>
      <c r="S2421" s="12" t="s">
        <v>8337</v>
      </c>
      <c r="T2421" t="s">
        <v>8338</v>
      </c>
      <c r="U2421">
        <f t="shared" si="189"/>
        <v>2014</v>
      </c>
    </row>
    <row r="2422" spans="1:21" ht="15" hidden="1" customHeight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>
        <f t="shared" si="185"/>
        <v>15</v>
      </c>
      <c r="H2422">
        <f t="shared" si="186"/>
        <v>69.47</v>
      </c>
      <c r="I2422" t="s">
        <v>8223</v>
      </c>
      <c r="J2422" t="s">
        <v>8245</v>
      </c>
      <c r="K2422">
        <v>1415583695</v>
      </c>
      <c r="L2422" s="9">
        <f t="shared" si="187"/>
        <v>41953.070543981477</v>
      </c>
      <c r="M2422">
        <v>1410396095</v>
      </c>
      <c r="N2422" s="9">
        <f t="shared" si="188"/>
        <v>41893.028877314813</v>
      </c>
      <c r="O2422" t="b">
        <v>0</v>
      </c>
      <c r="P2422">
        <v>36</v>
      </c>
      <c r="Q2422" t="b">
        <v>0</v>
      </c>
      <c r="R2422" t="s">
        <v>8282</v>
      </c>
      <c r="S2422" s="12" t="s">
        <v>8337</v>
      </c>
      <c r="T2422" t="s">
        <v>8338</v>
      </c>
      <c r="U2422">
        <f t="shared" si="189"/>
        <v>2014</v>
      </c>
    </row>
    <row r="2423" spans="1:21" ht="15" hidden="1" customHeight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>
        <f t="shared" si="185"/>
        <v>0</v>
      </c>
      <c r="H2423">
        <f t="shared" si="186"/>
        <v>1</v>
      </c>
      <c r="I2423" t="s">
        <v>8223</v>
      </c>
      <c r="J2423" t="s">
        <v>8245</v>
      </c>
      <c r="K2423">
        <v>1424536196</v>
      </c>
      <c r="L2423" s="9">
        <f t="shared" si="187"/>
        <v>42056.687453703707</v>
      </c>
      <c r="M2423">
        <v>1421944196</v>
      </c>
      <c r="N2423" s="9">
        <f t="shared" si="188"/>
        <v>42026.687453703707</v>
      </c>
      <c r="O2423" t="b">
        <v>0</v>
      </c>
      <c r="P2423">
        <v>1</v>
      </c>
      <c r="Q2423" t="b">
        <v>0</v>
      </c>
      <c r="R2423" t="s">
        <v>8282</v>
      </c>
      <c r="S2423" s="12" t="s">
        <v>8337</v>
      </c>
      <c r="T2423" t="s">
        <v>8338</v>
      </c>
      <c r="U2423">
        <f t="shared" si="189"/>
        <v>2015</v>
      </c>
    </row>
    <row r="2424" spans="1:21" ht="15" hidden="1" customHeight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>
        <f t="shared" si="185"/>
        <v>0</v>
      </c>
      <c r="H2424">
        <f t="shared" si="186"/>
        <v>1</v>
      </c>
      <c r="I2424" t="s">
        <v>8223</v>
      </c>
      <c r="J2424" t="s">
        <v>8245</v>
      </c>
      <c r="K2424">
        <v>1426091036</v>
      </c>
      <c r="L2424" s="9">
        <f t="shared" si="187"/>
        <v>42074.683287037042</v>
      </c>
      <c r="M2424">
        <v>1423502636</v>
      </c>
      <c r="N2424" s="9">
        <f t="shared" si="188"/>
        <v>42044.724953703706</v>
      </c>
      <c r="O2424" t="b">
        <v>0</v>
      </c>
      <c r="P2424">
        <v>1</v>
      </c>
      <c r="Q2424" t="b">
        <v>0</v>
      </c>
      <c r="R2424" t="s">
        <v>8282</v>
      </c>
      <c r="S2424" s="12" t="s">
        <v>8337</v>
      </c>
      <c r="T2424" t="s">
        <v>8338</v>
      </c>
      <c r="U2424">
        <f t="shared" si="189"/>
        <v>2015</v>
      </c>
    </row>
    <row r="2425" spans="1:21" ht="15" hidden="1" customHeight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>
        <f t="shared" si="185"/>
        <v>0</v>
      </c>
      <c r="H2425">
        <f t="shared" si="186"/>
        <v>8</v>
      </c>
      <c r="I2425" t="s">
        <v>8223</v>
      </c>
      <c r="J2425" t="s">
        <v>8245</v>
      </c>
      <c r="K2425">
        <v>1420044890</v>
      </c>
      <c r="L2425" s="9">
        <f t="shared" si="187"/>
        <v>42004.704745370371</v>
      </c>
      <c r="M2425">
        <v>1417452890</v>
      </c>
      <c r="N2425" s="9">
        <f t="shared" si="188"/>
        <v>41974.704745370371</v>
      </c>
      <c r="O2425" t="b">
        <v>0</v>
      </c>
      <c r="P2425">
        <v>1</v>
      </c>
      <c r="Q2425" t="b">
        <v>0</v>
      </c>
      <c r="R2425" t="s">
        <v>8282</v>
      </c>
      <c r="S2425" s="12" t="s">
        <v>8337</v>
      </c>
      <c r="T2425" t="s">
        <v>8338</v>
      </c>
      <c r="U2425">
        <f t="shared" si="189"/>
        <v>2014</v>
      </c>
    </row>
    <row r="2426" spans="1:21" ht="15" hidden="1" customHeight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>
        <f t="shared" si="185"/>
        <v>1</v>
      </c>
      <c r="H2426">
        <f t="shared" si="186"/>
        <v>34.44</v>
      </c>
      <c r="I2426" t="s">
        <v>8223</v>
      </c>
      <c r="J2426" t="s">
        <v>8245</v>
      </c>
      <c r="K2426">
        <v>1414445108</v>
      </c>
      <c r="L2426" s="9">
        <f t="shared" si="187"/>
        <v>41939.892453703702</v>
      </c>
      <c r="M2426">
        <v>1411853108</v>
      </c>
      <c r="N2426" s="9">
        <f t="shared" si="188"/>
        <v>41909.892453703709</v>
      </c>
      <c r="O2426" t="b">
        <v>0</v>
      </c>
      <c r="P2426">
        <v>9</v>
      </c>
      <c r="Q2426" t="b">
        <v>0</v>
      </c>
      <c r="R2426" t="s">
        <v>8282</v>
      </c>
      <c r="S2426" s="12" t="s">
        <v>8337</v>
      </c>
      <c r="T2426" t="s">
        <v>8338</v>
      </c>
      <c r="U2426">
        <f t="shared" si="189"/>
        <v>2014</v>
      </c>
    </row>
    <row r="2427" spans="1:21" ht="15" hidden="1" customHeight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>
        <f t="shared" si="185"/>
        <v>0</v>
      </c>
      <c r="H2427">
        <f t="shared" si="186"/>
        <v>1</v>
      </c>
      <c r="I2427" t="s">
        <v>8223</v>
      </c>
      <c r="J2427" t="s">
        <v>8245</v>
      </c>
      <c r="K2427">
        <v>1464386640</v>
      </c>
      <c r="L2427" s="9">
        <f t="shared" si="187"/>
        <v>42517.919444444444</v>
      </c>
      <c r="M2427">
        <v>1463090149</v>
      </c>
      <c r="N2427" s="9">
        <f t="shared" si="188"/>
        <v>42502.913761574076</v>
      </c>
      <c r="O2427" t="b">
        <v>0</v>
      </c>
      <c r="P2427">
        <v>1</v>
      </c>
      <c r="Q2427" t="b">
        <v>0</v>
      </c>
      <c r="R2427" t="s">
        <v>8282</v>
      </c>
      <c r="S2427" s="12" t="s">
        <v>8337</v>
      </c>
      <c r="T2427" t="s">
        <v>8338</v>
      </c>
      <c r="U2427">
        <f t="shared" si="189"/>
        <v>2016</v>
      </c>
    </row>
    <row r="2428" spans="1:21" ht="15" hidden="1" customHeight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>
        <f t="shared" si="185"/>
        <v>0</v>
      </c>
      <c r="H2428" t="e">
        <f t="shared" si="186"/>
        <v>#DIV/0!</v>
      </c>
      <c r="I2428" t="s">
        <v>8223</v>
      </c>
      <c r="J2428" t="s">
        <v>8245</v>
      </c>
      <c r="K2428">
        <v>1439006692</v>
      </c>
      <c r="L2428" s="9">
        <f t="shared" si="187"/>
        <v>42224.170046296291</v>
      </c>
      <c r="M2428">
        <v>1433822692</v>
      </c>
      <c r="N2428" s="9">
        <f t="shared" si="188"/>
        <v>42164.170046296291</v>
      </c>
      <c r="O2428" t="b">
        <v>0</v>
      </c>
      <c r="P2428">
        <v>0</v>
      </c>
      <c r="Q2428" t="b">
        <v>0</v>
      </c>
      <c r="R2428" t="s">
        <v>8282</v>
      </c>
      <c r="S2428" s="12" t="s">
        <v>8337</v>
      </c>
      <c r="T2428" t="s">
        <v>8338</v>
      </c>
      <c r="U2428">
        <f t="shared" si="189"/>
        <v>2015</v>
      </c>
    </row>
    <row r="2429" spans="1:21" ht="15" hidden="1" customHeight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>
        <f t="shared" si="185"/>
        <v>0</v>
      </c>
      <c r="H2429">
        <f t="shared" si="186"/>
        <v>1</v>
      </c>
      <c r="I2429" t="s">
        <v>8223</v>
      </c>
      <c r="J2429" t="s">
        <v>8245</v>
      </c>
      <c r="K2429">
        <v>1458715133</v>
      </c>
      <c r="L2429" s="9">
        <f t="shared" si="187"/>
        <v>42452.277002314819</v>
      </c>
      <c r="M2429">
        <v>1455262733</v>
      </c>
      <c r="N2429" s="9">
        <f t="shared" si="188"/>
        <v>42412.318668981483</v>
      </c>
      <c r="O2429" t="b">
        <v>0</v>
      </c>
      <c r="P2429">
        <v>1</v>
      </c>
      <c r="Q2429" t="b">
        <v>0</v>
      </c>
      <c r="R2429" t="s">
        <v>8282</v>
      </c>
      <c r="S2429" s="12" t="s">
        <v>8337</v>
      </c>
      <c r="T2429" t="s">
        <v>8338</v>
      </c>
      <c r="U2429">
        <f t="shared" si="189"/>
        <v>2016</v>
      </c>
    </row>
    <row r="2430" spans="1:21" ht="15" hidden="1" customHeight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>
        <f t="shared" si="185"/>
        <v>0</v>
      </c>
      <c r="H2430">
        <f t="shared" si="186"/>
        <v>1</v>
      </c>
      <c r="I2430" t="s">
        <v>8223</v>
      </c>
      <c r="J2430" t="s">
        <v>8245</v>
      </c>
      <c r="K2430">
        <v>1426182551</v>
      </c>
      <c r="L2430" s="9">
        <f t="shared" si="187"/>
        <v>42075.742488425924</v>
      </c>
      <c r="M2430">
        <v>1423594151</v>
      </c>
      <c r="N2430" s="9">
        <f t="shared" si="188"/>
        <v>42045.784155092595</v>
      </c>
      <c r="O2430" t="b">
        <v>0</v>
      </c>
      <c r="P2430">
        <v>1</v>
      </c>
      <c r="Q2430" t="b">
        <v>0</v>
      </c>
      <c r="R2430" t="s">
        <v>8282</v>
      </c>
      <c r="S2430" s="12" t="s">
        <v>8337</v>
      </c>
      <c r="T2430" t="s">
        <v>8338</v>
      </c>
      <c r="U2430">
        <f t="shared" si="189"/>
        <v>2015</v>
      </c>
    </row>
    <row r="2431" spans="1:21" ht="15" hidden="1" customHeight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>
        <f t="shared" si="185"/>
        <v>1</v>
      </c>
      <c r="H2431">
        <f t="shared" si="186"/>
        <v>501.25</v>
      </c>
      <c r="I2431" t="s">
        <v>8233</v>
      </c>
      <c r="J2431" t="s">
        <v>8253</v>
      </c>
      <c r="K2431">
        <v>1486313040</v>
      </c>
      <c r="L2431" s="9">
        <f t="shared" si="187"/>
        <v>42771.697222222225</v>
      </c>
      <c r="M2431">
        <v>1483131966</v>
      </c>
      <c r="N2431" s="9">
        <f t="shared" si="188"/>
        <v>42734.879236111112</v>
      </c>
      <c r="O2431" t="b">
        <v>0</v>
      </c>
      <c r="P2431">
        <v>4</v>
      </c>
      <c r="Q2431" t="b">
        <v>0</v>
      </c>
      <c r="R2431" t="s">
        <v>8282</v>
      </c>
      <c r="S2431" s="12" t="s">
        <v>8337</v>
      </c>
      <c r="T2431" t="s">
        <v>8338</v>
      </c>
      <c r="U2431">
        <f t="shared" si="189"/>
        <v>2016</v>
      </c>
    </row>
    <row r="2432" spans="1:21" ht="15" hidden="1" customHeight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>
        <f t="shared" si="185"/>
        <v>1</v>
      </c>
      <c r="H2432">
        <f t="shared" si="186"/>
        <v>10.5</v>
      </c>
      <c r="I2432" t="s">
        <v>8223</v>
      </c>
      <c r="J2432" t="s">
        <v>8245</v>
      </c>
      <c r="K2432">
        <v>1455246504</v>
      </c>
      <c r="L2432" s="9">
        <f t="shared" si="187"/>
        <v>42412.130833333329</v>
      </c>
      <c r="M2432">
        <v>1452654504</v>
      </c>
      <c r="N2432" s="9">
        <f t="shared" si="188"/>
        <v>42382.130833333329</v>
      </c>
      <c r="O2432" t="b">
        <v>0</v>
      </c>
      <c r="P2432">
        <v>2</v>
      </c>
      <c r="Q2432" t="b">
        <v>0</v>
      </c>
      <c r="R2432" t="s">
        <v>8282</v>
      </c>
      <c r="S2432" s="12" t="s">
        <v>8337</v>
      </c>
      <c r="T2432" t="s">
        <v>8338</v>
      </c>
      <c r="U2432">
        <f t="shared" si="189"/>
        <v>2016</v>
      </c>
    </row>
    <row r="2433" spans="1:21" ht="15" hidden="1" customHeight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>
        <f t="shared" si="185"/>
        <v>0</v>
      </c>
      <c r="H2433">
        <f t="shared" si="186"/>
        <v>1</v>
      </c>
      <c r="I2433" t="s">
        <v>8223</v>
      </c>
      <c r="J2433" t="s">
        <v>8245</v>
      </c>
      <c r="K2433">
        <v>1467080613</v>
      </c>
      <c r="L2433" s="9">
        <f t="shared" si="187"/>
        <v>42549.099687499998</v>
      </c>
      <c r="M2433">
        <v>1461896613</v>
      </c>
      <c r="N2433" s="9">
        <f t="shared" si="188"/>
        <v>42489.099687499998</v>
      </c>
      <c r="O2433" t="b">
        <v>0</v>
      </c>
      <c r="P2433">
        <v>2</v>
      </c>
      <c r="Q2433" t="b">
        <v>0</v>
      </c>
      <c r="R2433" t="s">
        <v>8282</v>
      </c>
      <c r="S2433" s="12" t="s">
        <v>8337</v>
      </c>
      <c r="T2433" t="s">
        <v>8338</v>
      </c>
      <c r="U2433">
        <f t="shared" si="189"/>
        <v>2016</v>
      </c>
    </row>
    <row r="2434" spans="1:21" ht="15" hidden="1" customHeight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>
        <f t="shared" si="185"/>
        <v>0</v>
      </c>
      <c r="H2434">
        <f t="shared" si="186"/>
        <v>1</v>
      </c>
      <c r="I2434" t="s">
        <v>8223</v>
      </c>
      <c r="J2434" t="s">
        <v>8245</v>
      </c>
      <c r="K2434">
        <v>1425791697</v>
      </c>
      <c r="L2434" s="9">
        <f t="shared" si="187"/>
        <v>42071.218715277777</v>
      </c>
      <c r="M2434">
        <v>1423199697</v>
      </c>
      <c r="N2434" s="9">
        <f t="shared" si="188"/>
        <v>42041.218715277777</v>
      </c>
      <c r="O2434" t="b">
        <v>0</v>
      </c>
      <c r="P2434">
        <v>2</v>
      </c>
      <c r="Q2434" t="b">
        <v>0</v>
      </c>
      <c r="R2434" t="s">
        <v>8282</v>
      </c>
      <c r="S2434" s="12" t="s">
        <v>8337</v>
      </c>
      <c r="T2434" t="s">
        <v>8338</v>
      </c>
      <c r="U2434">
        <f t="shared" si="189"/>
        <v>2015</v>
      </c>
    </row>
    <row r="2435" spans="1:21" ht="15" hidden="1" customHeight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>
        <f t="shared" ref="G2435:G2498" si="190">ROUND(E2435/D2435*100,0)</f>
        <v>0</v>
      </c>
      <c r="H2435" t="e">
        <f t="shared" ref="H2435:H2498" si="191">ROUND(E2435/P2435,2)</f>
        <v>#DIV/0!</v>
      </c>
      <c r="I2435" t="s">
        <v>8223</v>
      </c>
      <c r="J2435" t="s">
        <v>8245</v>
      </c>
      <c r="K2435">
        <v>1456608943</v>
      </c>
      <c r="L2435" s="9">
        <f t="shared" ref="L2435:L2498" si="192">K2435/60/60/24+DATE(1970,1,1)</f>
        <v>42427.89980324074</v>
      </c>
      <c r="M2435">
        <v>1454016943</v>
      </c>
      <c r="N2435" s="9">
        <f t="shared" ref="N2435:N2498" si="193">M2435/24/60/60+DATE(1970,1,1)</f>
        <v>42397.89980324074</v>
      </c>
      <c r="O2435" t="b">
        <v>0</v>
      </c>
      <c r="P2435">
        <v>0</v>
      </c>
      <c r="Q2435" t="b">
        <v>0</v>
      </c>
      <c r="R2435" t="s">
        <v>8282</v>
      </c>
      <c r="S2435" s="12" t="s">
        <v>8337</v>
      </c>
      <c r="T2435" t="s">
        <v>8338</v>
      </c>
      <c r="U2435">
        <f t="shared" ref="U2435:U2498" si="194">YEAR(N2435)</f>
        <v>2016</v>
      </c>
    </row>
    <row r="2436" spans="1:21" ht="15" hidden="1" customHeight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>
        <f t="shared" si="190"/>
        <v>0</v>
      </c>
      <c r="H2436">
        <f t="shared" si="191"/>
        <v>13</v>
      </c>
      <c r="I2436" t="s">
        <v>8223</v>
      </c>
      <c r="J2436" t="s">
        <v>8245</v>
      </c>
      <c r="K2436">
        <v>1438662474</v>
      </c>
      <c r="L2436" s="9">
        <f t="shared" si="192"/>
        <v>42220.18604166666</v>
      </c>
      <c r="M2436">
        <v>1435206474</v>
      </c>
      <c r="N2436" s="9">
        <f t="shared" si="193"/>
        <v>42180.186041666668</v>
      </c>
      <c r="O2436" t="b">
        <v>0</v>
      </c>
      <c r="P2436">
        <v>2</v>
      </c>
      <c r="Q2436" t="b">
        <v>0</v>
      </c>
      <c r="R2436" t="s">
        <v>8282</v>
      </c>
      <c r="S2436" s="12" t="s">
        <v>8337</v>
      </c>
      <c r="T2436" t="s">
        <v>8338</v>
      </c>
      <c r="U2436">
        <f t="shared" si="194"/>
        <v>2015</v>
      </c>
    </row>
    <row r="2437" spans="1:21" ht="15" hidden="1" customHeight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>
        <f t="shared" si="190"/>
        <v>0</v>
      </c>
      <c r="H2437">
        <f t="shared" si="191"/>
        <v>306</v>
      </c>
      <c r="I2437" t="s">
        <v>8234</v>
      </c>
      <c r="J2437" t="s">
        <v>8254</v>
      </c>
      <c r="K2437">
        <v>1444027186</v>
      </c>
      <c r="L2437" s="9">
        <f t="shared" si="192"/>
        <v>42282.277615740735</v>
      </c>
      <c r="M2437">
        <v>1441435186</v>
      </c>
      <c r="N2437" s="9">
        <f t="shared" si="193"/>
        <v>42252.277615740735</v>
      </c>
      <c r="O2437" t="b">
        <v>0</v>
      </c>
      <c r="P2437">
        <v>4</v>
      </c>
      <c r="Q2437" t="b">
        <v>0</v>
      </c>
      <c r="R2437" t="s">
        <v>8282</v>
      </c>
      <c r="S2437" s="12" t="s">
        <v>8337</v>
      </c>
      <c r="T2437" t="s">
        <v>8338</v>
      </c>
      <c r="U2437">
        <f t="shared" si="194"/>
        <v>2015</v>
      </c>
    </row>
    <row r="2438" spans="1:21" ht="15" hidden="1" customHeight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>
        <f t="shared" si="190"/>
        <v>0</v>
      </c>
      <c r="H2438">
        <f t="shared" si="191"/>
        <v>22.5</v>
      </c>
      <c r="I2438" t="s">
        <v>8228</v>
      </c>
      <c r="J2438" t="s">
        <v>8250</v>
      </c>
      <c r="K2438">
        <v>1454078770</v>
      </c>
      <c r="L2438" s="9">
        <f t="shared" si="192"/>
        <v>42398.615393518514</v>
      </c>
      <c r="M2438">
        <v>1448894770</v>
      </c>
      <c r="N2438" s="9">
        <f t="shared" si="193"/>
        <v>42338.615393518514</v>
      </c>
      <c r="O2438" t="b">
        <v>0</v>
      </c>
      <c r="P2438">
        <v>2</v>
      </c>
      <c r="Q2438" t="b">
        <v>0</v>
      </c>
      <c r="R2438" t="s">
        <v>8282</v>
      </c>
      <c r="S2438" s="12" t="s">
        <v>8337</v>
      </c>
      <c r="T2438" t="s">
        <v>8338</v>
      </c>
      <c r="U2438">
        <f t="shared" si="194"/>
        <v>2015</v>
      </c>
    </row>
    <row r="2439" spans="1:21" ht="15" hidden="1" customHeight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>
        <f t="shared" si="190"/>
        <v>0</v>
      </c>
      <c r="H2439" t="e">
        <f t="shared" si="191"/>
        <v>#DIV/0!</v>
      </c>
      <c r="I2439" t="s">
        <v>8223</v>
      </c>
      <c r="J2439" t="s">
        <v>8245</v>
      </c>
      <c r="K2439">
        <v>1426615200</v>
      </c>
      <c r="L2439" s="9">
        <f t="shared" si="192"/>
        <v>42080.75</v>
      </c>
      <c r="M2439">
        <v>1422400188</v>
      </c>
      <c r="N2439" s="9">
        <f t="shared" si="193"/>
        <v>42031.965138888889</v>
      </c>
      <c r="O2439" t="b">
        <v>0</v>
      </c>
      <c r="P2439">
        <v>0</v>
      </c>
      <c r="Q2439" t="b">
        <v>0</v>
      </c>
      <c r="R2439" t="s">
        <v>8282</v>
      </c>
      <c r="S2439" s="12" t="s">
        <v>8337</v>
      </c>
      <c r="T2439" t="s">
        <v>8338</v>
      </c>
      <c r="U2439">
        <f t="shared" si="194"/>
        <v>2015</v>
      </c>
    </row>
    <row r="2440" spans="1:21" ht="15" hidden="1" customHeight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>
        <f t="shared" si="190"/>
        <v>0</v>
      </c>
      <c r="H2440">
        <f t="shared" si="191"/>
        <v>50</v>
      </c>
      <c r="I2440" t="s">
        <v>8223</v>
      </c>
      <c r="J2440" t="s">
        <v>8245</v>
      </c>
      <c r="K2440">
        <v>1449529062</v>
      </c>
      <c r="L2440" s="9">
        <f t="shared" si="192"/>
        <v>42345.956736111111</v>
      </c>
      <c r="M2440">
        <v>1444341462</v>
      </c>
      <c r="N2440" s="9">
        <f t="shared" si="193"/>
        <v>42285.91506944444</v>
      </c>
      <c r="O2440" t="b">
        <v>0</v>
      </c>
      <c r="P2440">
        <v>1</v>
      </c>
      <c r="Q2440" t="b">
        <v>0</v>
      </c>
      <c r="R2440" t="s">
        <v>8282</v>
      </c>
      <c r="S2440" s="12" t="s">
        <v>8337</v>
      </c>
      <c r="T2440" t="s">
        <v>8338</v>
      </c>
      <c r="U2440">
        <f t="shared" si="194"/>
        <v>2015</v>
      </c>
    </row>
    <row r="2441" spans="1:21" ht="15" hidden="1" customHeight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>
        <f t="shared" si="190"/>
        <v>0</v>
      </c>
      <c r="H2441" t="e">
        <f t="shared" si="191"/>
        <v>#DIV/0!</v>
      </c>
      <c r="I2441" t="s">
        <v>8223</v>
      </c>
      <c r="J2441" t="s">
        <v>8245</v>
      </c>
      <c r="K2441">
        <v>1445197129</v>
      </c>
      <c r="L2441" s="9">
        <f t="shared" si="192"/>
        <v>42295.818622685183</v>
      </c>
      <c r="M2441">
        <v>1442605129</v>
      </c>
      <c r="N2441" s="9">
        <f t="shared" si="193"/>
        <v>42265.818622685183</v>
      </c>
      <c r="O2441" t="b">
        <v>0</v>
      </c>
      <c r="P2441">
        <v>0</v>
      </c>
      <c r="Q2441" t="b">
        <v>0</v>
      </c>
      <c r="R2441" t="s">
        <v>8282</v>
      </c>
      <c r="S2441" s="12" t="s">
        <v>8337</v>
      </c>
      <c r="T2441" t="s">
        <v>8338</v>
      </c>
      <c r="U2441">
        <f t="shared" si="194"/>
        <v>2015</v>
      </c>
    </row>
    <row r="2442" spans="1:21" ht="15" hidden="1" customHeight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>
        <f t="shared" si="190"/>
        <v>0</v>
      </c>
      <c r="H2442">
        <f t="shared" si="191"/>
        <v>5</v>
      </c>
      <c r="I2442" t="s">
        <v>8241</v>
      </c>
      <c r="J2442" t="s">
        <v>8248</v>
      </c>
      <c r="K2442">
        <v>1455399313</v>
      </c>
      <c r="L2442" s="9">
        <f t="shared" si="192"/>
        <v>42413.899456018517</v>
      </c>
      <c r="M2442">
        <v>1452807313</v>
      </c>
      <c r="N2442" s="9">
        <f t="shared" si="193"/>
        <v>42383.899456018517</v>
      </c>
      <c r="O2442" t="b">
        <v>0</v>
      </c>
      <c r="P2442">
        <v>2</v>
      </c>
      <c r="Q2442" t="b">
        <v>0</v>
      </c>
      <c r="R2442" t="s">
        <v>8282</v>
      </c>
      <c r="S2442" s="12" t="s">
        <v>8337</v>
      </c>
      <c r="T2442" t="s">
        <v>8338</v>
      </c>
      <c r="U2442">
        <f t="shared" si="194"/>
        <v>2016</v>
      </c>
    </row>
    <row r="2443" spans="1:21" ht="15" hidden="1" customHeight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>
        <f t="shared" si="190"/>
        <v>108</v>
      </c>
      <c r="H2443">
        <f t="shared" si="191"/>
        <v>74.23</v>
      </c>
      <c r="I2443" t="s">
        <v>8223</v>
      </c>
      <c r="J2443" t="s">
        <v>8245</v>
      </c>
      <c r="K2443">
        <v>1437627540</v>
      </c>
      <c r="L2443" s="9">
        <f t="shared" si="192"/>
        <v>42208.207638888889</v>
      </c>
      <c r="M2443">
        <v>1435806054</v>
      </c>
      <c r="N2443" s="9">
        <f t="shared" si="193"/>
        <v>42187.125625000001</v>
      </c>
      <c r="O2443" t="b">
        <v>0</v>
      </c>
      <c r="P2443">
        <v>109</v>
      </c>
      <c r="Q2443" t="b">
        <v>1</v>
      </c>
      <c r="R2443" t="s">
        <v>8296</v>
      </c>
      <c r="S2443" s="12" t="s">
        <v>8337</v>
      </c>
      <c r="T2443" t="s">
        <v>8353</v>
      </c>
      <c r="U2443">
        <f t="shared" si="194"/>
        <v>2015</v>
      </c>
    </row>
    <row r="2444" spans="1:21" ht="15" hidden="1" customHeight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>
        <f t="shared" si="190"/>
        <v>126</v>
      </c>
      <c r="H2444">
        <f t="shared" si="191"/>
        <v>81.25</v>
      </c>
      <c r="I2444" t="s">
        <v>8223</v>
      </c>
      <c r="J2444" t="s">
        <v>8245</v>
      </c>
      <c r="K2444">
        <v>1426777228</v>
      </c>
      <c r="L2444" s="9">
        <f t="shared" si="192"/>
        <v>42082.625324074077</v>
      </c>
      <c r="M2444">
        <v>1424188828</v>
      </c>
      <c r="N2444" s="9">
        <f t="shared" si="193"/>
        <v>42052.666990740741</v>
      </c>
      <c r="O2444" t="b">
        <v>0</v>
      </c>
      <c r="P2444">
        <v>372</v>
      </c>
      <c r="Q2444" t="b">
        <v>1</v>
      </c>
      <c r="R2444" t="s">
        <v>8296</v>
      </c>
      <c r="S2444" s="12" t="s">
        <v>8337</v>
      </c>
      <c r="T2444" t="s">
        <v>8353</v>
      </c>
      <c r="U2444">
        <f t="shared" si="194"/>
        <v>2015</v>
      </c>
    </row>
    <row r="2445" spans="1:21" ht="15" hidden="1" customHeight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>
        <f t="shared" si="190"/>
        <v>203</v>
      </c>
      <c r="H2445">
        <f t="shared" si="191"/>
        <v>130.22999999999999</v>
      </c>
      <c r="I2445" t="s">
        <v>8223</v>
      </c>
      <c r="J2445" t="s">
        <v>8245</v>
      </c>
      <c r="K2445">
        <v>1408114822</v>
      </c>
      <c r="L2445" s="9">
        <f t="shared" si="192"/>
        <v>41866.625254629631</v>
      </c>
      <c r="M2445">
        <v>1405522822</v>
      </c>
      <c r="N2445" s="9">
        <f t="shared" si="193"/>
        <v>41836.625254629631</v>
      </c>
      <c r="O2445" t="b">
        <v>0</v>
      </c>
      <c r="P2445">
        <v>311</v>
      </c>
      <c r="Q2445" t="b">
        <v>1</v>
      </c>
      <c r="R2445" t="s">
        <v>8296</v>
      </c>
      <c r="S2445" s="12" t="s">
        <v>8337</v>
      </c>
      <c r="T2445" t="s">
        <v>8353</v>
      </c>
      <c r="U2445">
        <f t="shared" si="194"/>
        <v>2014</v>
      </c>
    </row>
    <row r="2446" spans="1:21" ht="15" hidden="1" customHeight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>
        <f t="shared" si="190"/>
        <v>109</v>
      </c>
      <c r="H2446">
        <f t="shared" si="191"/>
        <v>53.41</v>
      </c>
      <c r="I2446" t="s">
        <v>8223</v>
      </c>
      <c r="J2446" t="s">
        <v>8245</v>
      </c>
      <c r="K2446">
        <v>1464199591</v>
      </c>
      <c r="L2446" s="9">
        <f t="shared" si="192"/>
        <v>42515.754525462966</v>
      </c>
      <c r="M2446">
        <v>1461607591</v>
      </c>
      <c r="N2446" s="9">
        <f t="shared" si="193"/>
        <v>42485.754525462966</v>
      </c>
      <c r="O2446" t="b">
        <v>0</v>
      </c>
      <c r="P2446">
        <v>61</v>
      </c>
      <c r="Q2446" t="b">
        <v>1</v>
      </c>
      <c r="R2446" t="s">
        <v>8296</v>
      </c>
      <c r="S2446" s="12" t="s">
        <v>8337</v>
      </c>
      <c r="T2446" t="s">
        <v>8353</v>
      </c>
      <c r="U2446">
        <f t="shared" si="194"/>
        <v>2016</v>
      </c>
    </row>
    <row r="2447" spans="1:21" ht="15" hidden="1" customHeight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>
        <f t="shared" si="190"/>
        <v>173</v>
      </c>
      <c r="H2447">
        <f t="shared" si="191"/>
        <v>75.13</v>
      </c>
      <c r="I2447" t="s">
        <v>8223</v>
      </c>
      <c r="J2447" t="s">
        <v>8245</v>
      </c>
      <c r="K2447">
        <v>1443242021</v>
      </c>
      <c r="L2447" s="9">
        <f t="shared" si="192"/>
        <v>42273.190057870372</v>
      </c>
      <c r="M2447">
        <v>1440650021</v>
      </c>
      <c r="N2447" s="9">
        <f t="shared" si="193"/>
        <v>42243.190057870372</v>
      </c>
      <c r="O2447" t="b">
        <v>0</v>
      </c>
      <c r="P2447">
        <v>115</v>
      </c>
      <c r="Q2447" t="b">
        <v>1</v>
      </c>
      <c r="R2447" t="s">
        <v>8296</v>
      </c>
      <c r="S2447" s="12" t="s">
        <v>8337</v>
      </c>
      <c r="T2447" t="s">
        <v>8353</v>
      </c>
      <c r="U2447">
        <f t="shared" si="194"/>
        <v>2015</v>
      </c>
    </row>
    <row r="2448" spans="1:21" ht="15" hidden="1" customHeight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>
        <f t="shared" si="190"/>
        <v>168</v>
      </c>
      <c r="H2448">
        <f t="shared" si="191"/>
        <v>75.67</v>
      </c>
      <c r="I2448" t="s">
        <v>8223</v>
      </c>
      <c r="J2448" t="s">
        <v>8245</v>
      </c>
      <c r="K2448">
        <v>1480174071</v>
      </c>
      <c r="L2448" s="9">
        <f t="shared" si="192"/>
        <v>42700.64434027778</v>
      </c>
      <c r="M2448">
        <v>1477578471</v>
      </c>
      <c r="N2448" s="9">
        <f t="shared" si="193"/>
        <v>42670.602673611109</v>
      </c>
      <c r="O2448" t="b">
        <v>0</v>
      </c>
      <c r="P2448">
        <v>111</v>
      </c>
      <c r="Q2448" t="b">
        <v>1</v>
      </c>
      <c r="R2448" t="s">
        <v>8296</v>
      </c>
      <c r="S2448" s="12" t="s">
        <v>8337</v>
      </c>
      <c r="T2448" t="s">
        <v>8353</v>
      </c>
      <c r="U2448">
        <f t="shared" si="194"/>
        <v>2016</v>
      </c>
    </row>
    <row r="2449" spans="1:21" ht="15" hidden="1" customHeight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>
        <f t="shared" si="190"/>
        <v>427</v>
      </c>
      <c r="H2449">
        <f t="shared" si="191"/>
        <v>31.69</v>
      </c>
      <c r="I2449" t="s">
        <v>8223</v>
      </c>
      <c r="J2449" t="s">
        <v>8245</v>
      </c>
      <c r="K2449">
        <v>1478923200</v>
      </c>
      <c r="L2449" s="9">
        <f t="shared" si="192"/>
        <v>42686.166666666672</v>
      </c>
      <c r="M2449">
        <v>1476184593</v>
      </c>
      <c r="N2449" s="9">
        <f t="shared" si="193"/>
        <v>42654.469826388886</v>
      </c>
      <c r="O2449" t="b">
        <v>0</v>
      </c>
      <c r="P2449">
        <v>337</v>
      </c>
      <c r="Q2449" t="b">
        <v>1</v>
      </c>
      <c r="R2449" t="s">
        <v>8296</v>
      </c>
      <c r="S2449" s="12" t="s">
        <v>8337</v>
      </c>
      <c r="T2449" t="s">
        <v>8353</v>
      </c>
      <c r="U2449">
        <f t="shared" si="194"/>
        <v>2016</v>
      </c>
    </row>
    <row r="2450" spans="1:21" ht="15" hidden="1" customHeight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>
        <f t="shared" si="190"/>
        <v>108</v>
      </c>
      <c r="H2450">
        <f t="shared" si="191"/>
        <v>47.78</v>
      </c>
      <c r="I2450" t="s">
        <v>8223</v>
      </c>
      <c r="J2450" t="s">
        <v>8245</v>
      </c>
      <c r="K2450">
        <v>1472621760</v>
      </c>
      <c r="L2450" s="9">
        <f t="shared" si="192"/>
        <v>42613.233333333337</v>
      </c>
      <c r="M2450">
        <v>1472110513</v>
      </c>
      <c r="N2450" s="9">
        <f t="shared" si="193"/>
        <v>42607.316122685181</v>
      </c>
      <c r="O2450" t="b">
        <v>0</v>
      </c>
      <c r="P2450">
        <v>9</v>
      </c>
      <c r="Q2450" t="b">
        <v>1</v>
      </c>
      <c r="R2450" t="s">
        <v>8296</v>
      </c>
      <c r="S2450" s="12" t="s">
        <v>8337</v>
      </c>
      <c r="T2450" t="s">
        <v>8353</v>
      </c>
      <c r="U2450">
        <f t="shared" si="194"/>
        <v>2016</v>
      </c>
    </row>
    <row r="2451" spans="1:21" ht="15" hidden="1" customHeight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>
        <f t="shared" si="190"/>
        <v>108</v>
      </c>
      <c r="H2451">
        <f t="shared" si="191"/>
        <v>90</v>
      </c>
      <c r="I2451" t="s">
        <v>8223</v>
      </c>
      <c r="J2451" t="s">
        <v>8245</v>
      </c>
      <c r="K2451">
        <v>1417321515</v>
      </c>
      <c r="L2451" s="9">
        <f t="shared" si="192"/>
        <v>41973.184201388889</v>
      </c>
      <c r="M2451">
        <v>1414725915</v>
      </c>
      <c r="N2451" s="9">
        <f t="shared" si="193"/>
        <v>41943.142534722225</v>
      </c>
      <c r="O2451" t="b">
        <v>0</v>
      </c>
      <c r="P2451">
        <v>120</v>
      </c>
      <c r="Q2451" t="b">
        <v>1</v>
      </c>
      <c r="R2451" t="s">
        <v>8296</v>
      </c>
      <c r="S2451" s="12" t="s">
        <v>8337</v>
      </c>
      <c r="T2451" t="s">
        <v>8353</v>
      </c>
      <c r="U2451">
        <f t="shared" si="194"/>
        <v>2014</v>
      </c>
    </row>
    <row r="2452" spans="1:21" ht="15" hidden="1" customHeight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>
        <f t="shared" si="190"/>
        <v>102</v>
      </c>
      <c r="H2452">
        <f t="shared" si="191"/>
        <v>149.31</v>
      </c>
      <c r="I2452" t="s">
        <v>8223</v>
      </c>
      <c r="J2452" t="s">
        <v>8245</v>
      </c>
      <c r="K2452">
        <v>1414465860</v>
      </c>
      <c r="L2452" s="9">
        <f t="shared" si="192"/>
        <v>41940.132638888892</v>
      </c>
      <c r="M2452">
        <v>1411177456</v>
      </c>
      <c r="N2452" s="9">
        <f t="shared" si="193"/>
        <v>41902.07240740741</v>
      </c>
      <c r="O2452" t="b">
        <v>0</v>
      </c>
      <c r="P2452">
        <v>102</v>
      </c>
      <c r="Q2452" t="b">
        <v>1</v>
      </c>
      <c r="R2452" t="s">
        <v>8296</v>
      </c>
      <c r="S2452" s="12" t="s">
        <v>8337</v>
      </c>
      <c r="T2452" t="s">
        <v>8353</v>
      </c>
      <c r="U2452">
        <f t="shared" si="194"/>
        <v>2014</v>
      </c>
    </row>
    <row r="2453" spans="1:21" ht="15" hidden="1" customHeight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>
        <f t="shared" si="190"/>
        <v>115</v>
      </c>
      <c r="H2453">
        <f t="shared" si="191"/>
        <v>62.07</v>
      </c>
      <c r="I2453" t="s">
        <v>8223</v>
      </c>
      <c r="J2453" t="s">
        <v>8245</v>
      </c>
      <c r="K2453">
        <v>1488750490</v>
      </c>
      <c r="L2453" s="9">
        <f t="shared" si="192"/>
        <v>42799.908449074079</v>
      </c>
      <c r="M2453">
        <v>1487022490</v>
      </c>
      <c r="N2453" s="9">
        <f t="shared" si="193"/>
        <v>42779.908449074072</v>
      </c>
      <c r="O2453" t="b">
        <v>0</v>
      </c>
      <c r="P2453">
        <v>186</v>
      </c>
      <c r="Q2453" t="b">
        <v>1</v>
      </c>
      <c r="R2453" t="s">
        <v>8296</v>
      </c>
      <c r="S2453" s="12" t="s">
        <v>8337</v>
      </c>
      <c r="T2453" t="s">
        <v>8353</v>
      </c>
      <c r="U2453">
        <f t="shared" si="194"/>
        <v>2017</v>
      </c>
    </row>
    <row r="2454" spans="1:21" ht="15" hidden="1" customHeight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>
        <f t="shared" si="190"/>
        <v>134</v>
      </c>
      <c r="H2454">
        <f t="shared" si="191"/>
        <v>53.4</v>
      </c>
      <c r="I2454" t="s">
        <v>8223</v>
      </c>
      <c r="J2454" t="s">
        <v>8245</v>
      </c>
      <c r="K2454">
        <v>1451430000</v>
      </c>
      <c r="L2454" s="9">
        <f t="shared" si="192"/>
        <v>42367.958333333328</v>
      </c>
      <c r="M2454">
        <v>1448914500</v>
      </c>
      <c r="N2454" s="9">
        <f t="shared" si="193"/>
        <v>42338.84375</v>
      </c>
      <c r="O2454" t="b">
        <v>0</v>
      </c>
      <c r="P2454">
        <v>15</v>
      </c>
      <c r="Q2454" t="b">
        <v>1</v>
      </c>
      <c r="R2454" t="s">
        <v>8296</v>
      </c>
      <c r="S2454" s="12" t="s">
        <v>8337</v>
      </c>
      <c r="T2454" t="s">
        <v>8353</v>
      </c>
      <c r="U2454">
        <f t="shared" si="194"/>
        <v>2015</v>
      </c>
    </row>
    <row r="2455" spans="1:21" ht="15" hidden="1" customHeight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>
        <f t="shared" si="190"/>
        <v>155</v>
      </c>
      <c r="H2455">
        <f t="shared" si="191"/>
        <v>69.27</v>
      </c>
      <c r="I2455" t="s">
        <v>8223</v>
      </c>
      <c r="J2455" t="s">
        <v>8245</v>
      </c>
      <c r="K2455">
        <v>1486053409</v>
      </c>
      <c r="L2455" s="9">
        <f t="shared" si="192"/>
        <v>42768.692233796297</v>
      </c>
      <c r="M2455">
        <v>1483461409</v>
      </c>
      <c r="N2455" s="9">
        <f t="shared" si="193"/>
        <v>42738.692233796297</v>
      </c>
      <c r="O2455" t="b">
        <v>0</v>
      </c>
      <c r="P2455">
        <v>67</v>
      </c>
      <c r="Q2455" t="b">
        <v>1</v>
      </c>
      <c r="R2455" t="s">
        <v>8296</v>
      </c>
      <c r="S2455" s="12" t="s">
        <v>8337</v>
      </c>
      <c r="T2455" t="s">
        <v>8353</v>
      </c>
      <c r="U2455">
        <f t="shared" si="194"/>
        <v>2017</v>
      </c>
    </row>
    <row r="2456" spans="1:21" ht="15" hidden="1" customHeight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>
        <f t="shared" si="190"/>
        <v>101</v>
      </c>
      <c r="H2456">
        <f t="shared" si="191"/>
        <v>271.51</v>
      </c>
      <c r="I2456" t="s">
        <v>8223</v>
      </c>
      <c r="J2456" t="s">
        <v>8245</v>
      </c>
      <c r="K2456">
        <v>1489207808</v>
      </c>
      <c r="L2456" s="9">
        <f t="shared" si="192"/>
        <v>42805.201481481476</v>
      </c>
      <c r="M2456">
        <v>1486183808</v>
      </c>
      <c r="N2456" s="9">
        <f t="shared" si="193"/>
        <v>42770.201481481483</v>
      </c>
      <c r="O2456" t="b">
        <v>0</v>
      </c>
      <c r="P2456">
        <v>130</v>
      </c>
      <c r="Q2456" t="b">
        <v>1</v>
      </c>
      <c r="R2456" t="s">
        <v>8296</v>
      </c>
      <c r="S2456" s="12" t="s">
        <v>8337</v>
      </c>
      <c r="T2456" t="s">
        <v>8353</v>
      </c>
      <c r="U2456">
        <f t="shared" si="194"/>
        <v>2017</v>
      </c>
    </row>
    <row r="2457" spans="1:21" ht="15" hidden="1" customHeight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>
        <f t="shared" si="190"/>
        <v>182</v>
      </c>
      <c r="H2457">
        <f t="shared" si="191"/>
        <v>34.130000000000003</v>
      </c>
      <c r="I2457" t="s">
        <v>8223</v>
      </c>
      <c r="J2457" t="s">
        <v>8245</v>
      </c>
      <c r="K2457">
        <v>1461177950</v>
      </c>
      <c r="L2457" s="9">
        <f t="shared" si="192"/>
        <v>42480.781828703708</v>
      </c>
      <c r="M2457">
        <v>1458758750</v>
      </c>
      <c r="N2457" s="9">
        <f t="shared" si="193"/>
        <v>42452.781828703708</v>
      </c>
      <c r="O2457" t="b">
        <v>0</v>
      </c>
      <c r="P2457">
        <v>16</v>
      </c>
      <c r="Q2457" t="b">
        <v>1</v>
      </c>
      <c r="R2457" t="s">
        <v>8296</v>
      </c>
      <c r="S2457" s="12" t="s">
        <v>8337</v>
      </c>
      <c r="T2457" t="s">
        <v>8353</v>
      </c>
      <c r="U2457">
        <f t="shared" si="194"/>
        <v>2016</v>
      </c>
    </row>
    <row r="2458" spans="1:21" ht="15" hidden="1" customHeight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>
        <f t="shared" si="190"/>
        <v>181</v>
      </c>
      <c r="H2458">
        <f t="shared" si="191"/>
        <v>40.49</v>
      </c>
      <c r="I2458" t="s">
        <v>8223</v>
      </c>
      <c r="J2458" t="s">
        <v>8245</v>
      </c>
      <c r="K2458">
        <v>1488063839</v>
      </c>
      <c r="L2458" s="9">
        <f t="shared" si="192"/>
        <v>42791.961099537039</v>
      </c>
      <c r="M2458">
        <v>1485471839</v>
      </c>
      <c r="N2458" s="9">
        <f t="shared" si="193"/>
        <v>42761.961099537039</v>
      </c>
      <c r="O2458" t="b">
        <v>0</v>
      </c>
      <c r="P2458">
        <v>67</v>
      </c>
      <c r="Q2458" t="b">
        <v>1</v>
      </c>
      <c r="R2458" t="s">
        <v>8296</v>
      </c>
      <c r="S2458" s="12" t="s">
        <v>8337</v>
      </c>
      <c r="T2458" t="s">
        <v>8353</v>
      </c>
      <c r="U2458">
        <f t="shared" si="194"/>
        <v>2017</v>
      </c>
    </row>
    <row r="2459" spans="1:21" ht="15" hidden="1" customHeight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>
        <f t="shared" si="190"/>
        <v>102</v>
      </c>
      <c r="H2459">
        <f t="shared" si="191"/>
        <v>189.76</v>
      </c>
      <c r="I2459" t="s">
        <v>8223</v>
      </c>
      <c r="J2459" t="s">
        <v>8245</v>
      </c>
      <c r="K2459">
        <v>1458826056</v>
      </c>
      <c r="L2459" s="9">
        <f t="shared" si="192"/>
        <v>42453.560833333337</v>
      </c>
      <c r="M2459">
        <v>1456237656</v>
      </c>
      <c r="N2459" s="9">
        <f t="shared" si="193"/>
        <v>42423.602500000001</v>
      </c>
      <c r="O2459" t="b">
        <v>0</v>
      </c>
      <c r="P2459">
        <v>124</v>
      </c>
      <c r="Q2459" t="b">
        <v>1</v>
      </c>
      <c r="R2459" t="s">
        <v>8296</v>
      </c>
      <c r="S2459" s="12" t="s">
        <v>8337</v>
      </c>
      <c r="T2459" t="s">
        <v>8353</v>
      </c>
      <c r="U2459">
        <f t="shared" si="194"/>
        <v>2016</v>
      </c>
    </row>
    <row r="2460" spans="1:21" ht="15" hidden="1" customHeight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>
        <f t="shared" si="190"/>
        <v>110</v>
      </c>
      <c r="H2460">
        <f t="shared" si="191"/>
        <v>68.86</v>
      </c>
      <c r="I2460" t="s">
        <v>8223</v>
      </c>
      <c r="J2460" t="s">
        <v>8245</v>
      </c>
      <c r="K2460">
        <v>1465498800</v>
      </c>
      <c r="L2460" s="9">
        <f t="shared" si="192"/>
        <v>42530.791666666672</v>
      </c>
      <c r="M2460">
        <v>1462481718</v>
      </c>
      <c r="N2460" s="9">
        <f t="shared" si="193"/>
        <v>42495.871736111112</v>
      </c>
      <c r="O2460" t="b">
        <v>0</v>
      </c>
      <c r="P2460">
        <v>80</v>
      </c>
      <c r="Q2460" t="b">
        <v>1</v>
      </c>
      <c r="R2460" t="s">
        <v>8296</v>
      </c>
      <c r="S2460" s="12" t="s">
        <v>8337</v>
      </c>
      <c r="T2460" t="s">
        <v>8353</v>
      </c>
      <c r="U2460">
        <f t="shared" si="194"/>
        <v>2016</v>
      </c>
    </row>
    <row r="2461" spans="1:21" ht="15" hidden="1" customHeight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>
        <f t="shared" si="190"/>
        <v>102</v>
      </c>
      <c r="H2461">
        <f t="shared" si="191"/>
        <v>108.78</v>
      </c>
      <c r="I2461" t="s">
        <v>8223</v>
      </c>
      <c r="J2461" t="s">
        <v>8245</v>
      </c>
      <c r="K2461">
        <v>1458742685</v>
      </c>
      <c r="L2461" s="9">
        <f t="shared" si="192"/>
        <v>42452.595891203702</v>
      </c>
      <c r="M2461">
        <v>1454858285</v>
      </c>
      <c r="N2461" s="9">
        <f t="shared" si="193"/>
        <v>42407.637557870374</v>
      </c>
      <c r="O2461" t="b">
        <v>0</v>
      </c>
      <c r="P2461">
        <v>282</v>
      </c>
      <c r="Q2461" t="b">
        <v>1</v>
      </c>
      <c r="R2461" t="s">
        <v>8296</v>
      </c>
      <c r="S2461" s="12" t="s">
        <v>8337</v>
      </c>
      <c r="T2461" t="s">
        <v>8353</v>
      </c>
      <c r="U2461">
        <f t="shared" si="194"/>
        <v>2016</v>
      </c>
    </row>
    <row r="2462" spans="1:21" ht="15" hidden="1" customHeight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>
        <f t="shared" si="190"/>
        <v>101</v>
      </c>
      <c r="H2462">
        <f t="shared" si="191"/>
        <v>125.99</v>
      </c>
      <c r="I2462" t="s">
        <v>8223</v>
      </c>
      <c r="J2462" t="s">
        <v>8245</v>
      </c>
      <c r="K2462">
        <v>1483417020</v>
      </c>
      <c r="L2462" s="9">
        <f t="shared" si="192"/>
        <v>42738.178472222222</v>
      </c>
      <c r="M2462">
        <v>1480480167</v>
      </c>
      <c r="N2462" s="9">
        <f t="shared" si="193"/>
        <v>42704.187118055554</v>
      </c>
      <c r="O2462" t="b">
        <v>0</v>
      </c>
      <c r="P2462">
        <v>68</v>
      </c>
      <c r="Q2462" t="b">
        <v>1</v>
      </c>
      <c r="R2462" t="s">
        <v>8296</v>
      </c>
      <c r="S2462" s="12" t="s">
        <v>8337</v>
      </c>
      <c r="T2462" t="s">
        <v>8353</v>
      </c>
      <c r="U2462">
        <f t="shared" si="194"/>
        <v>2016</v>
      </c>
    </row>
    <row r="2463" spans="1:21" ht="15" hidden="1" customHeight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>
        <f t="shared" si="190"/>
        <v>104</v>
      </c>
      <c r="H2463">
        <f t="shared" si="191"/>
        <v>90.52</v>
      </c>
      <c r="I2463" t="s">
        <v>8223</v>
      </c>
      <c r="J2463" t="s">
        <v>8245</v>
      </c>
      <c r="K2463">
        <v>1317438000</v>
      </c>
      <c r="L2463" s="9">
        <f t="shared" si="192"/>
        <v>40817.125</v>
      </c>
      <c r="M2463">
        <v>1314577097</v>
      </c>
      <c r="N2463" s="9">
        <f t="shared" si="193"/>
        <v>40784.012696759259</v>
      </c>
      <c r="O2463" t="b">
        <v>0</v>
      </c>
      <c r="P2463">
        <v>86</v>
      </c>
      <c r="Q2463" t="b">
        <v>1</v>
      </c>
      <c r="R2463" t="s">
        <v>8277</v>
      </c>
      <c r="S2463" s="12" t="s">
        <v>8326</v>
      </c>
      <c r="T2463" t="s">
        <v>8330</v>
      </c>
      <c r="U2463">
        <f t="shared" si="194"/>
        <v>2011</v>
      </c>
    </row>
    <row r="2464" spans="1:21" ht="15" hidden="1" customHeight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>
        <f t="shared" si="190"/>
        <v>111</v>
      </c>
      <c r="H2464">
        <f t="shared" si="191"/>
        <v>28.88</v>
      </c>
      <c r="I2464" t="s">
        <v>8223</v>
      </c>
      <c r="J2464" t="s">
        <v>8245</v>
      </c>
      <c r="K2464">
        <v>1342672096</v>
      </c>
      <c r="L2464" s="9">
        <f t="shared" si="192"/>
        <v>41109.186296296299</v>
      </c>
      <c r="M2464">
        <v>1340944096</v>
      </c>
      <c r="N2464" s="9">
        <f t="shared" si="193"/>
        <v>41089.186296296299</v>
      </c>
      <c r="O2464" t="b">
        <v>0</v>
      </c>
      <c r="P2464">
        <v>115</v>
      </c>
      <c r="Q2464" t="b">
        <v>1</v>
      </c>
      <c r="R2464" t="s">
        <v>8277</v>
      </c>
      <c r="S2464" s="12" t="s">
        <v>8326</v>
      </c>
      <c r="T2464" t="s">
        <v>8330</v>
      </c>
      <c r="U2464">
        <f t="shared" si="194"/>
        <v>2012</v>
      </c>
    </row>
    <row r="2465" spans="1:21" ht="15" hidden="1" customHeight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>
        <f t="shared" si="190"/>
        <v>116</v>
      </c>
      <c r="H2465">
        <f t="shared" si="191"/>
        <v>31</v>
      </c>
      <c r="I2465" t="s">
        <v>8223</v>
      </c>
      <c r="J2465" t="s">
        <v>8245</v>
      </c>
      <c r="K2465">
        <v>1366138800</v>
      </c>
      <c r="L2465" s="9">
        <f t="shared" si="192"/>
        <v>41380.791666666664</v>
      </c>
      <c r="M2465">
        <v>1362710425</v>
      </c>
      <c r="N2465" s="9">
        <f t="shared" si="193"/>
        <v>41341.111400462964</v>
      </c>
      <c r="O2465" t="b">
        <v>0</v>
      </c>
      <c r="P2465">
        <v>75</v>
      </c>
      <c r="Q2465" t="b">
        <v>1</v>
      </c>
      <c r="R2465" t="s">
        <v>8277</v>
      </c>
      <c r="S2465" s="12" t="s">
        <v>8326</v>
      </c>
      <c r="T2465" t="s">
        <v>8330</v>
      </c>
      <c r="U2465">
        <f t="shared" si="194"/>
        <v>2013</v>
      </c>
    </row>
    <row r="2466" spans="1:21" ht="15" hidden="1" customHeight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>
        <f t="shared" si="190"/>
        <v>111</v>
      </c>
      <c r="H2466">
        <f t="shared" si="191"/>
        <v>51.67</v>
      </c>
      <c r="I2466" t="s">
        <v>8228</v>
      </c>
      <c r="J2466" t="s">
        <v>8250</v>
      </c>
      <c r="K2466">
        <v>1443641340</v>
      </c>
      <c r="L2466" s="9">
        <f t="shared" si="192"/>
        <v>42277.811805555553</v>
      </c>
      <c r="M2466">
        <v>1441143397</v>
      </c>
      <c r="N2466" s="9">
        <f t="shared" si="193"/>
        <v>42248.90042824074</v>
      </c>
      <c r="O2466" t="b">
        <v>0</v>
      </c>
      <c r="P2466">
        <v>43</v>
      </c>
      <c r="Q2466" t="b">
        <v>1</v>
      </c>
      <c r="R2466" t="s">
        <v>8277</v>
      </c>
      <c r="S2466" s="12" t="s">
        <v>8326</v>
      </c>
      <c r="T2466" t="s">
        <v>8330</v>
      </c>
      <c r="U2466">
        <f t="shared" si="194"/>
        <v>2015</v>
      </c>
    </row>
    <row r="2467" spans="1:21" ht="15" hidden="1" customHeight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>
        <f t="shared" si="190"/>
        <v>180</v>
      </c>
      <c r="H2467">
        <f t="shared" si="191"/>
        <v>26.27</v>
      </c>
      <c r="I2467" t="s">
        <v>8223</v>
      </c>
      <c r="J2467" t="s">
        <v>8245</v>
      </c>
      <c r="K2467">
        <v>1348420548</v>
      </c>
      <c r="L2467" s="9">
        <f t="shared" si="192"/>
        <v>41175.719305555554</v>
      </c>
      <c r="M2467">
        <v>1345828548</v>
      </c>
      <c r="N2467" s="9">
        <f t="shared" si="193"/>
        <v>41145.719305555554</v>
      </c>
      <c r="O2467" t="b">
        <v>0</v>
      </c>
      <c r="P2467">
        <v>48</v>
      </c>
      <c r="Q2467" t="b">
        <v>1</v>
      </c>
      <c r="R2467" t="s">
        <v>8277</v>
      </c>
      <c r="S2467" s="12" t="s">
        <v>8326</v>
      </c>
      <c r="T2467" t="s">
        <v>8330</v>
      </c>
      <c r="U2467">
        <f t="shared" si="194"/>
        <v>2012</v>
      </c>
    </row>
    <row r="2468" spans="1:21" ht="15" hidden="1" customHeight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>
        <f t="shared" si="190"/>
        <v>100</v>
      </c>
      <c r="H2468">
        <f t="shared" si="191"/>
        <v>48.08</v>
      </c>
      <c r="I2468" t="s">
        <v>8223</v>
      </c>
      <c r="J2468" t="s">
        <v>8245</v>
      </c>
      <c r="K2468">
        <v>1368066453</v>
      </c>
      <c r="L2468" s="9">
        <f t="shared" si="192"/>
        <v>41403.102465277778</v>
      </c>
      <c r="M2468">
        <v>1365474453</v>
      </c>
      <c r="N2468" s="9">
        <f t="shared" si="193"/>
        <v>41373.102465277778</v>
      </c>
      <c r="O2468" t="b">
        <v>0</v>
      </c>
      <c r="P2468">
        <v>52</v>
      </c>
      <c r="Q2468" t="b">
        <v>1</v>
      </c>
      <c r="R2468" t="s">
        <v>8277</v>
      </c>
      <c r="S2468" s="12" t="s">
        <v>8326</v>
      </c>
      <c r="T2468" t="s">
        <v>8330</v>
      </c>
      <c r="U2468">
        <f t="shared" si="194"/>
        <v>2013</v>
      </c>
    </row>
    <row r="2469" spans="1:21" ht="15" hidden="1" customHeight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>
        <f t="shared" si="190"/>
        <v>119</v>
      </c>
      <c r="H2469">
        <f t="shared" si="191"/>
        <v>27.56</v>
      </c>
      <c r="I2469" t="s">
        <v>8223</v>
      </c>
      <c r="J2469" t="s">
        <v>8245</v>
      </c>
      <c r="K2469">
        <v>1336669200</v>
      </c>
      <c r="L2469" s="9">
        <f t="shared" si="192"/>
        <v>41039.708333333336</v>
      </c>
      <c r="M2469">
        <v>1335473931</v>
      </c>
      <c r="N2469" s="9">
        <f t="shared" si="193"/>
        <v>41025.874201388884</v>
      </c>
      <c r="O2469" t="b">
        <v>0</v>
      </c>
      <c r="P2469">
        <v>43</v>
      </c>
      <c r="Q2469" t="b">
        <v>1</v>
      </c>
      <c r="R2469" t="s">
        <v>8277</v>
      </c>
      <c r="S2469" s="12" t="s">
        <v>8326</v>
      </c>
      <c r="T2469" t="s">
        <v>8330</v>
      </c>
      <c r="U2469">
        <f t="shared" si="194"/>
        <v>2012</v>
      </c>
    </row>
    <row r="2470" spans="1:21" ht="15" hidden="1" customHeight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>
        <f t="shared" si="190"/>
        <v>107</v>
      </c>
      <c r="H2470">
        <f t="shared" si="191"/>
        <v>36.97</v>
      </c>
      <c r="I2470" t="s">
        <v>8223</v>
      </c>
      <c r="J2470" t="s">
        <v>8245</v>
      </c>
      <c r="K2470">
        <v>1351400400</v>
      </c>
      <c r="L2470" s="9">
        <f t="shared" si="192"/>
        <v>41210.208333333336</v>
      </c>
      <c r="M2470">
        <v>1348285321</v>
      </c>
      <c r="N2470" s="9">
        <f t="shared" si="193"/>
        <v>41174.154178240744</v>
      </c>
      <c r="O2470" t="b">
        <v>0</v>
      </c>
      <c r="P2470">
        <v>58</v>
      </c>
      <c r="Q2470" t="b">
        <v>1</v>
      </c>
      <c r="R2470" t="s">
        <v>8277</v>
      </c>
      <c r="S2470" s="12" t="s">
        <v>8326</v>
      </c>
      <c r="T2470" t="s">
        <v>8330</v>
      </c>
      <c r="U2470">
        <f t="shared" si="194"/>
        <v>2012</v>
      </c>
    </row>
    <row r="2471" spans="1:21" ht="15" hidden="1" customHeight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>
        <f t="shared" si="190"/>
        <v>114</v>
      </c>
      <c r="H2471">
        <f t="shared" si="191"/>
        <v>29.02</v>
      </c>
      <c r="I2471" t="s">
        <v>8223</v>
      </c>
      <c r="J2471" t="s">
        <v>8245</v>
      </c>
      <c r="K2471">
        <v>1297160329</v>
      </c>
      <c r="L2471" s="9">
        <f t="shared" si="192"/>
        <v>40582.429733796293</v>
      </c>
      <c r="M2471">
        <v>1295000329</v>
      </c>
      <c r="N2471" s="9">
        <f t="shared" si="193"/>
        <v>40557.429733796293</v>
      </c>
      <c r="O2471" t="b">
        <v>0</v>
      </c>
      <c r="P2471">
        <v>47</v>
      </c>
      <c r="Q2471" t="b">
        <v>1</v>
      </c>
      <c r="R2471" t="s">
        <v>8277</v>
      </c>
      <c r="S2471" s="12" t="s">
        <v>8326</v>
      </c>
      <c r="T2471" t="s">
        <v>8330</v>
      </c>
      <c r="U2471">
        <f t="shared" si="194"/>
        <v>2011</v>
      </c>
    </row>
    <row r="2472" spans="1:21" ht="15" hidden="1" customHeight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>
        <f t="shared" si="190"/>
        <v>103</v>
      </c>
      <c r="H2472">
        <f t="shared" si="191"/>
        <v>28.66</v>
      </c>
      <c r="I2472" t="s">
        <v>8223</v>
      </c>
      <c r="J2472" t="s">
        <v>8245</v>
      </c>
      <c r="K2472">
        <v>1337824055</v>
      </c>
      <c r="L2472" s="9">
        <f t="shared" si="192"/>
        <v>41053.07471064815</v>
      </c>
      <c r="M2472">
        <v>1335232055</v>
      </c>
      <c r="N2472" s="9">
        <f t="shared" si="193"/>
        <v>41023.07471064815</v>
      </c>
      <c r="O2472" t="b">
        <v>0</v>
      </c>
      <c r="P2472">
        <v>36</v>
      </c>
      <c r="Q2472" t="b">
        <v>1</v>
      </c>
      <c r="R2472" t="s">
        <v>8277</v>
      </c>
      <c r="S2472" s="12" t="s">
        <v>8326</v>
      </c>
      <c r="T2472" t="s">
        <v>8330</v>
      </c>
      <c r="U2472">
        <f t="shared" si="194"/>
        <v>2012</v>
      </c>
    </row>
    <row r="2473" spans="1:21" ht="15" hidden="1" customHeight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>
        <f t="shared" si="190"/>
        <v>128</v>
      </c>
      <c r="H2473">
        <f t="shared" si="191"/>
        <v>37.65</v>
      </c>
      <c r="I2473" t="s">
        <v>8223</v>
      </c>
      <c r="J2473" t="s">
        <v>8245</v>
      </c>
      <c r="K2473">
        <v>1327535392</v>
      </c>
      <c r="L2473" s="9">
        <f t="shared" si="192"/>
        <v>40933.992962962962</v>
      </c>
      <c r="M2473">
        <v>1324079392</v>
      </c>
      <c r="N2473" s="9">
        <f t="shared" si="193"/>
        <v>40893.992962962962</v>
      </c>
      <c r="O2473" t="b">
        <v>0</v>
      </c>
      <c r="P2473">
        <v>17</v>
      </c>
      <c r="Q2473" t="b">
        <v>1</v>
      </c>
      <c r="R2473" t="s">
        <v>8277</v>
      </c>
      <c r="S2473" s="12" t="s">
        <v>8326</v>
      </c>
      <c r="T2473" t="s">
        <v>8330</v>
      </c>
      <c r="U2473">
        <f t="shared" si="194"/>
        <v>2011</v>
      </c>
    </row>
    <row r="2474" spans="1:21" ht="15" hidden="1" customHeight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>
        <f t="shared" si="190"/>
        <v>136</v>
      </c>
      <c r="H2474">
        <f t="shared" si="191"/>
        <v>97.9</v>
      </c>
      <c r="I2474" t="s">
        <v>8223</v>
      </c>
      <c r="J2474" t="s">
        <v>8245</v>
      </c>
      <c r="K2474">
        <v>1283562180</v>
      </c>
      <c r="L2474" s="9">
        <f t="shared" si="192"/>
        <v>40425.043749999997</v>
      </c>
      <c r="M2474">
        <v>1277433980</v>
      </c>
      <c r="N2474" s="9">
        <f t="shared" si="193"/>
        <v>40354.11550925926</v>
      </c>
      <c r="O2474" t="b">
        <v>0</v>
      </c>
      <c r="P2474">
        <v>104</v>
      </c>
      <c r="Q2474" t="b">
        <v>1</v>
      </c>
      <c r="R2474" t="s">
        <v>8277</v>
      </c>
      <c r="S2474" s="12" t="s">
        <v>8326</v>
      </c>
      <c r="T2474" t="s">
        <v>8330</v>
      </c>
      <c r="U2474">
        <f t="shared" si="194"/>
        <v>2010</v>
      </c>
    </row>
    <row r="2475" spans="1:21" ht="15" hidden="1" customHeight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>
        <f t="shared" si="190"/>
        <v>100</v>
      </c>
      <c r="H2475">
        <f t="shared" si="191"/>
        <v>42.55</v>
      </c>
      <c r="I2475" t="s">
        <v>8223</v>
      </c>
      <c r="J2475" t="s">
        <v>8245</v>
      </c>
      <c r="K2475">
        <v>1352573869</v>
      </c>
      <c r="L2475" s="9">
        <f t="shared" si="192"/>
        <v>41223.790150462963</v>
      </c>
      <c r="M2475">
        <v>1349978269</v>
      </c>
      <c r="N2475" s="9">
        <f t="shared" si="193"/>
        <v>41193.748483796298</v>
      </c>
      <c r="O2475" t="b">
        <v>0</v>
      </c>
      <c r="P2475">
        <v>47</v>
      </c>
      <c r="Q2475" t="b">
        <v>1</v>
      </c>
      <c r="R2475" t="s">
        <v>8277</v>
      </c>
      <c r="S2475" s="12" t="s">
        <v>8326</v>
      </c>
      <c r="T2475" t="s">
        <v>8330</v>
      </c>
      <c r="U2475">
        <f t="shared" si="194"/>
        <v>2012</v>
      </c>
    </row>
    <row r="2476" spans="1:21" ht="15" hidden="1" customHeight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>
        <f t="shared" si="190"/>
        <v>100</v>
      </c>
      <c r="H2476">
        <f t="shared" si="191"/>
        <v>131.58000000000001</v>
      </c>
      <c r="I2476" t="s">
        <v>8223</v>
      </c>
      <c r="J2476" t="s">
        <v>8245</v>
      </c>
      <c r="K2476">
        <v>1286756176</v>
      </c>
      <c r="L2476" s="9">
        <f t="shared" si="192"/>
        <v>40462.011296296296</v>
      </c>
      <c r="M2476">
        <v>1282868176</v>
      </c>
      <c r="N2476" s="9">
        <f t="shared" si="193"/>
        <v>40417.011296296296</v>
      </c>
      <c r="O2476" t="b">
        <v>0</v>
      </c>
      <c r="P2476">
        <v>38</v>
      </c>
      <c r="Q2476" t="b">
        <v>1</v>
      </c>
      <c r="R2476" t="s">
        <v>8277</v>
      </c>
      <c r="S2476" s="12" t="s">
        <v>8326</v>
      </c>
      <c r="T2476" t="s">
        <v>8330</v>
      </c>
      <c r="U2476">
        <f t="shared" si="194"/>
        <v>2010</v>
      </c>
    </row>
    <row r="2477" spans="1:21" ht="15" hidden="1" customHeight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>
        <f t="shared" si="190"/>
        <v>105</v>
      </c>
      <c r="H2477">
        <f t="shared" si="191"/>
        <v>32.32</v>
      </c>
      <c r="I2477" t="s">
        <v>8223</v>
      </c>
      <c r="J2477" t="s">
        <v>8245</v>
      </c>
      <c r="K2477">
        <v>1278799200</v>
      </c>
      <c r="L2477" s="9">
        <f t="shared" si="192"/>
        <v>40369.916666666664</v>
      </c>
      <c r="M2477">
        <v>1273647255</v>
      </c>
      <c r="N2477" s="9">
        <f t="shared" si="193"/>
        <v>40310.287673611107</v>
      </c>
      <c r="O2477" t="b">
        <v>0</v>
      </c>
      <c r="P2477">
        <v>81</v>
      </c>
      <c r="Q2477" t="b">
        <v>1</v>
      </c>
      <c r="R2477" t="s">
        <v>8277</v>
      </c>
      <c r="S2477" s="12" t="s">
        <v>8326</v>
      </c>
      <c r="T2477" t="s">
        <v>8330</v>
      </c>
      <c r="U2477">
        <f t="shared" si="194"/>
        <v>2010</v>
      </c>
    </row>
    <row r="2478" spans="1:21" ht="15" hidden="1" customHeight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>
        <f t="shared" si="190"/>
        <v>105</v>
      </c>
      <c r="H2478">
        <f t="shared" si="191"/>
        <v>61.1</v>
      </c>
      <c r="I2478" t="s">
        <v>8223</v>
      </c>
      <c r="J2478" t="s">
        <v>8245</v>
      </c>
      <c r="K2478">
        <v>1415004770</v>
      </c>
      <c r="L2478" s="9">
        <f t="shared" si="192"/>
        <v>41946.370023148149</v>
      </c>
      <c r="M2478">
        <v>1412149970</v>
      </c>
      <c r="N2478" s="9">
        <f t="shared" si="193"/>
        <v>41913.328356481477</v>
      </c>
      <c r="O2478" t="b">
        <v>0</v>
      </c>
      <c r="P2478">
        <v>55</v>
      </c>
      <c r="Q2478" t="b">
        <v>1</v>
      </c>
      <c r="R2478" t="s">
        <v>8277</v>
      </c>
      <c r="S2478" s="12" t="s">
        <v>8326</v>
      </c>
      <c r="T2478" t="s">
        <v>8330</v>
      </c>
      <c r="U2478">
        <f t="shared" si="194"/>
        <v>2014</v>
      </c>
    </row>
    <row r="2479" spans="1:21" ht="15" hidden="1" customHeight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>
        <f t="shared" si="190"/>
        <v>171</v>
      </c>
      <c r="H2479">
        <f t="shared" si="191"/>
        <v>31.34</v>
      </c>
      <c r="I2479" t="s">
        <v>8223</v>
      </c>
      <c r="J2479" t="s">
        <v>8245</v>
      </c>
      <c r="K2479">
        <v>1344789345</v>
      </c>
      <c r="L2479" s="9">
        <f t="shared" si="192"/>
        <v>41133.691493055558</v>
      </c>
      <c r="M2479">
        <v>1340901345</v>
      </c>
      <c r="N2479" s="9">
        <f t="shared" si="193"/>
        <v>41088.691493055558</v>
      </c>
      <c r="O2479" t="b">
        <v>0</v>
      </c>
      <c r="P2479">
        <v>41</v>
      </c>
      <c r="Q2479" t="b">
        <v>1</v>
      </c>
      <c r="R2479" t="s">
        <v>8277</v>
      </c>
      <c r="S2479" s="12" t="s">
        <v>8326</v>
      </c>
      <c r="T2479" t="s">
        <v>8330</v>
      </c>
      <c r="U2479">
        <f t="shared" si="194"/>
        <v>2012</v>
      </c>
    </row>
    <row r="2480" spans="1:21" ht="15" hidden="1" customHeight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>
        <f t="shared" si="190"/>
        <v>128</v>
      </c>
      <c r="H2480">
        <f t="shared" si="191"/>
        <v>129.11000000000001</v>
      </c>
      <c r="I2480" t="s">
        <v>8223</v>
      </c>
      <c r="J2480" t="s">
        <v>8245</v>
      </c>
      <c r="K2480">
        <v>1358117313</v>
      </c>
      <c r="L2480" s="9">
        <f t="shared" si="192"/>
        <v>41287.950381944444</v>
      </c>
      <c r="M2480">
        <v>1355525313</v>
      </c>
      <c r="N2480" s="9">
        <f t="shared" si="193"/>
        <v>41257.950381944444</v>
      </c>
      <c r="O2480" t="b">
        <v>0</v>
      </c>
      <c r="P2480">
        <v>79</v>
      </c>
      <c r="Q2480" t="b">
        <v>1</v>
      </c>
      <c r="R2480" t="s">
        <v>8277</v>
      </c>
      <c r="S2480" s="12" t="s">
        <v>8326</v>
      </c>
      <c r="T2480" t="s">
        <v>8330</v>
      </c>
      <c r="U2480">
        <f t="shared" si="194"/>
        <v>2012</v>
      </c>
    </row>
    <row r="2481" spans="1:21" ht="15" hidden="1" customHeight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>
        <f t="shared" si="190"/>
        <v>133</v>
      </c>
      <c r="H2481">
        <f t="shared" si="191"/>
        <v>25.02</v>
      </c>
      <c r="I2481" t="s">
        <v>8223</v>
      </c>
      <c r="J2481" t="s">
        <v>8245</v>
      </c>
      <c r="K2481">
        <v>1343440800</v>
      </c>
      <c r="L2481" s="9">
        <f t="shared" si="192"/>
        <v>41118.083333333336</v>
      </c>
      <c r="M2481">
        <v>1342545994</v>
      </c>
      <c r="N2481" s="9">
        <f t="shared" si="193"/>
        <v>41107.726782407408</v>
      </c>
      <c r="O2481" t="b">
        <v>0</v>
      </c>
      <c r="P2481">
        <v>16</v>
      </c>
      <c r="Q2481" t="b">
        <v>1</v>
      </c>
      <c r="R2481" t="s">
        <v>8277</v>
      </c>
      <c r="S2481" s="12" t="s">
        <v>8326</v>
      </c>
      <c r="T2481" t="s">
        <v>8330</v>
      </c>
      <c r="U2481">
        <f t="shared" si="194"/>
        <v>2012</v>
      </c>
    </row>
    <row r="2482" spans="1:21" ht="15" hidden="1" customHeight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>
        <f t="shared" si="190"/>
        <v>100</v>
      </c>
      <c r="H2482">
        <f t="shared" si="191"/>
        <v>250</v>
      </c>
      <c r="I2482" t="s">
        <v>8223</v>
      </c>
      <c r="J2482" t="s">
        <v>8245</v>
      </c>
      <c r="K2482">
        <v>1444516084</v>
      </c>
      <c r="L2482" s="9">
        <f t="shared" si="192"/>
        <v>42287.936157407406</v>
      </c>
      <c r="M2482">
        <v>1439332084</v>
      </c>
      <c r="N2482" s="9">
        <f t="shared" si="193"/>
        <v>42227.936157407406</v>
      </c>
      <c r="O2482" t="b">
        <v>0</v>
      </c>
      <c r="P2482">
        <v>8</v>
      </c>
      <c r="Q2482" t="b">
        <v>1</v>
      </c>
      <c r="R2482" t="s">
        <v>8277</v>
      </c>
      <c r="S2482" s="12" t="s">
        <v>8326</v>
      </c>
      <c r="T2482" t="s">
        <v>8330</v>
      </c>
      <c r="U2482">
        <f t="shared" si="194"/>
        <v>2015</v>
      </c>
    </row>
    <row r="2483" spans="1:21" ht="15" hidden="1" customHeight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>
        <f t="shared" si="190"/>
        <v>113</v>
      </c>
      <c r="H2483">
        <f t="shared" si="191"/>
        <v>47.54</v>
      </c>
      <c r="I2483" t="s">
        <v>8223</v>
      </c>
      <c r="J2483" t="s">
        <v>8245</v>
      </c>
      <c r="K2483">
        <v>1335799808</v>
      </c>
      <c r="L2483" s="9">
        <f t="shared" si="192"/>
        <v>41029.645925925928</v>
      </c>
      <c r="M2483">
        <v>1333207808</v>
      </c>
      <c r="N2483" s="9">
        <f t="shared" si="193"/>
        <v>40999.645925925928</v>
      </c>
      <c r="O2483" t="b">
        <v>0</v>
      </c>
      <c r="P2483">
        <v>95</v>
      </c>
      <c r="Q2483" t="b">
        <v>1</v>
      </c>
      <c r="R2483" t="s">
        <v>8277</v>
      </c>
      <c r="S2483" s="12" t="s">
        <v>8326</v>
      </c>
      <c r="T2483" t="s">
        <v>8330</v>
      </c>
      <c r="U2483">
        <f t="shared" si="194"/>
        <v>2012</v>
      </c>
    </row>
    <row r="2484" spans="1:21" ht="15" hidden="1" customHeight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>
        <f t="shared" si="190"/>
        <v>100</v>
      </c>
      <c r="H2484">
        <f t="shared" si="191"/>
        <v>40.04</v>
      </c>
      <c r="I2484" t="s">
        <v>8223</v>
      </c>
      <c r="J2484" t="s">
        <v>8245</v>
      </c>
      <c r="K2484">
        <v>1312224383</v>
      </c>
      <c r="L2484" s="9">
        <f t="shared" si="192"/>
        <v>40756.782210648147</v>
      </c>
      <c r="M2484">
        <v>1308336383</v>
      </c>
      <c r="N2484" s="9">
        <f t="shared" si="193"/>
        <v>40711.782210648147</v>
      </c>
      <c r="O2484" t="b">
        <v>0</v>
      </c>
      <c r="P2484">
        <v>25</v>
      </c>
      <c r="Q2484" t="b">
        <v>1</v>
      </c>
      <c r="R2484" t="s">
        <v>8277</v>
      </c>
      <c r="S2484" s="12" t="s">
        <v>8326</v>
      </c>
      <c r="T2484" t="s">
        <v>8330</v>
      </c>
      <c r="U2484">
        <f t="shared" si="194"/>
        <v>2011</v>
      </c>
    </row>
    <row r="2485" spans="1:21" ht="15" hidden="1" customHeight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>
        <f t="shared" si="190"/>
        <v>114</v>
      </c>
      <c r="H2485">
        <f t="shared" si="191"/>
        <v>65.84</v>
      </c>
      <c r="I2485" t="s">
        <v>8223</v>
      </c>
      <c r="J2485" t="s">
        <v>8245</v>
      </c>
      <c r="K2485">
        <v>1335891603</v>
      </c>
      <c r="L2485" s="9">
        <f t="shared" si="192"/>
        <v>41030.708368055559</v>
      </c>
      <c r="M2485">
        <v>1330711203</v>
      </c>
      <c r="N2485" s="9">
        <f t="shared" si="193"/>
        <v>40970.750034722223</v>
      </c>
      <c r="O2485" t="b">
        <v>0</v>
      </c>
      <c r="P2485">
        <v>19</v>
      </c>
      <c r="Q2485" t="b">
        <v>1</v>
      </c>
      <c r="R2485" t="s">
        <v>8277</v>
      </c>
      <c r="S2485" s="12" t="s">
        <v>8326</v>
      </c>
      <c r="T2485" t="s">
        <v>8330</v>
      </c>
      <c r="U2485">
        <f t="shared" si="194"/>
        <v>2012</v>
      </c>
    </row>
    <row r="2486" spans="1:21" ht="15" hidden="1" customHeight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>
        <f t="shared" si="190"/>
        <v>119</v>
      </c>
      <c r="H2486">
        <f t="shared" si="191"/>
        <v>46.4</v>
      </c>
      <c r="I2486" t="s">
        <v>8223</v>
      </c>
      <c r="J2486" t="s">
        <v>8245</v>
      </c>
      <c r="K2486">
        <v>1316124003</v>
      </c>
      <c r="L2486" s="9">
        <f t="shared" si="192"/>
        <v>40801.916701388887</v>
      </c>
      <c r="M2486">
        <v>1313532003</v>
      </c>
      <c r="N2486" s="9">
        <f t="shared" si="193"/>
        <v>40771.916701388887</v>
      </c>
      <c r="O2486" t="b">
        <v>0</v>
      </c>
      <c r="P2486">
        <v>90</v>
      </c>
      <c r="Q2486" t="b">
        <v>1</v>
      </c>
      <c r="R2486" t="s">
        <v>8277</v>
      </c>
      <c r="S2486" s="12" t="s">
        <v>8326</v>
      </c>
      <c r="T2486" t="s">
        <v>8330</v>
      </c>
      <c r="U2486">
        <f t="shared" si="194"/>
        <v>2011</v>
      </c>
    </row>
    <row r="2487" spans="1:21" ht="15" hidden="1" customHeight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>
        <f t="shared" si="190"/>
        <v>103</v>
      </c>
      <c r="H2487">
        <f t="shared" si="191"/>
        <v>50.37</v>
      </c>
      <c r="I2487" t="s">
        <v>8223</v>
      </c>
      <c r="J2487" t="s">
        <v>8245</v>
      </c>
      <c r="K2487">
        <v>1318463879</v>
      </c>
      <c r="L2487" s="9">
        <f t="shared" si="192"/>
        <v>40828.998599537037</v>
      </c>
      <c r="M2487">
        <v>1315439879</v>
      </c>
      <c r="N2487" s="9">
        <f t="shared" si="193"/>
        <v>40793.998599537037</v>
      </c>
      <c r="O2487" t="b">
        <v>0</v>
      </c>
      <c r="P2487">
        <v>41</v>
      </c>
      <c r="Q2487" t="b">
        <v>1</v>
      </c>
      <c r="R2487" t="s">
        <v>8277</v>
      </c>
      <c r="S2487" s="12" t="s">
        <v>8326</v>
      </c>
      <c r="T2487" t="s">
        <v>8330</v>
      </c>
      <c r="U2487">
        <f t="shared" si="194"/>
        <v>2011</v>
      </c>
    </row>
    <row r="2488" spans="1:21" ht="15" hidden="1" customHeight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>
        <f t="shared" si="190"/>
        <v>266</v>
      </c>
      <c r="H2488">
        <f t="shared" si="191"/>
        <v>26.57</v>
      </c>
      <c r="I2488" t="s">
        <v>8223</v>
      </c>
      <c r="J2488" t="s">
        <v>8245</v>
      </c>
      <c r="K2488">
        <v>1335113976</v>
      </c>
      <c r="L2488" s="9">
        <f t="shared" si="192"/>
        <v>41021.708055555559</v>
      </c>
      <c r="M2488">
        <v>1332521976</v>
      </c>
      <c r="N2488" s="9">
        <f t="shared" si="193"/>
        <v>40991.708055555559</v>
      </c>
      <c r="O2488" t="b">
        <v>0</v>
      </c>
      <c r="P2488">
        <v>30</v>
      </c>
      <c r="Q2488" t="b">
        <v>1</v>
      </c>
      <c r="R2488" t="s">
        <v>8277</v>
      </c>
      <c r="S2488" s="12" t="s">
        <v>8326</v>
      </c>
      <c r="T2488" t="s">
        <v>8330</v>
      </c>
      <c r="U2488">
        <f t="shared" si="194"/>
        <v>2012</v>
      </c>
    </row>
    <row r="2489" spans="1:21" ht="15" hidden="1" customHeight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>
        <f t="shared" si="190"/>
        <v>100</v>
      </c>
      <c r="H2489">
        <f t="shared" si="191"/>
        <v>39.49</v>
      </c>
      <c r="I2489" t="s">
        <v>8223</v>
      </c>
      <c r="J2489" t="s">
        <v>8245</v>
      </c>
      <c r="K2489">
        <v>1338083997</v>
      </c>
      <c r="L2489" s="9">
        <f t="shared" si="192"/>
        <v>41056.083298611113</v>
      </c>
      <c r="M2489">
        <v>1335491997</v>
      </c>
      <c r="N2489" s="9">
        <f t="shared" si="193"/>
        <v>41026.083298611113</v>
      </c>
      <c r="O2489" t="b">
        <v>0</v>
      </c>
      <c r="P2489">
        <v>38</v>
      </c>
      <c r="Q2489" t="b">
        <v>1</v>
      </c>
      <c r="R2489" t="s">
        <v>8277</v>
      </c>
      <c r="S2489" s="12" t="s">
        <v>8326</v>
      </c>
      <c r="T2489" t="s">
        <v>8330</v>
      </c>
      <c r="U2489">
        <f t="shared" si="194"/>
        <v>2012</v>
      </c>
    </row>
    <row r="2490" spans="1:21" ht="15" hidden="1" customHeight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>
        <f t="shared" si="190"/>
        <v>107</v>
      </c>
      <c r="H2490">
        <f t="shared" si="191"/>
        <v>49.25</v>
      </c>
      <c r="I2490" t="s">
        <v>8223</v>
      </c>
      <c r="J2490" t="s">
        <v>8245</v>
      </c>
      <c r="K2490">
        <v>1321459908</v>
      </c>
      <c r="L2490" s="9">
        <f t="shared" si="192"/>
        <v>40863.674861111111</v>
      </c>
      <c r="M2490">
        <v>1318864308</v>
      </c>
      <c r="N2490" s="9">
        <f t="shared" si="193"/>
        <v>40833.633194444446</v>
      </c>
      <c r="O2490" t="b">
        <v>0</v>
      </c>
      <c r="P2490">
        <v>65</v>
      </c>
      <c r="Q2490" t="b">
        <v>1</v>
      </c>
      <c r="R2490" t="s">
        <v>8277</v>
      </c>
      <c r="S2490" s="12" t="s">
        <v>8326</v>
      </c>
      <c r="T2490" t="s">
        <v>8330</v>
      </c>
      <c r="U2490">
        <f t="shared" si="194"/>
        <v>2011</v>
      </c>
    </row>
    <row r="2491" spans="1:21" ht="15" hidden="1" customHeight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>
        <f t="shared" si="190"/>
        <v>134</v>
      </c>
      <c r="H2491">
        <f t="shared" si="191"/>
        <v>62.38</v>
      </c>
      <c r="I2491" t="s">
        <v>8223</v>
      </c>
      <c r="J2491" t="s">
        <v>8245</v>
      </c>
      <c r="K2491">
        <v>1368117239</v>
      </c>
      <c r="L2491" s="9">
        <f t="shared" si="192"/>
        <v>41403.690266203703</v>
      </c>
      <c r="M2491">
        <v>1365525239</v>
      </c>
      <c r="N2491" s="9">
        <f t="shared" si="193"/>
        <v>41373.690266203703</v>
      </c>
      <c r="O2491" t="b">
        <v>0</v>
      </c>
      <c r="P2491">
        <v>75</v>
      </c>
      <c r="Q2491" t="b">
        <v>1</v>
      </c>
      <c r="R2491" t="s">
        <v>8277</v>
      </c>
      <c r="S2491" s="12" t="s">
        <v>8326</v>
      </c>
      <c r="T2491" t="s">
        <v>8330</v>
      </c>
      <c r="U2491">
        <f t="shared" si="194"/>
        <v>2013</v>
      </c>
    </row>
    <row r="2492" spans="1:21" ht="15" hidden="1" customHeight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>
        <f t="shared" si="190"/>
        <v>121</v>
      </c>
      <c r="H2492">
        <f t="shared" si="191"/>
        <v>37.94</v>
      </c>
      <c r="I2492" t="s">
        <v>8223</v>
      </c>
      <c r="J2492" t="s">
        <v>8245</v>
      </c>
      <c r="K2492">
        <v>1340429276</v>
      </c>
      <c r="L2492" s="9">
        <f t="shared" si="192"/>
        <v>41083.227731481478</v>
      </c>
      <c r="M2492">
        <v>1335245276</v>
      </c>
      <c r="N2492" s="9">
        <f t="shared" si="193"/>
        <v>41023.227731481486</v>
      </c>
      <c r="O2492" t="b">
        <v>0</v>
      </c>
      <c r="P2492">
        <v>16</v>
      </c>
      <c r="Q2492" t="b">
        <v>1</v>
      </c>
      <c r="R2492" t="s">
        <v>8277</v>
      </c>
      <c r="S2492" s="12" t="s">
        <v>8326</v>
      </c>
      <c r="T2492" t="s">
        <v>8330</v>
      </c>
      <c r="U2492">
        <f t="shared" si="194"/>
        <v>2012</v>
      </c>
    </row>
    <row r="2493" spans="1:21" ht="15" hidden="1" customHeight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>
        <f t="shared" si="190"/>
        <v>103</v>
      </c>
      <c r="H2493">
        <f t="shared" si="191"/>
        <v>51.6</v>
      </c>
      <c r="I2493" t="s">
        <v>8223</v>
      </c>
      <c r="J2493" t="s">
        <v>8245</v>
      </c>
      <c r="K2493">
        <v>1295142660</v>
      </c>
      <c r="L2493" s="9">
        <f t="shared" si="192"/>
        <v>40559.07708333333</v>
      </c>
      <c r="M2493">
        <v>1293739714</v>
      </c>
      <c r="N2493" s="9">
        <f t="shared" si="193"/>
        <v>40542.839282407404</v>
      </c>
      <c r="O2493" t="b">
        <v>0</v>
      </c>
      <c r="P2493">
        <v>10</v>
      </c>
      <c r="Q2493" t="b">
        <v>1</v>
      </c>
      <c r="R2493" t="s">
        <v>8277</v>
      </c>
      <c r="S2493" s="12" t="s">
        <v>8326</v>
      </c>
      <c r="T2493" t="s">
        <v>8330</v>
      </c>
      <c r="U2493">
        <f t="shared" si="194"/>
        <v>2010</v>
      </c>
    </row>
    <row r="2494" spans="1:21" ht="15" hidden="1" customHeight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>
        <f t="shared" si="190"/>
        <v>125</v>
      </c>
      <c r="H2494">
        <f t="shared" si="191"/>
        <v>27.78</v>
      </c>
      <c r="I2494" t="s">
        <v>8223</v>
      </c>
      <c r="J2494" t="s">
        <v>8245</v>
      </c>
      <c r="K2494">
        <v>1339840740</v>
      </c>
      <c r="L2494" s="9">
        <f t="shared" si="192"/>
        <v>41076.415972222225</v>
      </c>
      <c r="M2494">
        <v>1335397188</v>
      </c>
      <c r="N2494" s="9">
        <f t="shared" si="193"/>
        <v>41024.985972222225</v>
      </c>
      <c r="O2494" t="b">
        <v>0</v>
      </c>
      <c r="P2494">
        <v>27</v>
      </c>
      <c r="Q2494" t="b">
        <v>1</v>
      </c>
      <c r="R2494" t="s">
        <v>8277</v>
      </c>
      <c r="S2494" s="12" t="s">
        <v>8326</v>
      </c>
      <c r="T2494" t="s">
        <v>8330</v>
      </c>
      <c r="U2494">
        <f t="shared" si="194"/>
        <v>2012</v>
      </c>
    </row>
    <row r="2495" spans="1:21" ht="15" hidden="1" customHeight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>
        <f t="shared" si="190"/>
        <v>129</v>
      </c>
      <c r="H2495">
        <f t="shared" si="191"/>
        <v>99.38</v>
      </c>
      <c r="I2495" t="s">
        <v>8223</v>
      </c>
      <c r="J2495" t="s">
        <v>8245</v>
      </c>
      <c r="K2495">
        <v>1367208140</v>
      </c>
      <c r="L2495" s="9">
        <f t="shared" si="192"/>
        <v>41393.168287037035</v>
      </c>
      <c r="M2495">
        <v>1363320140</v>
      </c>
      <c r="N2495" s="9">
        <f t="shared" si="193"/>
        <v>41348.168287037035</v>
      </c>
      <c r="O2495" t="b">
        <v>0</v>
      </c>
      <c r="P2495">
        <v>259</v>
      </c>
      <c r="Q2495" t="b">
        <v>1</v>
      </c>
      <c r="R2495" t="s">
        <v>8277</v>
      </c>
      <c r="S2495" s="12" t="s">
        <v>8326</v>
      </c>
      <c r="T2495" t="s">
        <v>8330</v>
      </c>
      <c r="U2495">
        <f t="shared" si="194"/>
        <v>2013</v>
      </c>
    </row>
    <row r="2496" spans="1:21" ht="15" hidden="1" customHeight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>
        <f t="shared" si="190"/>
        <v>101</v>
      </c>
      <c r="H2496">
        <f t="shared" si="191"/>
        <v>38.85</v>
      </c>
      <c r="I2496" t="s">
        <v>8223</v>
      </c>
      <c r="J2496" t="s">
        <v>8245</v>
      </c>
      <c r="K2496">
        <v>1337786944</v>
      </c>
      <c r="L2496" s="9">
        <f t="shared" si="192"/>
        <v>41052.645185185182</v>
      </c>
      <c r="M2496">
        <v>1335194944</v>
      </c>
      <c r="N2496" s="9">
        <f t="shared" si="193"/>
        <v>41022.645185185189</v>
      </c>
      <c r="O2496" t="b">
        <v>0</v>
      </c>
      <c r="P2496">
        <v>39</v>
      </c>
      <c r="Q2496" t="b">
        <v>1</v>
      </c>
      <c r="R2496" t="s">
        <v>8277</v>
      </c>
      <c r="S2496" s="12" t="s">
        <v>8326</v>
      </c>
      <c r="T2496" t="s">
        <v>8330</v>
      </c>
      <c r="U2496">
        <f t="shared" si="194"/>
        <v>2012</v>
      </c>
    </row>
    <row r="2497" spans="1:21" ht="15" hidden="1" customHeight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>
        <f t="shared" si="190"/>
        <v>128</v>
      </c>
      <c r="H2497">
        <f t="shared" si="191"/>
        <v>45.55</v>
      </c>
      <c r="I2497" t="s">
        <v>8223</v>
      </c>
      <c r="J2497" t="s">
        <v>8245</v>
      </c>
      <c r="K2497">
        <v>1339022575</v>
      </c>
      <c r="L2497" s="9">
        <f t="shared" si="192"/>
        <v>41066.946469907409</v>
      </c>
      <c r="M2497">
        <v>1336430575</v>
      </c>
      <c r="N2497" s="9">
        <f t="shared" si="193"/>
        <v>41036.946469907409</v>
      </c>
      <c r="O2497" t="b">
        <v>0</v>
      </c>
      <c r="P2497">
        <v>42</v>
      </c>
      <c r="Q2497" t="b">
        <v>1</v>
      </c>
      <c r="R2497" t="s">
        <v>8277</v>
      </c>
      <c r="S2497" s="12" t="s">
        <v>8326</v>
      </c>
      <c r="T2497" t="s">
        <v>8330</v>
      </c>
      <c r="U2497">
        <f t="shared" si="194"/>
        <v>2012</v>
      </c>
    </row>
    <row r="2498" spans="1:21" ht="15" hidden="1" customHeight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>
        <f t="shared" si="190"/>
        <v>100</v>
      </c>
      <c r="H2498">
        <f t="shared" si="191"/>
        <v>600</v>
      </c>
      <c r="I2498" t="s">
        <v>8223</v>
      </c>
      <c r="J2498" t="s">
        <v>8245</v>
      </c>
      <c r="K2498">
        <v>1364597692</v>
      </c>
      <c r="L2498" s="9">
        <f t="shared" si="192"/>
        <v>41362.954768518517</v>
      </c>
      <c r="M2498">
        <v>1361577292</v>
      </c>
      <c r="N2498" s="9">
        <f t="shared" si="193"/>
        <v>41327.996435185181</v>
      </c>
      <c r="O2498" t="b">
        <v>0</v>
      </c>
      <c r="P2498">
        <v>10</v>
      </c>
      <c r="Q2498" t="b">
        <v>1</v>
      </c>
      <c r="R2498" t="s">
        <v>8277</v>
      </c>
      <c r="S2498" s="12" t="s">
        <v>8326</v>
      </c>
      <c r="T2498" t="s">
        <v>8330</v>
      </c>
      <c r="U2498">
        <f t="shared" si="194"/>
        <v>2013</v>
      </c>
    </row>
    <row r="2499" spans="1:21" ht="15" hidden="1" customHeight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>
        <f t="shared" ref="G2499:G2562" si="195">ROUND(E2499/D2499*100,0)</f>
        <v>113</v>
      </c>
      <c r="H2499">
        <f t="shared" ref="H2499:H2562" si="196">ROUND(E2499/P2499,2)</f>
        <v>80.55</v>
      </c>
      <c r="I2499" t="s">
        <v>8223</v>
      </c>
      <c r="J2499" t="s">
        <v>8245</v>
      </c>
      <c r="K2499">
        <v>1312578338</v>
      </c>
      <c r="L2499" s="9">
        <f t="shared" ref="L2499:L2562" si="197">K2499/60/60/24+DATE(1970,1,1)</f>
        <v>40760.878912037035</v>
      </c>
      <c r="M2499">
        <v>1309986338</v>
      </c>
      <c r="N2499" s="9">
        <f t="shared" ref="N2499:N2562" si="198">M2499/24/60/60+DATE(1970,1,1)</f>
        <v>40730.878912037035</v>
      </c>
      <c r="O2499" t="b">
        <v>0</v>
      </c>
      <c r="P2499">
        <v>56</v>
      </c>
      <c r="Q2499" t="b">
        <v>1</v>
      </c>
      <c r="R2499" t="s">
        <v>8277</v>
      </c>
      <c r="S2499" s="12" t="s">
        <v>8326</v>
      </c>
      <c r="T2499" t="s">
        <v>8330</v>
      </c>
      <c r="U2499">
        <f t="shared" ref="U2499:U2562" si="199">YEAR(N2499)</f>
        <v>2011</v>
      </c>
    </row>
    <row r="2500" spans="1:21" ht="15" hidden="1" customHeight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>
        <f t="shared" si="195"/>
        <v>106</v>
      </c>
      <c r="H2500">
        <f t="shared" si="196"/>
        <v>52.8</v>
      </c>
      <c r="I2500" t="s">
        <v>8223</v>
      </c>
      <c r="J2500" t="s">
        <v>8245</v>
      </c>
      <c r="K2500">
        <v>1422400387</v>
      </c>
      <c r="L2500" s="9">
        <f t="shared" si="197"/>
        <v>42031.967442129629</v>
      </c>
      <c r="M2500">
        <v>1421190787</v>
      </c>
      <c r="N2500" s="9">
        <f t="shared" si="198"/>
        <v>42017.967442129629</v>
      </c>
      <c r="O2500" t="b">
        <v>0</v>
      </c>
      <c r="P2500">
        <v>20</v>
      </c>
      <c r="Q2500" t="b">
        <v>1</v>
      </c>
      <c r="R2500" t="s">
        <v>8277</v>
      </c>
      <c r="S2500" s="12" t="s">
        <v>8326</v>
      </c>
      <c r="T2500" t="s">
        <v>8330</v>
      </c>
      <c r="U2500">
        <f t="shared" si="199"/>
        <v>2015</v>
      </c>
    </row>
    <row r="2501" spans="1:21" ht="15" hidden="1" customHeight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>
        <f t="shared" si="195"/>
        <v>203</v>
      </c>
      <c r="H2501">
        <f t="shared" si="196"/>
        <v>47.68</v>
      </c>
      <c r="I2501" t="s">
        <v>8223</v>
      </c>
      <c r="J2501" t="s">
        <v>8245</v>
      </c>
      <c r="K2501">
        <v>1356976800</v>
      </c>
      <c r="L2501" s="9">
        <f t="shared" si="197"/>
        <v>41274.75</v>
      </c>
      <c r="M2501">
        <v>1352820837</v>
      </c>
      <c r="N2501" s="9">
        <f t="shared" si="198"/>
        <v>41226.648576388892</v>
      </c>
      <c r="O2501" t="b">
        <v>0</v>
      </c>
      <c r="P2501">
        <v>170</v>
      </c>
      <c r="Q2501" t="b">
        <v>1</v>
      </c>
      <c r="R2501" t="s">
        <v>8277</v>
      </c>
      <c r="S2501" s="12" t="s">
        <v>8326</v>
      </c>
      <c r="T2501" t="s">
        <v>8330</v>
      </c>
      <c r="U2501">
        <f t="shared" si="199"/>
        <v>2012</v>
      </c>
    </row>
    <row r="2502" spans="1:21" ht="15" hidden="1" customHeight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>
        <f t="shared" si="195"/>
        <v>113</v>
      </c>
      <c r="H2502">
        <f t="shared" si="196"/>
        <v>23.45</v>
      </c>
      <c r="I2502" t="s">
        <v>8223</v>
      </c>
      <c r="J2502" t="s">
        <v>8245</v>
      </c>
      <c r="K2502">
        <v>1340476375</v>
      </c>
      <c r="L2502" s="9">
        <f t="shared" si="197"/>
        <v>41083.772858796299</v>
      </c>
      <c r="M2502">
        <v>1337884375</v>
      </c>
      <c r="N2502" s="9">
        <f t="shared" si="198"/>
        <v>41053.772858796292</v>
      </c>
      <c r="O2502" t="b">
        <v>0</v>
      </c>
      <c r="P2502">
        <v>29</v>
      </c>
      <c r="Q2502" t="b">
        <v>1</v>
      </c>
      <c r="R2502" t="s">
        <v>8277</v>
      </c>
      <c r="S2502" s="12" t="s">
        <v>8326</v>
      </c>
      <c r="T2502" t="s">
        <v>8330</v>
      </c>
      <c r="U2502">
        <f t="shared" si="199"/>
        <v>2012</v>
      </c>
    </row>
    <row r="2503" spans="1:21" ht="15" hidden="1" customHeight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>
        <f t="shared" si="195"/>
        <v>3</v>
      </c>
      <c r="H2503">
        <f t="shared" si="196"/>
        <v>40.14</v>
      </c>
      <c r="I2503" t="s">
        <v>8228</v>
      </c>
      <c r="J2503" t="s">
        <v>8250</v>
      </c>
      <c r="K2503">
        <v>1443379104</v>
      </c>
      <c r="L2503" s="9">
        <f t="shared" si="197"/>
        <v>42274.776666666665</v>
      </c>
      <c r="M2503">
        <v>1440787104</v>
      </c>
      <c r="N2503" s="9">
        <f t="shared" si="198"/>
        <v>42244.776666666665</v>
      </c>
      <c r="O2503" t="b">
        <v>0</v>
      </c>
      <c r="P2503">
        <v>7</v>
      </c>
      <c r="Q2503" t="b">
        <v>0</v>
      </c>
      <c r="R2503" t="s">
        <v>8297</v>
      </c>
      <c r="S2503" s="12" t="s">
        <v>8337</v>
      </c>
      <c r="T2503" t="s">
        <v>8354</v>
      </c>
      <c r="U2503">
        <f t="shared" si="199"/>
        <v>2015</v>
      </c>
    </row>
    <row r="2504" spans="1:21" ht="15" hidden="1" customHeight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>
        <f t="shared" si="195"/>
        <v>0</v>
      </c>
      <c r="H2504">
        <f t="shared" si="196"/>
        <v>17.2</v>
      </c>
      <c r="I2504" t="s">
        <v>8223</v>
      </c>
      <c r="J2504" t="s">
        <v>8245</v>
      </c>
      <c r="K2504">
        <v>1411328918</v>
      </c>
      <c r="L2504" s="9">
        <f t="shared" si="197"/>
        <v>41903.825439814813</v>
      </c>
      <c r="M2504">
        <v>1407440918</v>
      </c>
      <c r="N2504" s="9">
        <f t="shared" si="198"/>
        <v>41858.825439814813</v>
      </c>
      <c r="O2504" t="b">
        <v>0</v>
      </c>
      <c r="P2504">
        <v>5</v>
      </c>
      <c r="Q2504" t="b">
        <v>0</v>
      </c>
      <c r="R2504" t="s">
        <v>8297</v>
      </c>
      <c r="S2504" s="12" t="s">
        <v>8337</v>
      </c>
      <c r="T2504" t="s">
        <v>8354</v>
      </c>
      <c r="U2504">
        <f t="shared" si="199"/>
        <v>2014</v>
      </c>
    </row>
    <row r="2505" spans="1:21" ht="15" hidden="1" customHeight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>
        <f t="shared" si="195"/>
        <v>0</v>
      </c>
      <c r="H2505" t="e">
        <f t="shared" si="196"/>
        <v>#DIV/0!</v>
      </c>
      <c r="I2505" t="s">
        <v>8223</v>
      </c>
      <c r="J2505" t="s">
        <v>8245</v>
      </c>
      <c r="K2505">
        <v>1465333560</v>
      </c>
      <c r="L2505" s="9">
        <f t="shared" si="197"/>
        <v>42528.879166666666</v>
      </c>
      <c r="M2505">
        <v>1462743308</v>
      </c>
      <c r="N2505" s="9">
        <f t="shared" si="198"/>
        <v>42498.899398148147</v>
      </c>
      <c r="O2505" t="b">
        <v>0</v>
      </c>
      <c r="P2505">
        <v>0</v>
      </c>
      <c r="Q2505" t="b">
        <v>0</v>
      </c>
      <c r="R2505" t="s">
        <v>8297</v>
      </c>
      <c r="S2505" s="12" t="s">
        <v>8337</v>
      </c>
      <c r="T2505" t="s">
        <v>8354</v>
      </c>
      <c r="U2505">
        <f t="shared" si="199"/>
        <v>2016</v>
      </c>
    </row>
    <row r="2506" spans="1:21" ht="15" hidden="1" customHeight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>
        <f t="shared" si="195"/>
        <v>0</v>
      </c>
      <c r="H2506" t="e">
        <f t="shared" si="196"/>
        <v>#DIV/0!</v>
      </c>
      <c r="I2506" t="s">
        <v>8223</v>
      </c>
      <c r="J2506" t="s">
        <v>8245</v>
      </c>
      <c r="K2506">
        <v>1416014534</v>
      </c>
      <c r="L2506" s="9">
        <f t="shared" si="197"/>
        <v>41958.057106481487</v>
      </c>
      <c r="M2506">
        <v>1413418934</v>
      </c>
      <c r="N2506" s="9">
        <f t="shared" si="198"/>
        <v>41928.015439814815</v>
      </c>
      <c r="O2506" t="b">
        <v>0</v>
      </c>
      <c r="P2506">
        <v>0</v>
      </c>
      <c r="Q2506" t="b">
        <v>0</v>
      </c>
      <c r="R2506" t="s">
        <v>8297</v>
      </c>
      <c r="S2506" s="12" t="s">
        <v>8337</v>
      </c>
      <c r="T2506" t="s">
        <v>8354</v>
      </c>
      <c r="U2506">
        <f t="shared" si="199"/>
        <v>2014</v>
      </c>
    </row>
    <row r="2507" spans="1:21" ht="15" hidden="1" customHeight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>
        <f t="shared" si="195"/>
        <v>0</v>
      </c>
      <c r="H2507" t="e">
        <f t="shared" si="196"/>
        <v>#DIV/0!</v>
      </c>
      <c r="I2507" t="s">
        <v>8223</v>
      </c>
      <c r="J2507" t="s">
        <v>8245</v>
      </c>
      <c r="K2507">
        <v>1426292416</v>
      </c>
      <c r="L2507" s="9">
        <f t="shared" si="197"/>
        <v>42077.014074074075</v>
      </c>
      <c r="M2507">
        <v>1423704016</v>
      </c>
      <c r="N2507" s="9">
        <f t="shared" si="198"/>
        <v>42047.05574074074</v>
      </c>
      <c r="O2507" t="b">
        <v>0</v>
      </c>
      <c r="P2507">
        <v>0</v>
      </c>
      <c r="Q2507" t="b">
        <v>0</v>
      </c>
      <c r="R2507" t="s">
        <v>8297</v>
      </c>
      <c r="S2507" s="12" t="s">
        <v>8337</v>
      </c>
      <c r="T2507" t="s">
        <v>8354</v>
      </c>
      <c r="U2507">
        <f t="shared" si="199"/>
        <v>2015</v>
      </c>
    </row>
    <row r="2508" spans="1:21" ht="15" hidden="1" customHeight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>
        <f t="shared" si="195"/>
        <v>1</v>
      </c>
      <c r="H2508">
        <f t="shared" si="196"/>
        <v>15</v>
      </c>
      <c r="I2508" t="s">
        <v>8224</v>
      </c>
      <c r="J2508" t="s">
        <v>8246</v>
      </c>
      <c r="K2508">
        <v>1443906000</v>
      </c>
      <c r="L2508" s="9">
        <f t="shared" si="197"/>
        <v>42280.875</v>
      </c>
      <c r="M2508">
        <v>1441955269</v>
      </c>
      <c r="N2508" s="9">
        <f t="shared" si="198"/>
        <v>42258.297094907408</v>
      </c>
      <c r="O2508" t="b">
        <v>0</v>
      </c>
      <c r="P2508">
        <v>2</v>
      </c>
      <c r="Q2508" t="b">
        <v>0</v>
      </c>
      <c r="R2508" t="s">
        <v>8297</v>
      </c>
      <c r="S2508" s="12" t="s">
        <v>8337</v>
      </c>
      <c r="T2508" t="s">
        <v>8354</v>
      </c>
      <c r="U2508">
        <f t="shared" si="199"/>
        <v>2015</v>
      </c>
    </row>
    <row r="2509" spans="1:21" ht="15" hidden="1" customHeight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>
        <f t="shared" si="195"/>
        <v>0</v>
      </c>
      <c r="H2509" t="e">
        <f t="shared" si="196"/>
        <v>#DIV/0!</v>
      </c>
      <c r="I2509" t="s">
        <v>8223</v>
      </c>
      <c r="J2509" t="s">
        <v>8245</v>
      </c>
      <c r="K2509">
        <v>1431308704</v>
      </c>
      <c r="L2509" s="9">
        <f t="shared" si="197"/>
        <v>42135.072962962964</v>
      </c>
      <c r="M2509">
        <v>1428716704</v>
      </c>
      <c r="N2509" s="9">
        <f t="shared" si="198"/>
        <v>42105.072962962964</v>
      </c>
      <c r="O2509" t="b">
        <v>0</v>
      </c>
      <c r="P2509">
        <v>0</v>
      </c>
      <c r="Q2509" t="b">
        <v>0</v>
      </c>
      <c r="R2509" t="s">
        <v>8297</v>
      </c>
      <c r="S2509" s="12" t="s">
        <v>8337</v>
      </c>
      <c r="T2509" t="s">
        <v>8354</v>
      </c>
      <c r="U2509">
        <f t="shared" si="199"/>
        <v>2015</v>
      </c>
    </row>
    <row r="2510" spans="1:21" ht="15" hidden="1" customHeight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>
        <f t="shared" si="195"/>
        <v>0</v>
      </c>
      <c r="H2510" t="e">
        <f t="shared" si="196"/>
        <v>#DIV/0!</v>
      </c>
      <c r="I2510" t="s">
        <v>8223</v>
      </c>
      <c r="J2510" t="s">
        <v>8245</v>
      </c>
      <c r="K2510">
        <v>1408056634</v>
      </c>
      <c r="L2510" s="9">
        <f t="shared" si="197"/>
        <v>41865.951782407406</v>
      </c>
      <c r="M2510">
        <v>1405464634</v>
      </c>
      <c r="N2510" s="9">
        <f t="shared" si="198"/>
        <v>41835.951782407406</v>
      </c>
      <c r="O2510" t="b">
        <v>0</v>
      </c>
      <c r="P2510">
        <v>0</v>
      </c>
      <c r="Q2510" t="b">
        <v>0</v>
      </c>
      <c r="R2510" t="s">
        <v>8297</v>
      </c>
      <c r="S2510" s="12" t="s">
        <v>8337</v>
      </c>
      <c r="T2510" t="s">
        <v>8354</v>
      </c>
      <c r="U2510">
        <f t="shared" si="199"/>
        <v>2014</v>
      </c>
    </row>
    <row r="2511" spans="1:21" ht="15" hidden="1" customHeight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>
        <f t="shared" si="195"/>
        <v>1</v>
      </c>
      <c r="H2511">
        <f t="shared" si="196"/>
        <v>35.71</v>
      </c>
      <c r="I2511" t="s">
        <v>8224</v>
      </c>
      <c r="J2511" t="s">
        <v>8246</v>
      </c>
      <c r="K2511">
        <v>1429554349</v>
      </c>
      <c r="L2511" s="9">
        <f t="shared" si="197"/>
        <v>42114.767928240741</v>
      </c>
      <c r="M2511">
        <v>1424719549</v>
      </c>
      <c r="N2511" s="9">
        <f t="shared" si="198"/>
        <v>42058.809594907405</v>
      </c>
      <c r="O2511" t="b">
        <v>0</v>
      </c>
      <c r="P2511">
        <v>28</v>
      </c>
      <c r="Q2511" t="b">
        <v>0</v>
      </c>
      <c r="R2511" t="s">
        <v>8297</v>
      </c>
      <c r="S2511" s="12" t="s">
        <v>8337</v>
      </c>
      <c r="T2511" t="s">
        <v>8354</v>
      </c>
      <c r="U2511">
        <f t="shared" si="199"/>
        <v>2015</v>
      </c>
    </row>
    <row r="2512" spans="1:21" ht="15" hidden="1" customHeight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>
        <f t="shared" si="195"/>
        <v>0</v>
      </c>
      <c r="H2512">
        <f t="shared" si="196"/>
        <v>37.5</v>
      </c>
      <c r="I2512" t="s">
        <v>8223</v>
      </c>
      <c r="J2512" t="s">
        <v>8245</v>
      </c>
      <c r="K2512">
        <v>1431647772</v>
      </c>
      <c r="L2512" s="9">
        <f t="shared" si="197"/>
        <v>42138.997361111105</v>
      </c>
      <c r="M2512">
        <v>1426463772</v>
      </c>
      <c r="N2512" s="9">
        <f t="shared" si="198"/>
        <v>42078.997361111113</v>
      </c>
      <c r="O2512" t="b">
        <v>0</v>
      </c>
      <c r="P2512">
        <v>2</v>
      </c>
      <c r="Q2512" t="b">
        <v>0</v>
      </c>
      <c r="R2512" t="s">
        <v>8297</v>
      </c>
      <c r="S2512" s="12" t="s">
        <v>8337</v>
      </c>
      <c r="T2512" t="s">
        <v>8354</v>
      </c>
      <c r="U2512">
        <f t="shared" si="199"/>
        <v>2015</v>
      </c>
    </row>
    <row r="2513" spans="1:21" ht="15" hidden="1" customHeight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>
        <f t="shared" si="195"/>
        <v>0</v>
      </c>
      <c r="H2513" t="e">
        <f t="shared" si="196"/>
        <v>#DIV/0!</v>
      </c>
      <c r="I2513" t="s">
        <v>8224</v>
      </c>
      <c r="J2513" t="s">
        <v>8246</v>
      </c>
      <c r="K2513">
        <v>1454323413</v>
      </c>
      <c r="L2513" s="9">
        <f t="shared" si="197"/>
        <v>42401.446909722217</v>
      </c>
      <c r="M2513">
        <v>1451731413</v>
      </c>
      <c r="N2513" s="9">
        <f t="shared" si="198"/>
        <v>42371.446909722217</v>
      </c>
      <c r="O2513" t="b">
        <v>0</v>
      </c>
      <c r="P2513">
        <v>0</v>
      </c>
      <c r="Q2513" t="b">
        <v>0</v>
      </c>
      <c r="R2513" t="s">
        <v>8297</v>
      </c>
      <c r="S2513" s="12" t="s">
        <v>8337</v>
      </c>
      <c r="T2513" t="s">
        <v>8354</v>
      </c>
      <c r="U2513">
        <f t="shared" si="199"/>
        <v>2016</v>
      </c>
    </row>
    <row r="2514" spans="1:21" ht="15" hidden="1" customHeight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>
        <f t="shared" si="195"/>
        <v>0</v>
      </c>
      <c r="H2514" t="e">
        <f t="shared" si="196"/>
        <v>#DIV/0!</v>
      </c>
      <c r="I2514" t="s">
        <v>8223</v>
      </c>
      <c r="J2514" t="s">
        <v>8245</v>
      </c>
      <c r="K2514">
        <v>1418504561</v>
      </c>
      <c r="L2514" s="9">
        <f t="shared" si="197"/>
        <v>41986.876863425925</v>
      </c>
      <c r="M2514">
        <v>1417208561</v>
      </c>
      <c r="N2514" s="9">
        <f t="shared" si="198"/>
        <v>41971.876863425932</v>
      </c>
      <c r="O2514" t="b">
        <v>0</v>
      </c>
      <c r="P2514">
        <v>0</v>
      </c>
      <c r="Q2514" t="b">
        <v>0</v>
      </c>
      <c r="R2514" t="s">
        <v>8297</v>
      </c>
      <c r="S2514" s="12" t="s">
        <v>8337</v>
      </c>
      <c r="T2514" t="s">
        <v>8354</v>
      </c>
      <c r="U2514">
        <f t="shared" si="199"/>
        <v>2014</v>
      </c>
    </row>
    <row r="2515" spans="1:21" ht="15" hidden="1" customHeight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>
        <f t="shared" si="195"/>
        <v>0</v>
      </c>
      <c r="H2515" t="e">
        <f t="shared" si="196"/>
        <v>#DIV/0!</v>
      </c>
      <c r="I2515" t="s">
        <v>8235</v>
      </c>
      <c r="J2515" t="s">
        <v>8248</v>
      </c>
      <c r="K2515">
        <v>1488067789</v>
      </c>
      <c r="L2515" s="9">
        <f t="shared" si="197"/>
        <v>42792.00681712963</v>
      </c>
      <c r="M2515">
        <v>1482883789</v>
      </c>
      <c r="N2515" s="9">
        <f t="shared" si="198"/>
        <v>42732.00681712963</v>
      </c>
      <c r="O2515" t="b">
        <v>0</v>
      </c>
      <c r="P2515">
        <v>0</v>
      </c>
      <c r="Q2515" t="b">
        <v>0</v>
      </c>
      <c r="R2515" t="s">
        <v>8297</v>
      </c>
      <c r="S2515" s="12" t="s">
        <v>8337</v>
      </c>
      <c r="T2515" t="s">
        <v>8354</v>
      </c>
      <c r="U2515">
        <f t="shared" si="199"/>
        <v>2016</v>
      </c>
    </row>
    <row r="2516" spans="1:21" ht="15" hidden="1" customHeight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>
        <f t="shared" si="195"/>
        <v>2</v>
      </c>
      <c r="H2516">
        <f t="shared" si="196"/>
        <v>52.5</v>
      </c>
      <c r="I2516" t="s">
        <v>8223</v>
      </c>
      <c r="J2516" t="s">
        <v>8245</v>
      </c>
      <c r="K2516">
        <v>1408526477</v>
      </c>
      <c r="L2516" s="9">
        <f t="shared" si="197"/>
        <v>41871.389780092592</v>
      </c>
      <c r="M2516">
        <v>1407057677</v>
      </c>
      <c r="N2516" s="9">
        <f t="shared" si="198"/>
        <v>41854.389780092592</v>
      </c>
      <c r="O2516" t="b">
        <v>0</v>
      </c>
      <c r="P2516">
        <v>4</v>
      </c>
      <c r="Q2516" t="b">
        <v>0</v>
      </c>
      <c r="R2516" t="s">
        <v>8297</v>
      </c>
      <c r="S2516" s="12" t="s">
        <v>8337</v>
      </c>
      <c r="T2516" t="s">
        <v>8354</v>
      </c>
      <c r="U2516">
        <f t="shared" si="199"/>
        <v>2014</v>
      </c>
    </row>
    <row r="2517" spans="1:21" ht="15" hidden="1" customHeight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>
        <f t="shared" si="195"/>
        <v>19</v>
      </c>
      <c r="H2517">
        <f t="shared" si="196"/>
        <v>77.5</v>
      </c>
      <c r="I2517" t="s">
        <v>8223</v>
      </c>
      <c r="J2517" t="s">
        <v>8245</v>
      </c>
      <c r="K2517">
        <v>1424635753</v>
      </c>
      <c r="L2517" s="9">
        <f t="shared" si="197"/>
        <v>42057.839733796296</v>
      </c>
      <c r="M2517">
        <v>1422043753</v>
      </c>
      <c r="N2517" s="9">
        <f t="shared" si="198"/>
        <v>42027.839733796296</v>
      </c>
      <c r="O2517" t="b">
        <v>0</v>
      </c>
      <c r="P2517">
        <v>12</v>
      </c>
      <c r="Q2517" t="b">
        <v>0</v>
      </c>
      <c r="R2517" t="s">
        <v>8297</v>
      </c>
      <c r="S2517" s="12" t="s">
        <v>8337</v>
      </c>
      <c r="T2517" t="s">
        <v>8354</v>
      </c>
      <c r="U2517">
        <f t="shared" si="199"/>
        <v>2015</v>
      </c>
    </row>
    <row r="2518" spans="1:21" ht="15" hidden="1" customHeight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>
        <f t="shared" si="195"/>
        <v>0</v>
      </c>
      <c r="H2518" t="e">
        <f t="shared" si="196"/>
        <v>#DIV/0!</v>
      </c>
      <c r="I2518" t="s">
        <v>8223</v>
      </c>
      <c r="J2518" t="s">
        <v>8245</v>
      </c>
      <c r="K2518">
        <v>1417279252</v>
      </c>
      <c r="L2518" s="9">
        <f t="shared" si="197"/>
        <v>41972.6950462963</v>
      </c>
      <c r="M2518">
        <v>1414683652</v>
      </c>
      <c r="N2518" s="9">
        <f t="shared" si="198"/>
        <v>41942.653379629628</v>
      </c>
      <c r="O2518" t="b">
        <v>0</v>
      </c>
      <c r="P2518">
        <v>0</v>
      </c>
      <c r="Q2518" t="b">
        <v>0</v>
      </c>
      <c r="R2518" t="s">
        <v>8297</v>
      </c>
      <c r="S2518" s="12" t="s">
        <v>8337</v>
      </c>
      <c r="T2518" t="s">
        <v>8354</v>
      </c>
      <c r="U2518">
        <f t="shared" si="199"/>
        <v>2014</v>
      </c>
    </row>
    <row r="2519" spans="1:21" ht="15" hidden="1" customHeight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>
        <f t="shared" si="195"/>
        <v>10</v>
      </c>
      <c r="H2519">
        <f t="shared" si="196"/>
        <v>53.55</v>
      </c>
      <c r="I2519" t="s">
        <v>8228</v>
      </c>
      <c r="J2519" t="s">
        <v>8250</v>
      </c>
      <c r="K2519">
        <v>1426788930</v>
      </c>
      <c r="L2519" s="9">
        <f t="shared" si="197"/>
        <v>42082.760763888888</v>
      </c>
      <c r="M2519">
        <v>1424200530</v>
      </c>
      <c r="N2519" s="9">
        <f t="shared" si="198"/>
        <v>42052.802430555559</v>
      </c>
      <c r="O2519" t="b">
        <v>0</v>
      </c>
      <c r="P2519">
        <v>33</v>
      </c>
      <c r="Q2519" t="b">
        <v>0</v>
      </c>
      <c r="R2519" t="s">
        <v>8297</v>
      </c>
      <c r="S2519" s="12" t="s">
        <v>8337</v>
      </c>
      <c r="T2519" t="s">
        <v>8354</v>
      </c>
      <c r="U2519">
        <f t="shared" si="199"/>
        <v>2015</v>
      </c>
    </row>
    <row r="2520" spans="1:21" ht="15" hidden="1" customHeight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>
        <f t="shared" si="195"/>
        <v>0</v>
      </c>
      <c r="H2520" t="e">
        <f t="shared" si="196"/>
        <v>#DIV/0!</v>
      </c>
      <c r="I2520" t="s">
        <v>8223</v>
      </c>
      <c r="J2520" t="s">
        <v>8245</v>
      </c>
      <c r="K2520">
        <v>1415899228</v>
      </c>
      <c r="L2520" s="9">
        <f t="shared" si="197"/>
        <v>41956.722546296296</v>
      </c>
      <c r="M2520">
        <v>1413303628</v>
      </c>
      <c r="N2520" s="9">
        <f t="shared" si="198"/>
        <v>41926.680879629625</v>
      </c>
      <c r="O2520" t="b">
        <v>0</v>
      </c>
      <c r="P2520">
        <v>0</v>
      </c>
      <c r="Q2520" t="b">
        <v>0</v>
      </c>
      <c r="R2520" t="s">
        <v>8297</v>
      </c>
      <c r="S2520" s="12" t="s">
        <v>8337</v>
      </c>
      <c r="T2520" t="s">
        <v>8354</v>
      </c>
      <c r="U2520">
        <f t="shared" si="199"/>
        <v>2014</v>
      </c>
    </row>
    <row r="2521" spans="1:21" ht="15" hidden="1" customHeight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>
        <f t="shared" si="195"/>
        <v>0</v>
      </c>
      <c r="H2521">
        <f t="shared" si="196"/>
        <v>16.25</v>
      </c>
      <c r="I2521" t="s">
        <v>8223</v>
      </c>
      <c r="J2521" t="s">
        <v>8245</v>
      </c>
      <c r="K2521">
        <v>1405741404</v>
      </c>
      <c r="L2521" s="9">
        <f t="shared" si="197"/>
        <v>41839.155138888891</v>
      </c>
      <c r="M2521">
        <v>1403149404</v>
      </c>
      <c r="N2521" s="9">
        <f t="shared" si="198"/>
        <v>41809.155138888891</v>
      </c>
      <c r="O2521" t="b">
        <v>0</v>
      </c>
      <c r="P2521">
        <v>4</v>
      </c>
      <c r="Q2521" t="b">
        <v>0</v>
      </c>
      <c r="R2521" t="s">
        <v>8297</v>
      </c>
      <c r="S2521" s="12" t="s">
        <v>8337</v>
      </c>
      <c r="T2521" t="s">
        <v>8354</v>
      </c>
      <c r="U2521">
        <f t="shared" si="199"/>
        <v>2014</v>
      </c>
    </row>
    <row r="2522" spans="1:21" ht="15" hidden="1" customHeight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>
        <f t="shared" si="195"/>
        <v>0</v>
      </c>
      <c r="H2522" t="e">
        <f t="shared" si="196"/>
        <v>#DIV/0!</v>
      </c>
      <c r="I2522" t="s">
        <v>8223</v>
      </c>
      <c r="J2522" t="s">
        <v>8245</v>
      </c>
      <c r="K2522">
        <v>1476559260</v>
      </c>
      <c r="L2522" s="9">
        <f t="shared" si="197"/>
        <v>42658.806249999994</v>
      </c>
      <c r="M2522">
        <v>1472567085</v>
      </c>
      <c r="N2522" s="9">
        <f t="shared" si="198"/>
        <v>42612.600520833337</v>
      </c>
      <c r="O2522" t="b">
        <v>0</v>
      </c>
      <c r="P2522">
        <v>0</v>
      </c>
      <c r="Q2522" t="b">
        <v>0</v>
      </c>
      <c r="R2522" t="s">
        <v>8297</v>
      </c>
      <c r="S2522" s="12" t="s">
        <v>8337</v>
      </c>
      <c r="T2522" t="s">
        <v>8354</v>
      </c>
      <c r="U2522">
        <f t="shared" si="199"/>
        <v>2016</v>
      </c>
    </row>
    <row r="2523" spans="1:21" ht="15" hidden="1" customHeight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>
        <f t="shared" si="195"/>
        <v>109</v>
      </c>
      <c r="H2523">
        <f t="shared" si="196"/>
        <v>103.68</v>
      </c>
      <c r="I2523" t="s">
        <v>8223</v>
      </c>
      <c r="J2523" t="s">
        <v>8245</v>
      </c>
      <c r="K2523">
        <v>1444778021</v>
      </c>
      <c r="L2523" s="9">
        <f t="shared" si="197"/>
        <v>42290.967835648145</v>
      </c>
      <c r="M2523">
        <v>1442963621</v>
      </c>
      <c r="N2523" s="9">
        <f t="shared" si="198"/>
        <v>42269.967835648145</v>
      </c>
      <c r="O2523" t="b">
        <v>0</v>
      </c>
      <c r="P2523">
        <v>132</v>
      </c>
      <c r="Q2523" t="b">
        <v>1</v>
      </c>
      <c r="R2523" t="s">
        <v>8298</v>
      </c>
      <c r="S2523" s="12" t="s">
        <v>8326</v>
      </c>
      <c r="T2523" t="s">
        <v>8355</v>
      </c>
      <c r="U2523">
        <f t="shared" si="199"/>
        <v>2015</v>
      </c>
    </row>
    <row r="2524" spans="1:21" ht="15" hidden="1" customHeight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>
        <f t="shared" si="195"/>
        <v>100</v>
      </c>
      <c r="H2524">
        <f t="shared" si="196"/>
        <v>185.19</v>
      </c>
      <c r="I2524" t="s">
        <v>8223</v>
      </c>
      <c r="J2524" t="s">
        <v>8245</v>
      </c>
      <c r="K2524">
        <v>1461336720</v>
      </c>
      <c r="L2524" s="9">
        <f t="shared" si="197"/>
        <v>42482.619444444441</v>
      </c>
      <c r="M2524">
        <v>1459431960</v>
      </c>
      <c r="N2524" s="9">
        <f t="shared" si="198"/>
        <v>42460.573611111111</v>
      </c>
      <c r="O2524" t="b">
        <v>0</v>
      </c>
      <c r="P2524">
        <v>27</v>
      </c>
      <c r="Q2524" t="b">
        <v>1</v>
      </c>
      <c r="R2524" t="s">
        <v>8298</v>
      </c>
      <c r="S2524" s="12" t="s">
        <v>8326</v>
      </c>
      <c r="T2524" t="s">
        <v>8355</v>
      </c>
      <c r="U2524">
        <f t="shared" si="199"/>
        <v>2016</v>
      </c>
    </row>
    <row r="2525" spans="1:21" ht="15" hidden="1" customHeight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>
        <f t="shared" si="195"/>
        <v>156</v>
      </c>
      <c r="H2525">
        <f t="shared" si="196"/>
        <v>54.15</v>
      </c>
      <c r="I2525" t="s">
        <v>8223</v>
      </c>
      <c r="J2525" t="s">
        <v>8245</v>
      </c>
      <c r="K2525">
        <v>1416270292</v>
      </c>
      <c r="L2525" s="9">
        <f t="shared" si="197"/>
        <v>41961.017268518524</v>
      </c>
      <c r="M2525">
        <v>1413674692</v>
      </c>
      <c r="N2525" s="9">
        <f t="shared" si="198"/>
        <v>41930.975601851853</v>
      </c>
      <c r="O2525" t="b">
        <v>0</v>
      </c>
      <c r="P2525">
        <v>26</v>
      </c>
      <c r="Q2525" t="b">
        <v>1</v>
      </c>
      <c r="R2525" t="s">
        <v>8298</v>
      </c>
      <c r="S2525" s="12" t="s">
        <v>8326</v>
      </c>
      <c r="T2525" t="s">
        <v>8355</v>
      </c>
      <c r="U2525">
        <f t="shared" si="199"/>
        <v>2014</v>
      </c>
    </row>
    <row r="2526" spans="1:21" ht="15" hidden="1" customHeight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>
        <f t="shared" si="195"/>
        <v>102</v>
      </c>
      <c r="H2526">
        <f t="shared" si="196"/>
        <v>177.21</v>
      </c>
      <c r="I2526" t="s">
        <v>8223</v>
      </c>
      <c r="J2526" t="s">
        <v>8245</v>
      </c>
      <c r="K2526">
        <v>1419136200</v>
      </c>
      <c r="L2526" s="9">
        <f t="shared" si="197"/>
        <v>41994.1875</v>
      </c>
      <c r="M2526">
        <v>1416338557</v>
      </c>
      <c r="N2526" s="9">
        <f t="shared" si="198"/>
        <v>41961.807372685187</v>
      </c>
      <c r="O2526" t="b">
        <v>0</v>
      </c>
      <c r="P2526">
        <v>43</v>
      </c>
      <c r="Q2526" t="b">
        <v>1</v>
      </c>
      <c r="R2526" t="s">
        <v>8298</v>
      </c>
      <c r="S2526" s="12" t="s">
        <v>8326</v>
      </c>
      <c r="T2526" t="s">
        <v>8355</v>
      </c>
      <c r="U2526">
        <f t="shared" si="199"/>
        <v>2014</v>
      </c>
    </row>
    <row r="2527" spans="1:21" ht="15" hidden="1" customHeight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>
        <f t="shared" si="195"/>
        <v>100</v>
      </c>
      <c r="H2527">
        <f t="shared" si="196"/>
        <v>100.33</v>
      </c>
      <c r="I2527" t="s">
        <v>8223</v>
      </c>
      <c r="J2527" t="s">
        <v>8245</v>
      </c>
      <c r="K2527">
        <v>1340914571</v>
      </c>
      <c r="L2527" s="9">
        <f t="shared" si="197"/>
        <v>41088.844571759262</v>
      </c>
      <c r="M2527">
        <v>1338322571</v>
      </c>
      <c r="N2527" s="9">
        <f t="shared" si="198"/>
        <v>41058.844571759262</v>
      </c>
      <c r="O2527" t="b">
        <v>0</v>
      </c>
      <c r="P2527">
        <v>80</v>
      </c>
      <c r="Q2527" t="b">
        <v>1</v>
      </c>
      <c r="R2527" t="s">
        <v>8298</v>
      </c>
      <c r="S2527" s="12" t="s">
        <v>8326</v>
      </c>
      <c r="T2527" t="s">
        <v>8355</v>
      </c>
      <c r="U2527">
        <f t="shared" si="199"/>
        <v>2012</v>
      </c>
    </row>
    <row r="2528" spans="1:21" ht="15" hidden="1" customHeight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>
        <f t="shared" si="195"/>
        <v>113</v>
      </c>
      <c r="H2528">
        <f t="shared" si="196"/>
        <v>136.91</v>
      </c>
      <c r="I2528" t="s">
        <v>8223</v>
      </c>
      <c r="J2528" t="s">
        <v>8245</v>
      </c>
      <c r="K2528">
        <v>1418014740</v>
      </c>
      <c r="L2528" s="9">
        <f t="shared" si="197"/>
        <v>41981.207638888889</v>
      </c>
      <c r="M2528">
        <v>1415585474</v>
      </c>
      <c r="N2528" s="9">
        <f t="shared" si="198"/>
        <v>41953.091134259259</v>
      </c>
      <c r="O2528" t="b">
        <v>0</v>
      </c>
      <c r="P2528">
        <v>33</v>
      </c>
      <c r="Q2528" t="b">
        <v>1</v>
      </c>
      <c r="R2528" t="s">
        <v>8298</v>
      </c>
      <c r="S2528" s="12" t="s">
        <v>8326</v>
      </c>
      <c r="T2528" t="s">
        <v>8355</v>
      </c>
      <c r="U2528">
        <f t="shared" si="199"/>
        <v>2014</v>
      </c>
    </row>
    <row r="2529" spans="1:21" ht="15" hidden="1" customHeight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>
        <f t="shared" si="195"/>
        <v>102</v>
      </c>
      <c r="H2529">
        <f t="shared" si="196"/>
        <v>57.54</v>
      </c>
      <c r="I2529" t="s">
        <v>8223</v>
      </c>
      <c r="J2529" t="s">
        <v>8245</v>
      </c>
      <c r="K2529">
        <v>1382068740</v>
      </c>
      <c r="L2529" s="9">
        <f t="shared" si="197"/>
        <v>41565.165972222225</v>
      </c>
      <c r="M2529">
        <v>1380477691</v>
      </c>
      <c r="N2529" s="9">
        <f t="shared" si="198"/>
        <v>41546.75105324074</v>
      </c>
      <c r="O2529" t="b">
        <v>0</v>
      </c>
      <c r="P2529">
        <v>71</v>
      </c>
      <c r="Q2529" t="b">
        <v>1</v>
      </c>
      <c r="R2529" t="s">
        <v>8298</v>
      </c>
      <c r="S2529" s="12" t="s">
        <v>8326</v>
      </c>
      <c r="T2529" t="s">
        <v>8355</v>
      </c>
      <c r="U2529">
        <f t="shared" si="199"/>
        <v>2013</v>
      </c>
    </row>
    <row r="2530" spans="1:21" ht="15" hidden="1" customHeight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>
        <f t="shared" si="195"/>
        <v>107</v>
      </c>
      <c r="H2530">
        <f t="shared" si="196"/>
        <v>52.96</v>
      </c>
      <c r="I2530" t="s">
        <v>8224</v>
      </c>
      <c r="J2530" t="s">
        <v>8246</v>
      </c>
      <c r="K2530">
        <v>1440068400</v>
      </c>
      <c r="L2530" s="9">
        <f t="shared" si="197"/>
        <v>42236.458333333328</v>
      </c>
      <c r="M2530">
        <v>1438459303</v>
      </c>
      <c r="N2530" s="9">
        <f t="shared" si="198"/>
        <v>42217.83452546296</v>
      </c>
      <c r="O2530" t="b">
        <v>0</v>
      </c>
      <c r="P2530">
        <v>81</v>
      </c>
      <c r="Q2530" t="b">
        <v>1</v>
      </c>
      <c r="R2530" t="s">
        <v>8298</v>
      </c>
      <c r="S2530" s="12" t="s">
        <v>8326</v>
      </c>
      <c r="T2530" t="s">
        <v>8355</v>
      </c>
      <c r="U2530">
        <f t="shared" si="199"/>
        <v>2015</v>
      </c>
    </row>
    <row r="2531" spans="1:21" ht="15" hidden="1" customHeight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>
        <f t="shared" si="195"/>
        <v>104</v>
      </c>
      <c r="H2531">
        <f t="shared" si="196"/>
        <v>82.33</v>
      </c>
      <c r="I2531" t="s">
        <v>8223</v>
      </c>
      <c r="J2531" t="s">
        <v>8245</v>
      </c>
      <c r="K2531">
        <v>1332636975</v>
      </c>
      <c r="L2531" s="9">
        <f t="shared" si="197"/>
        <v>40993.0390625</v>
      </c>
      <c r="M2531">
        <v>1328752575</v>
      </c>
      <c r="N2531" s="9">
        <f t="shared" si="198"/>
        <v>40948.080729166664</v>
      </c>
      <c r="O2531" t="b">
        <v>0</v>
      </c>
      <c r="P2531">
        <v>76</v>
      </c>
      <c r="Q2531" t="b">
        <v>1</v>
      </c>
      <c r="R2531" t="s">
        <v>8298</v>
      </c>
      <c r="S2531" s="12" t="s">
        <v>8326</v>
      </c>
      <c r="T2531" t="s">
        <v>8355</v>
      </c>
      <c r="U2531">
        <f t="shared" si="199"/>
        <v>2012</v>
      </c>
    </row>
    <row r="2532" spans="1:21" ht="15" hidden="1" customHeight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>
        <f t="shared" si="195"/>
        <v>100</v>
      </c>
      <c r="H2532">
        <f t="shared" si="196"/>
        <v>135.41999999999999</v>
      </c>
      <c r="I2532" t="s">
        <v>8223</v>
      </c>
      <c r="J2532" t="s">
        <v>8245</v>
      </c>
      <c r="K2532">
        <v>1429505400</v>
      </c>
      <c r="L2532" s="9">
        <f t="shared" si="197"/>
        <v>42114.201388888891</v>
      </c>
      <c r="M2532">
        <v>1426711505</v>
      </c>
      <c r="N2532" s="9">
        <f t="shared" si="198"/>
        <v>42081.864641203705</v>
      </c>
      <c r="O2532" t="b">
        <v>0</v>
      </c>
      <c r="P2532">
        <v>48</v>
      </c>
      <c r="Q2532" t="b">
        <v>1</v>
      </c>
      <c r="R2532" t="s">
        <v>8298</v>
      </c>
      <c r="S2532" s="12" t="s">
        <v>8326</v>
      </c>
      <c r="T2532" t="s">
        <v>8355</v>
      </c>
      <c r="U2532">
        <f t="shared" si="199"/>
        <v>2015</v>
      </c>
    </row>
    <row r="2533" spans="1:21" ht="15" hidden="1" customHeight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>
        <f t="shared" si="195"/>
        <v>100</v>
      </c>
      <c r="H2533">
        <f t="shared" si="196"/>
        <v>74.069999999999993</v>
      </c>
      <c r="I2533" t="s">
        <v>8223</v>
      </c>
      <c r="J2533" t="s">
        <v>8245</v>
      </c>
      <c r="K2533">
        <v>1439611140</v>
      </c>
      <c r="L2533" s="9">
        <f t="shared" si="197"/>
        <v>42231.165972222225</v>
      </c>
      <c r="M2533">
        <v>1437668354</v>
      </c>
      <c r="N2533" s="9">
        <f t="shared" si="198"/>
        <v>42208.680023148147</v>
      </c>
      <c r="O2533" t="b">
        <v>0</v>
      </c>
      <c r="P2533">
        <v>61</v>
      </c>
      <c r="Q2533" t="b">
        <v>1</v>
      </c>
      <c r="R2533" t="s">
        <v>8298</v>
      </c>
      <c r="S2533" s="12" t="s">
        <v>8326</v>
      </c>
      <c r="T2533" t="s">
        <v>8355</v>
      </c>
      <c r="U2533">
        <f t="shared" si="199"/>
        <v>2015</v>
      </c>
    </row>
    <row r="2534" spans="1:21" ht="15" hidden="1" customHeight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>
        <f t="shared" si="195"/>
        <v>126</v>
      </c>
      <c r="H2534">
        <f t="shared" si="196"/>
        <v>84.08</v>
      </c>
      <c r="I2534" t="s">
        <v>8223</v>
      </c>
      <c r="J2534" t="s">
        <v>8245</v>
      </c>
      <c r="K2534">
        <v>1345148566</v>
      </c>
      <c r="L2534" s="9">
        <f t="shared" si="197"/>
        <v>41137.849143518521</v>
      </c>
      <c r="M2534">
        <v>1342556566</v>
      </c>
      <c r="N2534" s="9">
        <f t="shared" si="198"/>
        <v>41107.849143518513</v>
      </c>
      <c r="O2534" t="b">
        <v>0</v>
      </c>
      <c r="P2534">
        <v>60</v>
      </c>
      <c r="Q2534" t="b">
        <v>1</v>
      </c>
      <c r="R2534" t="s">
        <v>8298</v>
      </c>
      <c r="S2534" s="12" t="s">
        <v>8326</v>
      </c>
      <c r="T2534" t="s">
        <v>8355</v>
      </c>
      <c r="U2534">
        <f t="shared" si="199"/>
        <v>2012</v>
      </c>
    </row>
    <row r="2535" spans="1:21" ht="15" hidden="1" customHeight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>
        <f t="shared" si="195"/>
        <v>111</v>
      </c>
      <c r="H2535">
        <f t="shared" si="196"/>
        <v>61.03</v>
      </c>
      <c r="I2535" t="s">
        <v>8223</v>
      </c>
      <c r="J2535" t="s">
        <v>8245</v>
      </c>
      <c r="K2535">
        <v>1362160868</v>
      </c>
      <c r="L2535" s="9">
        <f t="shared" si="197"/>
        <v>41334.750787037039</v>
      </c>
      <c r="M2535">
        <v>1359568911</v>
      </c>
      <c r="N2535" s="9">
        <f t="shared" si="198"/>
        <v>41304.751284722224</v>
      </c>
      <c r="O2535" t="b">
        <v>0</v>
      </c>
      <c r="P2535">
        <v>136</v>
      </c>
      <c r="Q2535" t="b">
        <v>1</v>
      </c>
      <c r="R2535" t="s">
        <v>8298</v>
      </c>
      <c r="S2535" s="12" t="s">
        <v>8326</v>
      </c>
      <c r="T2535" t="s">
        <v>8355</v>
      </c>
      <c r="U2535">
        <f t="shared" si="199"/>
        <v>2013</v>
      </c>
    </row>
    <row r="2536" spans="1:21" ht="15" hidden="1" customHeight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>
        <f t="shared" si="195"/>
        <v>105</v>
      </c>
      <c r="H2536">
        <f t="shared" si="196"/>
        <v>150</v>
      </c>
      <c r="I2536" t="s">
        <v>8223</v>
      </c>
      <c r="J2536" t="s">
        <v>8245</v>
      </c>
      <c r="K2536">
        <v>1262325600</v>
      </c>
      <c r="L2536" s="9">
        <f t="shared" si="197"/>
        <v>40179.25</v>
      </c>
      <c r="M2536">
        <v>1257871712</v>
      </c>
      <c r="N2536" s="9">
        <f t="shared" si="198"/>
        <v>40127.700370370374</v>
      </c>
      <c r="O2536" t="b">
        <v>0</v>
      </c>
      <c r="P2536">
        <v>14</v>
      </c>
      <c r="Q2536" t="b">
        <v>1</v>
      </c>
      <c r="R2536" t="s">
        <v>8298</v>
      </c>
      <c r="S2536" s="12" t="s">
        <v>8326</v>
      </c>
      <c r="T2536" t="s">
        <v>8355</v>
      </c>
      <c r="U2536">
        <f t="shared" si="199"/>
        <v>2009</v>
      </c>
    </row>
    <row r="2537" spans="1:21" ht="15" hidden="1" customHeight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>
        <f t="shared" si="195"/>
        <v>104</v>
      </c>
      <c r="H2537">
        <f t="shared" si="196"/>
        <v>266.08999999999997</v>
      </c>
      <c r="I2537" t="s">
        <v>8223</v>
      </c>
      <c r="J2537" t="s">
        <v>8245</v>
      </c>
      <c r="K2537">
        <v>1417463945</v>
      </c>
      <c r="L2537" s="9">
        <f t="shared" si="197"/>
        <v>41974.832696759258</v>
      </c>
      <c r="M2537">
        <v>1414781945</v>
      </c>
      <c r="N2537" s="9">
        <f t="shared" si="198"/>
        <v>41943.791030092594</v>
      </c>
      <c r="O2537" t="b">
        <v>0</v>
      </c>
      <c r="P2537">
        <v>78</v>
      </c>
      <c r="Q2537" t="b">
        <v>1</v>
      </c>
      <c r="R2537" t="s">
        <v>8298</v>
      </c>
      <c r="S2537" s="12" t="s">
        <v>8326</v>
      </c>
      <c r="T2537" t="s">
        <v>8355</v>
      </c>
      <c r="U2537">
        <f t="shared" si="199"/>
        <v>2014</v>
      </c>
    </row>
    <row r="2538" spans="1:21" ht="15" hidden="1" customHeight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>
        <f t="shared" si="195"/>
        <v>116</v>
      </c>
      <c r="H2538">
        <f t="shared" si="196"/>
        <v>7.25</v>
      </c>
      <c r="I2538" t="s">
        <v>8223</v>
      </c>
      <c r="J2538" t="s">
        <v>8245</v>
      </c>
      <c r="K2538">
        <v>1375151566</v>
      </c>
      <c r="L2538" s="9">
        <f t="shared" si="197"/>
        <v>41485.106087962966</v>
      </c>
      <c r="M2538">
        <v>1373337166</v>
      </c>
      <c r="N2538" s="9">
        <f t="shared" si="198"/>
        <v>41464.106087962966</v>
      </c>
      <c r="O2538" t="b">
        <v>0</v>
      </c>
      <c r="P2538">
        <v>4</v>
      </c>
      <c r="Q2538" t="b">
        <v>1</v>
      </c>
      <c r="R2538" t="s">
        <v>8298</v>
      </c>
      <c r="S2538" s="12" t="s">
        <v>8326</v>
      </c>
      <c r="T2538" t="s">
        <v>8355</v>
      </c>
      <c r="U2538">
        <f t="shared" si="199"/>
        <v>2013</v>
      </c>
    </row>
    <row r="2539" spans="1:21" ht="15" hidden="1" customHeight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>
        <f t="shared" si="195"/>
        <v>110</v>
      </c>
      <c r="H2539">
        <f t="shared" si="196"/>
        <v>100</v>
      </c>
      <c r="I2539" t="s">
        <v>8223</v>
      </c>
      <c r="J2539" t="s">
        <v>8245</v>
      </c>
      <c r="K2539">
        <v>1312212855</v>
      </c>
      <c r="L2539" s="9">
        <f t="shared" si="197"/>
        <v>40756.648784722223</v>
      </c>
      <c r="M2539">
        <v>1307028855</v>
      </c>
      <c r="N2539" s="9">
        <f t="shared" si="198"/>
        <v>40696.648784722223</v>
      </c>
      <c r="O2539" t="b">
        <v>0</v>
      </c>
      <c r="P2539">
        <v>11</v>
      </c>
      <c r="Q2539" t="b">
        <v>1</v>
      </c>
      <c r="R2539" t="s">
        <v>8298</v>
      </c>
      <c r="S2539" s="12" t="s">
        <v>8326</v>
      </c>
      <c r="T2539" t="s">
        <v>8355</v>
      </c>
      <c r="U2539">
        <f t="shared" si="199"/>
        <v>2011</v>
      </c>
    </row>
    <row r="2540" spans="1:21" ht="15" hidden="1" customHeight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>
        <f t="shared" si="195"/>
        <v>113</v>
      </c>
      <c r="H2540">
        <f t="shared" si="196"/>
        <v>109.96</v>
      </c>
      <c r="I2540" t="s">
        <v>8223</v>
      </c>
      <c r="J2540" t="s">
        <v>8245</v>
      </c>
      <c r="K2540">
        <v>1361681940</v>
      </c>
      <c r="L2540" s="9">
        <f t="shared" si="197"/>
        <v>41329.207638888889</v>
      </c>
      <c r="M2540">
        <v>1359029661</v>
      </c>
      <c r="N2540" s="9">
        <f t="shared" si="198"/>
        <v>41298.509965277779</v>
      </c>
      <c r="O2540" t="b">
        <v>0</v>
      </c>
      <c r="P2540">
        <v>185</v>
      </c>
      <c r="Q2540" t="b">
        <v>1</v>
      </c>
      <c r="R2540" t="s">
        <v>8298</v>
      </c>
      <c r="S2540" s="12" t="s">
        <v>8326</v>
      </c>
      <c r="T2540" t="s">
        <v>8355</v>
      </c>
      <c r="U2540">
        <f t="shared" si="199"/>
        <v>2013</v>
      </c>
    </row>
    <row r="2541" spans="1:21" ht="15" hidden="1" customHeight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>
        <f t="shared" si="195"/>
        <v>100</v>
      </c>
      <c r="H2541">
        <f t="shared" si="196"/>
        <v>169.92</v>
      </c>
      <c r="I2541" t="s">
        <v>8223</v>
      </c>
      <c r="J2541" t="s">
        <v>8245</v>
      </c>
      <c r="K2541">
        <v>1422913152</v>
      </c>
      <c r="L2541" s="9">
        <f t="shared" si="197"/>
        <v>42037.902222222227</v>
      </c>
      <c r="M2541">
        <v>1417729152</v>
      </c>
      <c r="N2541" s="9">
        <f t="shared" si="198"/>
        <v>41977.902222222227</v>
      </c>
      <c r="O2541" t="b">
        <v>0</v>
      </c>
      <c r="P2541">
        <v>59</v>
      </c>
      <c r="Q2541" t="b">
        <v>1</v>
      </c>
      <c r="R2541" t="s">
        <v>8298</v>
      </c>
      <c r="S2541" s="12" t="s">
        <v>8326</v>
      </c>
      <c r="T2541" t="s">
        <v>8355</v>
      </c>
      <c r="U2541">
        <f t="shared" si="199"/>
        <v>2014</v>
      </c>
    </row>
    <row r="2542" spans="1:21" ht="15" hidden="1" customHeight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>
        <f t="shared" si="195"/>
        <v>103</v>
      </c>
      <c r="H2542">
        <f t="shared" si="196"/>
        <v>95.74</v>
      </c>
      <c r="I2542" t="s">
        <v>8223</v>
      </c>
      <c r="J2542" t="s">
        <v>8245</v>
      </c>
      <c r="K2542">
        <v>1319904721</v>
      </c>
      <c r="L2542" s="9">
        <f t="shared" si="197"/>
        <v>40845.675011574072</v>
      </c>
      <c r="M2542">
        <v>1314720721</v>
      </c>
      <c r="N2542" s="9">
        <f t="shared" si="198"/>
        <v>40785.675011574072</v>
      </c>
      <c r="O2542" t="b">
        <v>0</v>
      </c>
      <c r="P2542">
        <v>27</v>
      </c>
      <c r="Q2542" t="b">
        <v>1</v>
      </c>
      <c r="R2542" t="s">
        <v>8298</v>
      </c>
      <c r="S2542" s="12" t="s">
        <v>8326</v>
      </c>
      <c r="T2542" t="s">
        <v>8355</v>
      </c>
      <c r="U2542">
        <f t="shared" si="199"/>
        <v>2011</v>
      </c>
    </row>
    <row r="2543" spans="1:21" ht="15" hidden="1" customHeight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>
        <f t="shared" si="195"/>
        <v>107</v>
      </c>
      <c r="H2543">
        <f t="shared" si="196"/>
        <v>59.46</v>
      </c>
      <c r="I2543" t="s">
        <v>8224</v>
      </c>
      <c r="J2543" t="s">
        <v>8246</v>
      </c>
      <c r="K2543">
        <v>1380192418</v>
      </c>
      <c r="L2543" s="9">
        <f t="shared" si="197"/>
        <v>41543.449282407404</v>
      </c>
      <c r="M2543">
        <v>1375008418</v>
      </c>
      <c r="N2543" s="9">
        <f t="shared" si="198"/>
        <v>41483.449282407411</v>
      </c>
      <c r="O2543" t="b">
        <v>0</v>
      </c>
      <c r="P2543">
        <v>63</v>
      </c>
      <c r="Q2543" t="b">
        <v>1</v>
      </c>
      <c r="R2543" t="s">
        <v>8298</v>
      </c>
      <c r="S2543" s="12" t="s">
        <v>8326</v>
      </c>
      <c r="T2543" t="s">
        <v>8355</v>
      </c>
      <c r="U2543">
        <f t="shared" si="199"/>
        <v>2013</v>
      </c>
    </row>
    <row r="2544" spans="1:21" ht="15" hidden="1" customHeight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>
        <f t="shared" si="195"/>
        <v>104</v>
      </c>
      <c r="H2544">
        <f t="shared" si="196"/>
        <v>55.77</v>
      </c>
      <c r="I2544" t="s">
        <v>8223</v>
      </c>
      <c r="J2544" t="s">
        <v>8245</v>
      </c>
      <c r="K2544">
        <v>1380599940</v>
      </c>
      <c r="L2544" s="9">
        <f t="shared" si="197"/>
        <v>41548.165972222225</v>
      </c>
      <c r="M2544">
        <v>1377252857</v>
      </c>
      <c r="N2544" s="9">
        <f t="shared" si="198"/>
        <v>41509.426585648151</v>
      </c>
      <c r="O2544" t="b">
        <v>0</v>
      </c>
      <c r="P2544">
        <v>13</v>
      </c>
      <c r="Q2544" t="b">
        <v>1</v>
      </c>
      <c r="R2544" t="s">
        <v>8298</v>
      </c>
      <c r="S2544" s="12" t="s">
        <v>8326</v>
      </c>
      <c r="T2544" t="s">
        <v>8355</v>
      </c>
      <c r="U2544">
        <f t="shared" si="199"/>
        <v>2013</v>
      </c>
    </row>
    <row r="2545" spans="1:21" ht="15" hidden="1" customHeight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>
        <f t="shared" si="195"/>
        <v>156</v>
      </c>
      <c r="H2545">
        <f t="shared" si="196"/>
        <v>30.08</v>
      </c>
      <c r="I2545" t="s">
        <v>8223</v>
      </c>
      <c r="J2545" t="s">
        <v>8245</v>
      </c>
      <c r="K2545">
        <v>1293937200</v>
      </c>
      <c r="L2545" s="9">
        <f t="shared" si="197"/>
        <v>40545.125</v>
      </c>
      <c r="M2545">
        <v>1291257298</v>
      </c>
      <c r="N2545" s="9">
        <f t="shared" si="198"/>
        <v>40514.107615740737</v>
      </c>
      <c r="O2545" t="b">
        <v>0</v>
      </c>
      <c r="P2545">
        <v>13</v>
      </c>
      <c r="Q2545" t="b">
        <v>1</v>
      </c>
      <c r="R2545" t="s">
        <v>8298</v>
      </c>
      <c r="S2545" s="12" t="s">
        <v>8326</v>
      </c>
      <c r="T2545" t="s">
        <v>8355</v>
      </c>
      <c r="U2545">
        <f t="shared" si="199"/>
        <v>2010</v>
      </c>
    </row>
    <row r="2546" spans="1:21" ht="15" hidden="1" customHeight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>
        <f t="shared" si="195"/>
        <v>101</v>
      </c>
      <c r="H2546">
        <f t="shared" si="196"/>
        <v>88.44</v>
      </c>
      <c r="I2546" t="s">
        <v>8223</v>
      </c>
      <c r="J2546" t="s">
        <v>8245</v>
      </c>
      <c r="K2546">
        <v>1341750569</v>
      </c>
      <c r="L2546" s="9">
        <f t="shared" si="197"/>
        <v>41098.520474537036</v>
      </c>
      <c r="M2546">
        <v>1339158569</v>
      </c>
      <c r="N2546" s="9">
        <f t="shared" si="198"/>
        <v>41068.520474537036</v>
      </c>
      <c r="O2546" t="b">
        <v>0</v>
      </c>
      <c r="P2546">
        <v>57</v>
      </c>
      <c r="Q2546" t="b">
        <v>1</v>
      </c>
      <c r="R2546" t="s">
        <v>8298</v>
      </c>
      <c r="S2546" s="12" t="s">
        <v>8326</v>
      </c>
      <c r="T2546" t="s">
        <v>8355</v>
      </c>
      <c r="U2546">
        <f t="shared" si="199"/>
        <v>2012</v>
      </c>
    </row>
    <row r="2547" spans="1:21" ht="15" hidden="1" customHeight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>
        <f t="shared" si="195"/>
        <v>195</v>
      </c>
      <c r="H2547">
        <f t="shared" si="196"/>
        <v>64.03</v>
      </c>
      <c r="I2547" t="s">
        <v>8223</v>
      </c>
      <c r="J2547" t="s">
        <v>8245</v>
      </c>
      <c r="K2547">
        <v>1424997000</v>
      </c>
      <c r="L2547" s="9">
        <f t="shared" si="197"/>
        <v>42062.020833333328</v>
      </c>
      <c r="M2547">
        <v>1421983138</v>
      </c>
      <c r="N2547" s="9">
        <f t="shared" si="198"/>
        <v>42027.13817129629</v>
      </c>
      <c r="O2547" t="b">
        <v>0</v>
      </c>
      <c r="P2547">
        <v>61</v>
      </c>
      <c r="Q2547" t="b">
        <v>1</v>
      </c>
      <c r="R2547" t="s">
        <v>8298</v>
      </c>
      <c r="S2547" s="12" t="s">
        <v>8326</v>
      </c>
      <c r="T2547" t="s">
        <v>8355</v>
      </c>
      <c r="U2547">
        <f t="shared" si="199"/>
        <v>2015</v>
      </c>
    </row>
    <row r="2548" spans="1:21" ht="15" hidden="1" customHeight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>
        <f t="shared" si="195"/>
        <v>112</v>
      </c>
      <c r="H2548">
        <f t="shared" si="196"/>
        <v>60.15</v>
      </c>
      <c r="I2548" t="s">
        <v>8223</v>
      </c>
      <c r="J2548" t="s">
        <v>8245</v>
      </c>
      <c r="K2548">
        <v>1380949200</v>
      </c>
      <c r="L2548" s="9">
        <f t="shared" si="197"/>
        <v>41552.208333333336</v>
      </c>
      <c r="M2548">
        <v>1378586179</v>
      </c>
      <c r="N2548" s="9">
        <f t="shared" si="198"/>
        <v>41524.858553240738</v>
      </c>
      <c r="O2548" t="b">
        <v>0</v>
      </c>
      <c r="P2548">
        <v>65</v>
      </c>
      <c r="Q2548" t="b">
        <v>1</v>
      </c>
      <c r="R2548" t="s">
        <v>8298</v>
      </c>
      <c r="S2548" s="12" t="s">
        <v>8326</v>
      </c>
      <c r="T2548" t="s">
        <v>8355</v>
      </c>
      <c r="U2548">
        <f t="shared" si="199"/>
        <v>2013</v>
      </c>
    </row>
    <row r="2549" spans="1:21" ht="15" hidden="1" customHeight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>
        <f t="shared" si="195"/>
        <v>120</v>
      </c>
      <c r="H2549">
        <f t="shared" si="196"/>
        <v>49.19</v>
      </c>
      <c r="I2549" t="s">
        <v>8223</v>
      </c>
      <c r="J2549" t="s">
        <v>8245</v>
      </c>
      <c r="K2549">
        <v>1333560803</v>
      </c>
      <c r="L2549" s="9">
        <f t="shared" si="197"/>
        <v>41003.731516203705</v>
      </c>
      <c r="M2549">
        <v>1330972403</v>
      </c>
      <c r="N2549" s="9">
        <f t="shared" si="198"/>
        <v>40973.773182870369</v>
      </c>
      <c r="O2549" t="b">
        <v>0</v>
      </c>
      <c r="P2549">
        <v>134</v>
      </c>
      <c r="Q2549" t="b">
        <v>1</v>
      </c>
      <c r="R2549" t="s">
        <v>8298</v>
      </c>
      <c r="S2549" s="12" t="s">
        <v>8326</v>
      </c>
      <c r="T2549" t="s">
        <v>8355</v>
      </c>
      <c r="U2549">
        <f t="shared" si="199"/>
        <v>2012</v>
      </c>
    </row>
    <row r="2550" spans="1:21" ht="15" hidden="1" customHeight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>
        <f t="shared" si="195"/>
        <v>102</v>
      </c>
      <c r="H2550">
        <f t="shared" si="196"/>
        <v>165.16</v>
      </c>
      <c r="I2550" t="s">
        <v>8229</v>
      </c>
      <c r="J2550" t="s">
        <v>8248</v>
      </c>
      <c r="K2550">
        <v>1475209620</v>
      </c>
      <c r="L2550" s="9">
        <f t="shared" si="197"/>
        <v>42643.185416666667</v>
      </c>
      <c r="M2550">
        <v>1473087637</v>
      </c>
      <c r="N2550" s="9">
        <f t="shared" si="198"/>
        <v>42618.625428240739</v>
      </c>
      <c r="O2550" t="b">
        <v>0</v>
      </c>
      <c r="P2550">
        <v>37</v>
      </c>
      <c r="Q2550" t="b">
        <v>1</v>
      </c>
      <c r="R2550" t="s">
        <v>8298</v>
      </c>
      <c r="S2550" s="12" t="s">
        <v>8326</v>
      </c>
      <c r="T2550" t="s">
        <v>8355</v>
      </c>
      <c r="U2550">
        <f t="shared" si="199"/>
        <v>2016</v>
      </c>
    </row>
    <row r="2551" spans="1:21" ht="15" hidden="1" customHeight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>
        <f t="shared" si="195"/>
        <v>103</v>
      </c>
      <c r="H2551">
        <f t="shared" si="196"/>
        <v>43.62</v>
      </c>
      <c r="I2551" t="s">
        <v>8224</v>
      </c>
      <c r="J2551" t="s">
        <v>8246</v>
      </c>
      <c r="K2551">
        <v>1370019600</v>
      </c>
      <c r="L2551" s="9">
        <f t="shared" si="197"/>
        <v>41425.708333333336</v>
      </c>
      <c r="M2551">
        <v>1366999870</v>
      </c>
      <c r="N2551" s="9">
        <f t="shared" si="198"/>
        <v>41390.757754629631</v>
      </c>
      <c r="O2551" t="b">
        <v>0</v>
      </c>
      <c r="P2551">
        <v>37</v>
      </c>
      <c r="Q2551" t="b">
        <v>1</v>
      </c>
      <c r="R2551" t="s">
        <v>8298</v>
      </c>
      <c r="S2551" s="12" t="s">
        <v>8326</v>
      </c>
      <c r="T2551" t="s">
        <v>8355</v>
      </c>
      <c r="U2551">
        <f t="shared" si="199"/>
        <v>2013</v>
      </c>
    </row>
    <row r="2552" spans="1:21" ht="15" hidden="1" customHeight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>
        <f t="shared" si="195"/>
        <v>101</v>
      </c>
      <c r="H2552">
        <f t="shared" si="196"/>
        <v>43.7</v>
      </c>
      <c r="I2552" t="s">
        <v>8223</v>
      </c>
      <c r="J2552" t="s">
        <v>8245</v>
      </c>
      <c r="K2552">
        <v>1444276740</v>
      </c>
      <c r="L2552" s="9">
        <f t="shared" si="197"/>
        <v>42285.165972222225</v>
      </c>
      <c r="M2552">
        <v>1439392406</v>
      </c>
      <c r="N2552" s="9">
        <f t="shared" si="198"/>
        <v>42228.634328703702</v>
      </c>
      <c r="O2552" t="b">
        <v>0</v>
      </c>
      <c r="P2552">
        <v>150</v>
      </c>
      <c r="Q2552" t="b">
        <v>1</v>
      </c>
      <c r="R2552" t="s">
        <v>8298</v>
      </c>
      <c r="S2552" s="12" t="s">
        <v>8326</v>
      </c>
      <c r="T2552" t="s">
        <v>8355</v>
      </c>
      <c r="U2552">
        <f t="shared" si="199"/>
        <v>2015</v>
      </c>
    </row>
    <row r="2553" spans="1:21" ht="15" hidden="1" customHeight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>
        <f t="shared" si="195"/>
        <v>103</v>
      </c>
      <c r="H2553">
        <f t="shared" si="196"/>
        <v>67.42</v>
      </c>
      <c r="I2553" t="s">
        <v>8223</v>
      </c>
      <c r="J2553" t="s">
        <v>8245</v>
      </c>
      <c r="K2553">
        <v>1332362880</v>
      </c>
      <c r="L2553" s="9">
        <f t="shared" si="197"/>
        <v>40989.866666666669</v>
      </c>
      <c r="M2553">
        <v>1329890585</v>
      </c>
      <c r="N2553" s="9">
        <f t="shared" si="198"/>
        <v>40961.252141203702</v>
      </c>
      <c r="O2553" t="b">
        <v>0</v>
      </c>
      <c r="P2553">
        <v>56</v>
      </c>
      <c r="Q2553" t="b">
        <v>1</v>
      </c>
      <c r="R2553" t="s">
        <v>8298</v>
      </c>
      <c r="S2553" s="12" t="s">
        <v>8326</v>
      </c>
      <c r="T2553" t="s">
        <v>8355</v>
      </c>
      <c r="U2553">
        <f t="shared" si="199"/>
        <v>2012</v>
      </c>
    </row>
    <row r="2554" spans="1:21" ht="15" hidden="1" customHeight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>
        <f t="shared" si="195"/>
        <v>107</v>
      </c>
      <c r="H2554">
        <f t="shared" si="196"/>
        <v>177.5</v>
      </c>
      <c r="I2554" t="s">
        <v>8223</v>
      </c>
      <c r="J2554" t="s">
        <v>8245</v>
      </c>
      <c r="K2554">
        <v>1488741981</v>
      </c>
      <c r="L2554" s="9">
        <f t="shared" si="197"/>
        <v>42799.809965277775</v>
      </c>
      <c r="M2554">
        <v>1486149981</v>
      </c>
      <c r="N2554" s="9">
        <f t="shared" si="198"/>
        <v>42769.809965277775</v>
      </c>
      <c r="O2554" t="b">
        <v>0</v>
      </c>
      <c r="P2554">
        <v>18</v>
      </c>
      <c r="Q2554" t="b">
        <v>1</v>
      </c>
      <c r="R2554" t="s">
        <v>8298</v>
      </c>
      <c r="S2554" s="12" t="s">
        <v>8326</v>
      </c>
      <c r="T2554" t="s">
        <v>8355</v>
      </c>
      <c r="U2554">
        <f t="shared" si="199"/>
        <v>2017</v>
      </c>
    </row>
    <row r="2555" spans="1:21" ht="15" hidden="1" customHeight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>
        <f t="shared" si="195"/>
        <v>156</v>
      </c>
      <c r="H2555">
        <f t="shared" si="196"/>
        <v>38.880000000000003</v>
      </c>
      <c r="I2555" t="s">
        <v>8223</v>
      </c>
      <c r="J2555" t="s">
        <v>8245</v>
      </c>
      <c r="K2555">
        <v>1348202807</v>
      </c>
      <c r="L2555" s="9">
        <f t="shared" si="197"/>
        <v>41173.199155092596</v>
      </c>
      <c r="M2555">
        <v>1343018807</v>
      </c>
      <c r="N2555" s="9">
        <f t="shared" si="198"/>
        <v>41113.199155092589</v>
      </c>
      <c r="O2555" t="b">
        <v>0</v>
      </c>
      <c r="P2555">
        <v>60</v>
      </c>
      <c r="Q2555" t="b">
        <v>1</v>
      </c>
      <c r="R2555" t="s">
        <v>8298</v>
      </c>
      <c r="S2555" s="12" t="s">
        <v>8326</v>
      </c>
      <c r="T2555" t="s">
        <v>8355</v>
      </c>
      <c r="U2555">
        <f t="shared" si="199"/>
        <v>2012</v>
      </c>
    </row>
    <row r="2556" spans="1:21" ht="15" hidden="1" customHeight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>
        <f t="shared" si="195"/>
        <v>123</v>
      </c>
      <c r="H2556">
        <f t="shared" si="196"/>
        <v>54.99</v>
      </c>
      <c r="I2556" t="s">
        <v>8223</v>
      </c>
      <c r="J2556" t="s">
        <v>8245</v>
      </c>
      <c r="K2556">
        <v>1433131140</v>
      </c>
      <c r="L2556" s="9">
        <f t="shared" si="197"/>
        <v>42156.165972222225</v>
      </c>
      <c r="M2556">
        <v>1430445163</v>
      </c>
      <c r="N2556" s="9">
        <f t="shared" si="198"/>
        <v>42125.078275462962</v>
      </c>
      <c r="O2556" t="b">
        <v>0</v>
      </c>
      <c r="P2556">
        <v>67</v>
      </c>
      <c r="Q2556" t="b">
        <v>1</v>
      </c>
      <c r="R2556" t="s">
        <v>8298</v>
      </c>
      <c r="S2556" s="12" t="s">
        <v>8326</v>
      </c>
      <c r="T2556" t="s">
        <v>8355</v>
      </c>
      <c r="U2556">
        <f t="shared" si="199"/>
        <v>2015</v>
      </c>
    </row>
    <row r="2557" spans="1:21" ht="15" hidden="1" customHeight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>
        <f t="shared" si="195"/>
        <v>107</v>
      </c>
      <c r="H2557">
        <f t="shared" si="196"/>
        <v>61.34</v>
      </c>
      <c r="I2557" t="s">
        <v>8223</v>
      </c>
      <c r="J2557" t="s">
        <v>8245</v>
      </c>
      <c r="K2557">
        <v>1338219793</v>
      </c>
      <c r="L2557" s="9">
        <f t="shared" si="197"/>
        <v>41057.655011574076</v>
      </c>
      <c r="M2557">
        <v>1335541393</v>
      </c>
      <c r="N2557" s="9">
        <f t="shared" si="198"/>
        <v>41026.655011574076</v>
      </c>
      <c r="O2557" t="b">
        <v>0</v>
      </c>
      <c r="P2557">
        <v>35</v>
      </c>
      <c r="Q2557" t="b">
        <v>1</v>
      </c>
      <c r="R2557" t="s">
        <v>8298</v>
      </c>
      <c r="S2557" s="12" t="s">
        <v>8326</v>
      </c>
      <c r="T2557" t="s">
        <v>8355</v>
      </c>
      <c r="U2557">
        <f t="shared" si="199"/>
        <v>2012</v>
      </c>
    </row>
    <row r="2558" spans="1:21" ht="15" hidden="1" customHeight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>
        <f t="shared" si="195"/>
        <v>106</v>
      </c>
      <c r="H2558">
        <f t="shared" si="196"/>
        <v>23.12</v>
      </c>
      <c r="I2558" t="s">
        <v>8223</v>
      </c>
      <c r="J2558" t="s">
        <v>8245</v>
      </c>
      <c r="K2558">
        <v>1356392857</v>
      </c>
      <c r="L2558" s="9">
        <f t="shared" si="197"/>
        <v>41267.991400462961</v>
      </c>
      <c r="M2558">
        <v>1352504857</v>
      </c>
      <c r="N2558" s="9">
        <f t="shared" si="198"/>
        <v>41222.991400462961</v>
      </c>
      <c r="O2558" t="b">
        <v>0</v>
      </c>
      <c r="P2558">
        <v>34</v>
      </c>
      <c r="Q2558" t="b">
        <v>1</v>
      </c>
      <c r="R2558" t="s">
        <v>8298</v>
      </c>
      <c r="S2558" s="12" t="s">
        <v>8326</v>
      </c>
      <c r="T2558" t="s">
        <v>8355</v>
      </c>
      <c r="U2558">
        <f t="shared" si="199"/>
        <v>2012</v>
      </c>
    </row>
    <row r="2559" spans="1:21" ht="15" hidden="1" customHeight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>
        <f t="shared" si="195"/>
        <v>118</v>
      </c>
      <c r="H2559">
        <f t="shared" si="196"/>
        <v>29.61</v>
      </c>
      <c r="I2559" t="s">
        <v>8224</v>
      </c>
      <c r="J2559" t="s">
        <v>8246</v>
      </c>
      <c r="K2559">
        <v>1400176386</v>
      </c>
      <c r="L2559" s="9">
        <f t="shared" si="197"/>
        <v>41774.745208333334</v>
      </c>
      <c r="M2559">
        <v>1397584386</v>
      </c>
      <c r="N2559" s="9">
        <f t="shared" si="198"/>
        <v>41744.745208333334</v>
      </c>
      <c r="O2559" t="b">
        <v>0</v>
      </c>
      <c r="P2559">
        <v>36</v>
      </c>
      <c r="Q2559" t="b">
        <v>1</v>
      </c>
      <c r="R2559" t="s">
        <v>8298</v>
      </c>
      <c r="S2559" s="12" t="s">
        <v>8326</v>
      </c>
      <c r="T2559" t="s">
        <v>8355</v>
      </c>
      <c r="U2559">
        <f t="shared" si="199"/>
        <v>2014</v>
      </c>
    </row>
    <row r="2560" spans="1:21" ht="15" hidden="1" customHeight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>
        <f t="shared" si="195"/>
        <v>109</v>
      </c>
      <c r="H2560">
        <f t="shared" si="196"/>
        <v>75.61</v>
      </c>
      <c r="I2560" t="s">
        <v>8225</v>
      </c>
      <c r="J2560" t="s">
        <v>8247</v>
      </c>
      <c r="K2560">
        <v>1430488740</v>
      </c>
      <c r="L2560" s="9">
        <f t="shared" si="197"/>
        <v>42125.582638888889</v>
      </c>
      <c r="M2560">
        <v>1427747906</v>
      </c>
      <c r="N2560" s="9">
        <f t="shared" si="198"/>
        <v>42093.860023148147</v>
      </c>
      <c r="O2560" t="b">
        <v>0</v>
      </c>
      <c r="P2560">
        <v>18</v>
      </c>
      <c r="Q2560" t="b">
        <v>1</v>
      </c>
      <c r="R2560" t="s">
        <v>8298</v>
      </c>
      <c r="S2560" s="12" t="s">
        <v>8326</v>
      </c>
      <c r="T2560" t="s">
        <v>8355</v>
      </c>
      <c r="U2560">
        <f t="shared" si="199"/>
        <v>2015</v>
      </c>
    </row>
    <row r="2561" spans="1:21" ht="15" hidden="1" customHeight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>
        <f t="shared" si="195"/>
        <v>111</v>
      </c>
      <c r="H2561">
        <f t="shared" si="196"/>
        <v>35.6</v>
      </c>
      <c r="I2561" t="s">
        <v>8223</v>
      </c>
      <c r="J2561" t="s">
        <v>8245</v>
      </c>
      <c r="K2561">
        <v>1321385820</v>
      </c>
      <c r="L2561" s="9">
        <f t="shared" si="197"/>
        <v>40862.817361111112</v>
      </c>
      <c r="M2561">
        <v>1318539484</v>
      </c>
      <c r="N2561" s="9">
        <f t="shared" si="198"/>
        <v>40829.873657407406</v>
      </c>
      <c r="O2561" t="b">
        <v>0</v>
      </c>
      <c r="P2561">
        <v>25</v>
      </c>
      <c r="Q2561" t="b">
        <v>1</v>
      </c>
      <c r="R2561" t="s">
        <v>8298</v>
      </c>
      <c r="S2561" s="12" t="s">
        <v>8326</v>
      </c>
      <c r="T2561" t="s">
        <v>8355</v>
      </c>
      <c r="U2561">
        <f t="shared" si="199"/>
        <v>2011</v>
      </c>
    </row>
    <row r="2562" spans="1:21" ht="15" hidden="1" customHeight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>
        <f t="shared" si="195"/>
        <v>100</v>
      </c>
      <c r="H2562">
        <f t="shared" si="196"/>
        <v>143</v>
      </c>
      <c r="I2562" t="s">
        <v>8224</v>
      </c>
      <c r="J2562" t="s">
        <v>8246</v>
      </c>
      <c r="K2562">
        <v>1425682174</v>
      </c>
      <c r="L2562" s="9">
        <f t="shared" si="197"/>
        <v>42069.951087962967</v>
      </c>
      <c r="M2562">
        <v>1423090174</v>
      </c>
      <c r="N2562" s="9">
        <f t="shared" si="198"/>
        <v>42039.951087962967</v>
      </c>
      <c r="O2562" t="b">
        <v>0</v>
      </c>
      <c r="P2562">
        <v>21</v>
      </c>
      <c r="Q2562" t="b">
        <v>1</v>
      </c>
      <c r="R2562" t="s">
        <v>8298</v>
      </c>
      <c r="S2562" s="12" t="s">
        <v>8326</v>
      </c>
      <c r="T2562" t="s">
        <v>8355</v>
      </c>
      <c r="U2562">
        <f t="shared" si="199"/>
        <v>2015</v>
      </c>
    </row>
    <row r="2563" spans="1:21" ht="15" hidden="1" customHeight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>
        <f t="shared" ref="G2563:G2626" si="200">ROUND(E2563/D2563*100,0)</f>
        <v>0</v>
      </c>
      <c r="H2563" t="e">
        <f t="shared" ref="H2563:H2626" si="201">ROUND(E2563/P2563,2)</f>
        <v>#DIV/0!</v>
      </c>
      <c r="I2563" t="s">
        <v>8228</v>
      </c>
      <c r="J2563" t="s">
        <v>8250</v>
      </c>
      <c r="K2563">
        <v>1444740089</v>
      </c>
      <c r="L2563" s="9">
        <f t="shared" ref="L2563:L2626" si="202">K2563/60/60/24+DATE(1970,1,1)</f>
        <v>42290.528807870374</v>
      </c>
      <c r="M2563">
        <v>1442148089</v>
      </c>
      <c r="N2563" s="9">
        <f t="shared" ref="N2563:N2626" si="203">M2563/24/60/60+DATE(1970,1,1)</f>
        <v>42260.528807870374</v>
      </c>
      <c r="O2563" t="b">
        <v>0</v>
      </c>
      <c r="P2563">
        <v>0</v>
      </c>
      <c r="Q2563" t="b">
        <v>0</v>
      </c>
      <c r="R2563" t="s">
        <v>8282</v>
      </c>
      <c r="S2563" s="12" t="s">
        <v>8337</v>
      </c>
      <c r="T2563" t="s">
        <v>8338</v>
      </c>
      <c r="U2563">
        <f t="shared" ref="U2563:U2626" si="204">YEAR(N2563)</f>
        <v>2015</v>
      </c>
    </row>
    <row r="2564" spans="1:21" ht="15" hidden="1" customHeight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>
        <f t="shared" si="200"/>
        <v>1</v>
      </c>
      <c r="H2564">
        <f t="shared" si="201"/>
        <v>25</v>
      </c>
      <c r="I2564" t="s">
        <v>8235</v>
      </c>
      <c r="J2564" t="s">
        <v>8248</v>
      </c>
      <c r="K2564">
        <v>1476189339</v>
      </c>
      <c r="L2564" s="9">
        <f t="shared" si="202"/>
        <v>42654.524756944447</v>
      </c>
      <c r="M2564">
        <v>1471005339</v>
      </c>
      <c r="N2564" s="9">
        <f t="shared" si="203"/>
        <v>42594.524756944447</v>
      </c>
      <c r="O2564" t="b">
        <v>0</v>
      </c>
      <c r="P2564">
        <v>3</v>
      </c>
      <c r="Q2564" t="b">
        <v>0</v>
      </c>
      <c r="R2564" t="s">
        <v>8282</v>
      </c>
      <c r="S2564" s="12" t="s">
        <v>8337</v>
      </c>
      <c r="T2564" t="s">
        <v>8338</v>
      </c>
      <c r="U2564">
        <f t="shared" si="204"/>
        <v>2016</v>
      </c>
    </row>
    <row r="2565" spans="1:21" ht="15" hidden="1" customHeight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>
        <f t="shared" si="200"/>
        <v>0</v>
      </c>
      <c r="H2565" t="e">
        <f t="shared" si="201"/>
        <v>#DIV/0!</v>
      </c>
      <c r="I2565" t="s">
        <v>8223</v>
      </c>
      <c r="J2565" t="s">
        <v>8245</v>
      </c>
      <c r="K2565">
        <v>1438226451</v>
      </c>
      <c r="L2565" s="9">
        <f t="shared" si="202"/>
        <v>42215.139479166668</v>
      </c>
      <c r="M2565">
        <v>1433042451</v>
      </c>
      <c r="N2565" s="9">
        <f t="shared" si="203"/>
        <v>42155.139479166668</v>
      </c>
      <c r="O2565" t="b">
        <v>0</v>
      </c>
      <c r="P2565">
        <v>0</v>
      </c>
      <c r="Q2565" t="b">
        <v>0</v>
      </c>
      <c r="R2565" t="s">
        <v>8282</v>
      </c>
      <c r="S2565" s="12" t="s">
        <v>8337</v>
      </c>
      <c r="T2565" t="s">
        <v>8338</v>
      </c>
      <c r="U2565">
        <f t="shared" si="204"/>
        <v>2015</v>
      </c>
    </row>
    <row r="2566" spans="1:21" ht="15" hidden="1" customHeight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>
        <f t="shared" si="200"/>
        <v>0</v>
      </c>
      <c r="H2566" t="e">
        <f t="shared" si="201"/>
        <v>#DIV/0!</v>
      </c>
      <c r="I2566" t="s">
        <v>8228</v>
      </c>
      <c r="J2566" t="s">
        <v>8250</v>
      </c>
      <c r="K2566">
        <v>1406854699</v>
      </c>
      <c r="L2566" s="9">
        <f t="shared" si="202"/>
        <v>41852.040497685186</v>
      </c>
      <c r="M2566">
        <v>1404262699</v>
      </c>
      <c r="N2566" s="9">
        <f t="shared" si="203"/>
        <v>41822.040497685186</v>
      </c>
      <c r="O2566" t="b">
        <v>0</v>
      </c>
      <c r="P2566">
        <v>0</v>
      </c>
      <c r="Q2566" t="b">
        <v>0</v>
      </c>
      <c r="R2566" t="s">
        <v>8282</v>
      </c>
      <c r="S2566" s="12" t="s">
        <v>8337</v>
      </c>
      <c r="T2566" t="s">
        <v>8338</v>
      </c>
      <c r="U2566">
        <f t="shared" si="204"/>
        <v>2014</v>
      </c>
    </row>
    <row r="2567" spans="1:21" ht="15" hidden="1" customHeight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>
        <f t="shared" si="200"/>
        <v>1</v>
      </c>
      <c r="H2567">
        <f t="shared" si="201"/>
        <v>100</v>
      </c>
      <c r="I2567" t="s">
        <v>8223</v>
      </c>
      <c r="J2567" t="s">
        <v>8245</v>
      </c>
      <c r="K2567">
        <v>1462827000</v>
      </c>
      <c r="L2567" s="9">
        <f t="shared" si="202"/>
        <v>42499.868055555555</v>
      </c>
      <c r="M2567">
        <v>1457710589</v>
      </c>
      <c r="N2567" s="9">
        <f t="shared" si="203"/>
        <v>42440.650335648148</v>
      </c>
      <c r="O2567" t="b">
        <v>0</v>
      </c>
      <c r="P2567">
        <v>1</v>
      </c>
      <c r="Q2567" t="b">
        <v>0</v>
      </c>
      <c r="R2567" t="s">
        <v>8282</v>
      </c>
      <c r="S2567" s="12" t="s">
        <v>8337</v>
      </c>
      <c r="T2567" t="s">
        <v>8338</v>
      </c>
      <c r="U2567">
        <f t="shared" si="204"/>
        <v>2016</v>
      </c>
    </row>
    <row r="2568" spans="1:21" ht="15" hidden="1" customHeight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>
        <f t="shared" si="200"/>
        <v>0</v>
      </c>
      <c r="H2568" t="e">
        <f t="shared" si="201"/>
        <v>#DIV/0!</v>
      </c>
      <c r="I2568" t="s">
        <v>8223</v>
      </c>
      <c r="J2568" t="s">
        <v>8245</v>
      </c>
      <c r="K2568">
        <v>1408663948</v>
      </c>
      <c r="L2568" s="9">
        <f t="shared" si="202"/>
        <v>41872.980879629627</v>
      </c>
      <c r="M2568">
        <v>1406071948</v>
      </c>
      <c r="N2568" s="9">
        <f t="shared" si="203"/>
        <v>41842.980879629627</v>
      </c>
      <c r="O2568" t="b">
        <v>0</v>
      </c>
      <c r="P2568">
        <v>0</v>
      </c>
      <c r="Q2568" t="b">
        <v>0</v>
      </c>
      <c r="R2568" t="s">
        <v>8282</v>
      </c>
      <c r="S2568" s="12" t="s">
        <v>8337</v>
      </c>
      <c r="T2568" t="s">
        <v>8338</v>
      </c>
      <c r="U2568">
        <f t="shared" si="204"/>
        <v>2014</v>
      </c>
    </row>
    <row r="2569" spans="1:21" ht="15" hidden="1" customHeight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>
        <f t="shared" si="200"/>
        <v>0</v>
      </c>
      <c r="H2569">
        <f t="shared" si="201"/>
        <v>60</v>
      </c>
      <c r="I2569" t="s">
        <v>8223</v>
      </c>
      <c r="J2569" t="s">
        <v>8245</v>
      </c>
      <c r="K2569">
        <v>1429823138</v>
      </c>
      <c r="L2569" s="9">
        <f t="shared" si="202"/>
        <v>42117.878912037035</v>
      </c>
      <c r="M2569">
        <v>1427231138</v>
      </c>
      <c r="N2569" s="9">
        <f t="shared" si="203"/>
        <v>42087.878912037035</v>
      </c>
      <c r="O2569" t="b">
        <v>0</v>
      </c>
      <c r="P2569">
        <v>2</v>
      </c>
      <c r="Q2569" t="b">
        <v>0</v>
      </c>
      <c r="R2569" t="s">
        <v>8282</v>
      </c>
      <c r="S2569" s="12" t="s">
        <v>8337</v>
      </c>
      <c r="T2569" t="s">
        <v>8338</v>
      </c>
      <c r="U2569">
        <f t="shared" si="204"/>
        <v>2015</v>
      </c>
    </row>
    <row r="2570" spans="1:21" ht="15" hidden="1" customHeight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>
        <f t="shared" si="200"/>
        <v>1</v>
      </c>
      <c r="H2570">
        <f t="shared" si="201"/>
        <v>50</v>
      </c>
      <c r="I2570" t="s">
        <v>8224</v>
      </c>
      <c r="J2570" t="s">
        <v>8246</v>
      </c>
      <c r="K2570">
        <v>1472745594</v>
      </c>
      <c r="L2570" s="9">
        <f t="shared" si="202"/>
        <v>42614.666597222225</v>
      </c>
      <c r="M2570">
        <v>1470153594</v>
      </c>
      <c r="N2570" s="9">
        <f t="shared" si="203"/>
        <v>42584.666597222225</v>
      </c>
      <c r="O2570" t="b">
        <v>0</v>
      </c>
      <c r="P2570">
        <v>1</v>
      </c>
      <c r="Q2570" t="b">
        <v>0</v>
      </c>
      <c r="R2570" t="s">
        <v>8282</v>
      </c>
      <c r="S2570" s="12" t="s">
        <v>8337</v>
      </c>
      <c r="T2570" t="s">
        <v>8338</v>
      </c>
      <c r="U2570">
        <f t="shared" si="204"/>
        <v>2016</v>
      </c>
    </row>
    <row r="2571" spans="1:21" ht="15" hidden="1" customHeight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>
        <f t="shared" si="200"/>
        <v>2</v>
      </c>
      <c r="H2571">
        <f t="shared" si="201"/>
        <v>72.5</v>
      </c>
      <c r="I2571" t="s">
        <v>8223</v>
      </c>
      <c r="J2571" t="s">
        <v>8245</v>
      </c>
      <c r="K2571">
        <v>1442457112</v>
      </c>
      <c r="L2571" s="9">
        <f t="shared" si="202"/>
        <v>42264.105462962965</v>
      </c>
      <c r="M2571">
        <v>1439865112</v>
      </c>
      <c r="N2571" s="9">
        <f t="shared" si="203"/>
        <v>42234.105462962965</v>
      </c>
      <c r="O2571" t="b">
        <v>0</v>
      </c>
      <c r="P2571">
        <v>2</v>
      </c>
      <c r="Q2571" t="b">
        <v>0</v>
      </c>
      <c r="R2571" t="s">
        <v>8282</v>
      </c>
      <c r="S2571" s="12" t="s">
        <v>8337</v>
      </c>
      <c r="T2571" t="s">
        <v>8338</v>
      </c>
      <c r="U2571">
        <f t="shared" si="204"/>
        <v>2015</v>
      </c>
    </row>
    <row r="2572" spans="1:21" ht="15" hidden="1" customHeight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>
        <f t="shared" si="200"/>
        <v>1</v>
      </c>
      <c r="H2572">
        <f t="shared" si="201"/>
        <v>29.5</v>
      </c>
      <c r="I2572" t="s">
        <v>8223</v>
      </c>
      <c r="J2572" t="s">
        <v>8245</v>
      </c>
      <c r="K2572">
        <v>1486590035</v>
      </c>
      <c r="L2572" s="9">
        <f t="shared" si="202"/>
        <v>42774.903182870374</v>
      </c>
      <c r="M2572">
        <v>1483998035</v>
      </c>
      <c r="N2572" s="9">
        <f t="shared" si="203"/>
        <v>42744.903182870374</v>
      </c>
      <c r="O2572" t="b">
        <v>0</v>
      </c>
      <c r="P2572">
        <v>2</v>
      </c>
      <c r="Q2572" t="b">
        <v>0</v>
      </c>
      <c r="R2572" t="s">
        <v>8282</v>
      </c>
      <c r="S2572" s="12" t="s">
        <v>8337</v>
      </c>
      <c r="T2572" t="s">
        <v>8338</v>
      </c>
      <c r="U2572">
        <f t="shared" si="204"/>
        <v>2017</v>
      </c>
    </row>
    <row r="2573" spans="1:21" ht="15" hidden="1" customHeight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>
        <f t="shared" si="200"/>
        <v>0</v>
      </c>
      <c r="H2573">
        <f t="shared" si="201"/>
        <v>62.5</v>
      </c>
      <c r="I2573" t="s">
        <v>8225</v>
      </c>
      <c r="J2573" t="s">
        <v>8247</v>
      </c>
      <c r="K2573">
        <v>1463645521</v>
      </c>
      <c r="L2573" s="9">
        <f t="shared" si="202"/>
        <v>42509.341678240744</v>
      </c>
      <c r="M2573">
        <v>1458461521</v>
      </c>
      <c r="N2573" s="9">
        <f t="shared" si="203"/>
        <v>42449.341678240744</v>
      </c>
      <c r="O2573" t="b">
        <v>0</v>
      </c>
      <c r="P2573">
        <v>4</v>
      </c>
      <c r="Q2573" t="b">
        <v>0</v>
      </c>
      <c r="R2573" t="s">
        <v>8282</v>
      </c>
      <c r="S2573" s="12" t="s">
        <v>8337</v>
      </c>
      <c r="T2573" t="s">
        <v>8338</v>
      </c>
      <c r="U2573">
        <f t="shared" si="204"/>
        <v>2016</v>
      </c>
    </row>
    <row r="2574" spans="1:21" ht="15" hidden="1" customHeight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>
        <f t="shared" si="200"/>
        <v>0</v>
      </c>
      <c r="H2574" t="e">
        <f t="shared" si="201"/>
        <v>#DIV/0!</v>
      </c>
      <c r="I2574" t="s">
        <v>8223</v>
      </c>
      <c r="J2574" t="s">
        <v>8245</v>
      </c>
      <c r="K2574">
        <v>1428893517</v>
      </c>
      <c r="L2574" s="9">
        <f t="shared" si="202"/>
        <v>42107.119409722218</v>
      </c>
      <c r="M2574">
        <v>1426301517</v>
      </c>
      <c r="N2574" s="9">
        <f t="shared" si="203"/>
        <v>42077.119409722218</v>
      </c>
      <c r="O2574" t="b">
        <v>0</v>
      </c>
      <c r="P2574">
        <v>0</v>
      </c>
      <c r="Q2574" t="b">
        <v>0</v>
      </c>
      <c r="R2574" t="s">
        <v>8282</v>
      </c>
      <c r="S2574" s="12" t="s">
        <v>8337</v>
      </c>
      <c r="T2574" t="s">
        <v>8338</v>
      </c>
      <c r="U2574">
        <f t="shared" si="204"/>
        <v>2015</v>
      </c>
    </row>
    <row r="2575" spans="1:21" ht="15" hidden="1" customHeight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>
        <f t="shared" si="200"/>
        <v>0</v>
      </c>
      <c r="H2575" t="e">
        <f t="shared" si="201"/>
        <v>#DIV/0!</v>
      </c>
      <c r="I2575" t="s">
        <v>8223</v>
      </c>
      <c r="J2575" t="s">
        <v>8245</v>
      </c>
      <c r="K2575">
        <v>1408803149</v>
      </c>
      <c r="L2575" s="9">
        <f t="shared" si="202"/>
        <v>41874.592002314814</v>
      </c>
      <c r="M2575">
        <v>1404915149</v>
      </c>
      <c r="N2575" s="9">
        <f t="shared" si="203"/>
        <v>41829.592002314814</v>
      </c>
      <c r="O2575" t="b">
        <v>0</v>
      </c>
      <c r="P2575">
        <v>0</v>
      </c>
      <c r="Q2575" t="b">
        <v>0</v>
      </c>
      <c r="R2575" t="s">
        <v>8282</v>
      </c>
      <c r="S2575" s="12" t="s">
        <v>8337</v>
      </c>
      <c r="T2575" t="s">
        <v>8338</v>
      </c>
      <c r="U2575">
        <f t="shared" si="204"/>
        <v>2014</v>
      </c>
    </row>
    <row r="2576" spans="1:21" ht="15" hidden="1" customHeight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>
        <f t="shared" si="200"/>
        <v>0</v>
      </c>
      <c r="H2576" t="e">
        <f t="shared" si="201"/>
        <v>#DIV/0!</v>
      </c>
      <c r="I2576" t="s">
        <v>8223</v>
      </c>
      <c r="J2576" t="s">
        <v>8245</v>
      </c>
      <c r="K2576">
        <v>1463600945</v>
      </c>
      <c r="L2576" s="9">
        <f t="shared" si="202"/>
        <v>42508.825752314813</v>
      </c>
      <c r="M2576">
        <v>1461786545</v>
      </c>
      <c r="N2576" s="9">
        <f t="shared" si="203"/>
        <v>42487.825752314813</v>
      </c>
      <c r="O2576" t="b">
        <v>0</v>
      </c>
      <c r="P2576">
        <v>0</v>
      </c>
      <c r="Q2576" t="b">
        <v>0</v>
      </c>
      <c r="R2576" t="s">
        <v>8282</v>
      </c>
      <c r="S2576" s="12" t="s">
        <v>8337</v>
      </c>
      <c r="T2576" t="s">
        <v>8338</v>
      </c>
      <c r="U2576">
        <f t="shared" si="204"/>
        <v>2016</v>
      </c>
    </row>
    <row r="2577" spans="1:21" ht="15" hidden="1" customHeight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>
        <f t="shared" si="200"/>
        <v>0</v>
      </c>
      <c r="H2577" t="e">
        <f t="shared" si="201"/>
        <v>#DIV/0!</v>
      </c>
      <c r="I2577" t="s">
        <v>8223</v>
      </c>
      <c r="J2577" t="s">
        <v>8245</v>
      </c>
      <c r="K2577">
        <v>1421030194</v>
      </c>
      <c r="L2577" s="9">
        <f t="shared" si="202"/>
        <v>42016.108726851846</v>
      </c>
      <c r="M2577">
        <v>1418438194</v>
      </c>
      <c r="N2577" s="9">
        <f t="shared" si="203"/>
        <v>41986.108726851853</v>
      </c>
      <c r="O2577" t="b">
        <v>0</v>
      </c>
      <c r="P2577">
        <v>0</v>
      </c>
      <c r="Q2577" t="b">
        <v>0</v>
      </c>
      <c r="R2577" t="s">
        <v>8282</v>
      </c>
      <c r="S2577" s="12" t="s">
        <v>8337</v>
      </c>
      <c r="T2577" t="s">
        <v>8338</v>
      </c>
      <c r="U2577">
        <f t="shared" si="204"/>
        <v>2014</v>
      </c>
    </row>
    <row r="2578" spans="1:21" ht="15" hidden="1" customHeight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>
        <f t="shared" si="200"/>
        <v>0</v>
      </c>
      <c r="H2578" t="e">
        <f t="shared" si="201"/>
        <v>#DIV/0!</v>
      </c>
      <c r="I2578" t="s">
        <v>8223</v>
      </c>
      <c r="J2578" t="s">
        <v>8245</v>
      </c>
      <c r="K2578">
        <v>1428707647</v>
      </c>
      <c r="L2578" s="9">
        <f t="shared" si="202"/>
        <v>42104.968136574069</v>
      </c>
      <c r="M2578">
        <v>1424823247</v>
      </c>
      <c r="N2578" s="9">
        <f t="shared" si="203"/>
        <v>42060.00980324074</v>
      </c>
      <c r="O2578" t="b">
        <v>0</v>
      </c>
      <c r="P2578">
        <v>0</v>
      </c>
      <c r="Q2578" t="b">
        <v>0</v>
      </c>
      <c r="R2578" t="s">
        <v>8282</v>
      </c>
      <c r="S2578" s="12" t="s">
        <v>8337</v>
      </c>
      <c r="T2578" t="s">
        <v>8338</v>
      </c>
      <c r="U2578">
        <f t="shared" si="204"/>
        <v>2015</v>
      </c>
    </row>
    <row r="2579" spans="1:21" ht="15" hidden="1" customHeight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>
        <f t="shared" si="200"/>
        <v>0</v>
      </c>
      <c r="H2579" t="e">
        <f t="shared" si="201"/>
        <v>#DIV/0!</v>
      </c>
      <c r="I2579" t="s">
        <v>8223</v>
      </c>
      <c r="J2579" t="s">
        <v>8245</v>
      </c>
      <c r="K2579">
        <v>1407181297</v>
      </c>
      <c r="L2579" s="9">
        <f t="shared" si="202"/>
        <v>41855.820567129631</v>
      </c>
      <c r="M2579">
        <v>1405021297</v>
      </c>
      <c r="N2579" s="9">
        <f t="shared" si="203"/>
        <v>41830.820567129631</v>
      </c>
      <c r="O2579" t="b">
        <v>0</v>
      </c>
      <c r="P2579">
        <v>0</v>
      </c>
      <c r="Q2579" t="b">
        <v>0</v>
      </c>
      <c r="R2579" t="s">
        <v>8282</v>
      </c>
      <c r="S2579" s="12" t="s">
        <v>8337</v>
      </c>
      <c r="T2579" t="s">
        <v>8338</v>
      </c>
      <c r="U2579">
        <f t="shared" si="204"/>
        <v>2014</v>
      </c>
    </row>
    <row r="2580" spans="1:21" ht="15" hidden="1" customHeight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>
        <f t="shared" si="200"/>
        <v>0</v>
      </c>
      <c r="H2580" t="e">
        <f t="shared" si="201"/>
        <v>#DIV/0!</v>
      </c>
      <c r="I2580" t="s">
        <v>8223</v>
      </c>
      <c r="J2580" t="s">
        <v>8245</v>
      </c>
      <c r="K2580">
        <v>1444410000</v>
      </c>
      <c r="L2580" s="9">
        <f t="shared" si="202"/>
        <v>42286.708333333328</v>
      </c>
      <c r="M2580">
        <v>1440203579</v>
      </c>
      <c r="N2580" s="9">
        <f t="shared" si="203"/>
        <v>42238.022905092592</v>
      </c>
      <c r="O2580" t="b">
        <v>0</v>
      </c>
      <c r="P2580">
        <v>0</v>
      </c>
      <c r="Q2580" t="b">
        <v>0</v>
      </c>
      <c r="R2580" t="s">
        <v>8282</v>
      </c>
      <c r="S2580" s="12" t="s">
        <v>8337</v>
      </c>
      <c r="T2580" t="s">
        <v>8338</v>
      </c>
      <c r="U2580">
        <f t="shared" si="204"/>
        <v>2015</v>
      </c>
    </row>
    <row r="2581" spans="1:21" ht="15" hidden="1" customHeight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>
        <f t="shared" si="200"/>
        <v>0</v>
      </c>
      <c r="H2581">
        <f t="shared" si="201"/>
        <v>23.08</v>
      </c>
      <c r="I2581" t="s">
        <v>8223</v>
      </c>
      <c r="J2581" t="s">
        <v>8245</v>
      </c>
      <c r="K2581">
        <v>1410810903</v>
      </c>
      <c r="L2581" s="9">
        <f t="shared" si="202"/>
        <v>41897.829895833333</v>
      </c>
      <c r="M2581">
        <v>1405626903</v>
      </c>
      <c r="N2581" s="9">
        <f t="shared" si="203"/>
        <v>41837.829895833333</v>
      </c>
      <c r="O2581" t="b">
        <v>0</v>
      </c>
      <c r="P2581">
        <v>12</v>
      </c>
      <c r="Q2581" t="b">
        <v>0</v>
      </c>
      <c r="R2581" t="s">
        <v>8282</v>
      </c>
      <c r="S2581" s="12" t="s">
        <v>8337</v>
      </c>
      <c r="T2581" t="s">
        <v>8338</v>
      </c>
      <c r="U2581">
        <f t="shared" si="204"/>
        <v>2014</v>
      </c>
    </row>
    <row r="2582" spans="1:21" ht="15" hidden="1" customHeight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>
        <f t="shared" si="200"/>
        <v>1</v>
      </c>
      <c r="H2582">
        <f t="shared" si="201"/>
        <v>25.5</v>
      </c>
      <c r="I2582" t="s">
        <v>8223</v>
      </c>
      <c r="J2582" t="s">
        <v>8245</v>
      </c>
      <c r="K2582">
        <v>1431745200</v>
      </c>
      <c r="L2582" s="9">
        <f t="shared" si="202"/>
        <v>42140.125</v>
      </c>
      <c r="M2582">
        <v>1429170603</v>
      </c>
      <c r="N2582" s="9">
        <f t="shared" si="203"/>
        <v>42110.326423611114</v>
      </c>
      <c r="O2582" t="b">
        <v>0</v>
      </c>
      <c r="P2582">
        <v>2</v>
      </c>
      <c r="Q2582" t="b">
        <v>0</v>
      </c>
      <c r="R2582" t="s">
        <v>8282</v>
      </c>
      <c r="S2582" s="12" t="s">
        <v>8337</v>
      </c>
      <c r="T2582" t="s">
        <v>8338</v>
      </c>
      <c r="U2582">
        <f t="shared" si="204"/>
        <v>2015</v>
      </c>
    </row>
    <row r="2583" spans="1:21" ht="15" hidden="1" customHeight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>
        <f t="shared" si="200"/>
        <v>11</v>
      </c>
      <c r="H2583">
        <f t="shared" si="201"/>
        <v>48.18</v>
      </c>
      <c r="I2583" t="s">
        <v>8223</v>
      </c>
      <c r="J2583" t="s">
        <v>8245</v>
      </c>
      <c r="K2583">
        <v>1447689898</v>
      </c>
      <c r="L2583" s="9">
        <f t="shared" si="202"/>
        <v>42324.670115740737</v>
      </c>
      <c r="M2583">
        <v>1445094298</v>
      </c>
      <c r="N2583" s="9">
        <f t="shared" si="203"/>
        <v>42294.628449074073</v>
      </c>
      <c r="O2583" t="b">
        <v>0</v>
      </c>
      <c r="P2583">
        <v>11</v>
      </c>
      <c r="Q2583" t="b">
        <v>0</v>
      </c>
      <c r="R2583" t="s">
        <v>8282</v>
      </c>
      <c r="S2583" s="12" t="s">
        <v>8337</v>
      </c>
      <c r="T2583" t="s">
        <v>8338</v>
      </c>
      <c r="U2583">
        <f t="shared" si="204"/>
        <v>2015</v>
      </c>
    </row>
    <row r="2584" spans="1:21" ht="15" hidden="1" customHeight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>
        <f t="shared" si="200"/>
        <v>0</v>
      </c>
      <c r="H2584">
        <f t="shared" si="201"/>
        <v>1</v>
      </c>
      <c r="I2584" t="s">
        <v>8223</v>
      </c>
      <c r="J2584" t="s">
        <v>8245</v>
      </c>
      <c r="K2584">
        <v>1477784634</v>
      </c>
      <c r="L2584" s="9">
        <f t="shared" si="202"/>
        <v>42672.988819444443</v>
      </c>
      <c r="M2584">
        <v>1475192634</v>
      </c>
      <c r="N2584" s="9">
        <f t="shared" si="203"/>
        <v>42642.98881944445</v>
      </c>
      <c r="O2584" t="b">
        <v>0</v>
      </c>
      <c r="P2584">
        <v>1</v>
      </c>
      <c r="Q2584" t="b">
        <v>0</v>
      </c>
      <c r="R2584" t="s">
        <v>8282</v>
      </c>
      <c r="S2584" s="12" t="s">
        <v>8337</v>
      </c>
      <c r="T2584" t="s">
        <v>8338</v>
      </c>
      <c r="U2584">
        <f t="shared" si="204"/>
        <v>2016</v>
      </c>
    </row>
    <row r="2585" spans="1:21" ht="15" hidden="1" customHeight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>
        <f t="shared" si="200"/>
        <v>1</v>
      </c>
      <c r="H2585">
        <f t="shared" si="201"/>
        <v>1</v>
      </c>
      <c r="I2585" t="s">
        <v>8223</v>
      </c>
      <c r="J2585" t="s">
        <v>8245</v>
      </c>
      <c r="K2585">
        <v>1426526880</v>
      </c>
      <c r="L2585" s="9">
        <f t="shared" si="202"/>
        <v>42079.727777777778</v>
      </c>
      <c r="M2585">
        <v>1421346480</v>
      </c>
      <c r="N2585" s="9">
        <f t="shared" si="203"/>
        <v>42019.769444444442</v>
      </c>
      <c r="O2585" t="b">
        <v>0</v>
      </c>
      <c r="P2585">
        <v>5</v>
      </c>
      <c r="Q2585" t="b">
        <v>0</v>
      </c>
      <c r="R2585" t="s">
        <v>8282</v>
      </c>
      <c r="S2585" s="12" t="s">
        <v>8337</v>
      </c>
      <c r="T2585" t="s">
        <v>8338</v>
      </c>
      <c r="U2585">
        <f t="shared" si="204"/>
        <v>2015</v>
      </c>
    </row>
    <row r="2586" spans="1:21" ht="15" hidden="1" customHeight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>
        <f t="shared" si="200"/>
        <v>0</v>
      </c>
      <c r="H2586" t="e">
        <f t="shared" si="201"/>
        <v>#DIV/0!</v>
      </c>
      <c r="I2586" t="s">
        <v>8223</v>
      </c>
      <c r="J2586" t="s">
        <v>8245</v>
      </c>
      <c r="K2586">
        <v>1434341369</v>
      </c>
      <c r="L2586" s="9">
        <f t="shared" si="202"/>
        <v>42170.173252314817</v>
      </c>
      <c r="M2586">
        <v>1431749369</v>
      </c>
      <c r="N2586" s="9">
        <f t="shared" si="203"/>
        <v>42140.173252314817</v>
      </c>
      <c r="O2586" t="b">
        <v>0</v>
      </c>
      <c r="P2586">
        <v>0</v>
      </c>
      <c r="Q2586" t="b">
        <v>0</v>
      </c>
      <c r="R2586" t="s">
        <v>8282</v>
      </c>
      <c r="S2586" s="12" t="s">
        <v>8337</v>
      </c>
      <c r="T2586" t="s">
        <v>8338</v>
      </c>
      <c r="U2586">
        <f t="shared" si="204"/>
        <v>2015</v>
      </c>
    </row>
    <row r="2587" spans="1:21" ht="15" hidden="1" customHeight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>
        <f t="shared" si="200"/>
        <v>0</v>
      </c>
      <c r="H2587">
        <f t="shared" si="201"/>
        <v>50</v>
      </c>
      <c r="I2587" t="s">
        <v>8223</v>
      </c>
      <c r="J2587" t="s">
        <v>8245</v>
      </c>
      <c r="K2587">
        <v>1404601632</v>
      </c>
      <c r="L2587" s="9">
        <f t="shared" si="202"/>
        <v>41825.963333333333</v>
      </c>
      <c r="M2587">
        <v>1402009632</v>
      </c>
      <c r="N2587" s="9">
        <f t="shared" si="203"/>
        <v>41795.963333333333</v>
      </c>
      <c r="O2587" t="b">
        <v>0</v>
      </c>
      <c r="P2587">
        <v>1</v>
      </c>
      <c r="Q2587" t="b">
        <v>0</v>
      </c>
      <c r="R2587" t="s">
        <v>8282</v>
      </c>
      <c r="S2587" s="12" t="s">
        <v>8337</v>
      </c>
      <c r="T2587" t="s">
        <v>8338</v>
      </c>
      <c r="U2587">
        <f t="shared" si="204"/>
        <v>2014</v>
      </c>
    </row>
    <row r="2588" spans="1:21" ht="15" hidden="1" customHeight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>
        <f t="shared" si="200"/>
        <v>0</v>
      </c>
      <c r="H2588">
        <f t="shared" si="201"/>
        <v>5</v>
      </c>
      <c r="I2588" t="s">
        <v>8224</v>
      </c>
      <c r="J2588" t="s">
        <v>8246</v>
      </c>
      <c r="K2588">
        <v>1451030136</v>
      </c>
      <c r="L2588" s="9">
        <f t="shared" si="202"/>
        <v>42363.330277777779</v>
      </c>
      <c r="M2588">
        <v>1448438136</v>
      </c>
      <c r="N2588" s="9">
        <f t="shared" si="203"/>
        <v>42333.330277777779</v>
      </c>
      <c r="O2588" t="b">
        <v>0</v>
      </c>
      <c r="P2588">
        <v>1</v>
      </c>
      <c r="Q2588" t="b">
        <v>0</v>
      </c>
      <c r="R2588" t="s">
        <v>8282</v>
      </c>
      <c r="S2588" s="12" t="s">
        <v>8337</v>
      </c>
      <c r="T2588" t="s">
        <v>8338</v>
      </c>
      <c r="U2588">
        <f t="shared" si="204"/>
        <v>2015</v>
      </c>
    </row>
    <row r="2589" spans="1:21" ht="15" hidden="1" customHeight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>
        <f t="shared" si="200"/>
        <v>2</v>
      </c>
      <c r="H2589">
        <f t="shared" si="201"/>
        <v>202.83</v>
      </c>
      <c r="I2589" t="s">
        <v>8223</v>
      </c>
      <c r="J2589" t="s">
        <v>8245</v>
      </c>
      <c r="K2589">
        <v>1451491953</v>
      </c>
      <c r="L2589" s="9">
        <f t="shared" si="202"/>
        <v>42368.675381944442</v>
      </c>
      <c r="M2589">
        <v>1448899953</v>
      </c>
      <c r="N2589" s="9">
        <f t="shared" si="203"/>
        <v>42338.675381944442</v>
      </c>
      <c r="O2589" t="b">
        <v>0</v>
      </c>
      <c r="P2589">
        <v>6</v>
      </c>
      <c r="Q2589" t="b">
        <v>0</v>
      </c>
      <c r="R2589" t="s">
        <v>8282</v>
      </c>
      <c r="S2589" s="12" t="s">
        <v>8337</v>
      </c>
      <c r="T2589" t="s">
        <v>8338</v>
      </c>
      <c r="U2589">
        <f t="shared" si="204"/>
        <v>2015</v>
      </c>
    </row>
    <row r="2590" spans="1:21" ht="15" hidden="1" customHeight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>
        <f t="shared" si="200"/>
        <v>4</v>
      </c>
      <c r="H2590">
        <f t="shared" si="201"/>
        <v>29.13</v>
      </c>
      <c r="I2590" t="s">
        <v>8223</v>
      </c>
      <c r="J2590" t="s">
        <v>8245</v>
      </c>
      <c r="K2590">
        <v>1427807640</v>
      </c>
      <c r="L2590" s="9">
        <f t="shared" si="202"/>
        <v>42094.551388888889</v>
      </c>
      <c r="M2590">
        <v>1423325626</v>
      </c>
      <c r="N2590" s="9">
        <f t="shared" si="203"/>
        <v>42042.676226851851</v>
      </c>
      <c r="O2590" t="b">
        <v>0</v>
      </c>
      <c r="P2590">
        <v>8</v>
      </c>
      <c r="Q2590" t="b">
        <v>0</v>
      </c>
      <c r="R2590" t="s">
        <v>8282</v>
      </c>
      <c r="S2590" s="12" t="s">
        <v>8337</v>
      </c>
      <c r="T2590" t="s">
        <v>8338</v>
      </c>
      <c r="U2590">
        <f t="shared" si="204"/>
        <v>2015</v>
      </c>
    </row>
    <row r="2591" spans="1:21" ht="15" hidden="1" customHeight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>
        <f t="shared" si="200"/>
        <v>0</v>
      </c>
      <c r="H2591">
        <f t="shared" si="201"/>
        <v>5</v>
      </c>
      <c r="I2591" t="s">
        <v>8231</v>
      </c>
      <c r="J2591" t="s">
        <v>8252</v>
      </c>
      <c r="K2591">
        <v>1458733927</v>
      </c>
      <c r="L2591" s="9">
        <f t="shared" si="202"/>
        <v>42452.494525462964</v>
      </c>
      <c r="M2591">
        <v>1456145527</v>
      </c>
      <c r="N2591" s="9">
        <f t="shared" si="203"/>
        <v>42422.536192129628</v>
      </c>
      <c r="O2591" t="b">
        <v>0</v>
      </c>
      <c r="P2591">
        <v>1</v>
      </c>
      <c r="Q2591" t="b">
        <v>0</v>
      </c>
      <c r="R2591" t="s">
        <v>8282</v>
      </c>
      <c r="S2591" s="12" t="s">
        <v>8337</v>
      </c>
      <c r="T2591" t="s">
        <v>8338</v>
      </c>
      <c r="U2591">
        <f t="shared" si="204"/>
        <v>2016</v>
      </c>
    </row>
    <row r="2592" spans="1:21" ht="15" hidden="1" customHeight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>
        <f t="shared" si="200"/>
        <v>0</v>
      </c>
      <c r="H2592" t="e">
        <f t="shared" si="201"/>
        <v>#DIV/0!</v>
      </c>
      <c r="I2592" t="s">
        <v>8225</v>
      </c>
      <c r="J2592" t="s">
        <v>8247</v>
      </c>
      <c r="K2592">
        <v>1453817297</v>
      </c>
      <c r="L2592" s="9">
        <f t="shared" si="202"/>
        <v>42395.589085648149</v>
      </c>
      <c r="M2592">
        <v>1453212497</v>
      </c>
      <c r="N2592" s="9">
        <f t="shared" si="203"/>
        <v>42388.589085648149</v>
      </c>
      <c r="O2592" t="b">
        <v>0</v>
      </c>
      <c r="P2592">
        <v>0</v>
      </c>
      <c r="Q2592" t="b">
        <v>0</v>
      </c>
      <c r="R2592" t="s">
        <v>8282</v>
      </c>
      <c r="S2592" s="12" t="s">
        <v>8337</v>
      </c>
      <c r="T2592" t="s">
        <v>8338</v>
      </c>
      <c r="U2592">
        <f t="shared" si="204"/>
        <v>2016</v>
      </c>
    </row>
    <row r="2593" spans="1:21" ht="15" hidden="1" customHeight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>
        <f t="shared" si="200"/>
        <v>2</v>
      </c>
      <c r="H2593">
        <f t="shared" si="201"/>
        <v>13</v>
      </c>
      <c r="I2593" t="s">
        <v>8223</v>
      </c>
      <c r="J2593" t="s">
        <v>8245</v>
      </c>
      <c r="K2593">
        <v>1457901924</v>
      </c>
      <c r="L2593" s="9">
        <f t="shared" si="202"/>
        <v>42442.864861111113</v>
      </c>
      <c r="M2593">
        <v>1452721524</v>
      </c>
      <c r="N2593" s="9">
        <f t="shared" si="203"/>
        <v>42382.906527777777</v>
      </c>
      <c r="O2593" t="b">
        <v>0</v>
      </c>
      <c r="P2593">
        <v>2</v>
      </c>
      <c r="Q2593" t="b">
        <v>0</v>
      </c>
      <c r="R2593" t="s">
        <v>8282</v>
      </c>
      <c r="S2593" s="12" t="s">
        <v>8337</v>
      </c>
      <c r="T2593" t="s">
        <v>8338</v>
      </c>
      <c r="U2593">
        <f t="shared" si="204"/>
        <v>2016</v>
      </c>
    </row>
    <row r="2594" spans="1:21" ht="15" hidden="1" customHeight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>
        <f t="shared" si="200"/>
        <v>0</v>
      </c>
      <c r="H2594">
        <f t="shared" si="201"/>
        <v>50</v>
      </c>
      <c r="I2594" t="s">
        <v>8223</v>
      </c>
      <c r="J2594" t="s">
        <v>8245</v>
      </c>
      <c r="K2594">
        <v>1412536421</v>
      </c>
      <c r="L2594" s="9">
        <f t="shared" si="202"/>
        <v>41917.801168981481</v>
      </c>
      <c r="M2594">
        <v>1409944421</v>
      </c>
      <c r="N2594" s="9">
        <f t="shared" si="203"/>
        <v>41887.801168981481</v>
      </c>
      <c r="O2594" t="b">
        <v>0</v>
      </c>
      <c r="P2594">
        <v>1</v>
      </c>
      <c r="Q2594" t="b">
        <v>0</v>
      </c>
      <c r="R2594" t="s">
        <v>8282</v>
      </c>
      <c r="S2594" s="12" t="s">
        <v>8337</v>
      </c>
      <c r="T2594" t="s">
        <v>8338</v>
      </c>
      <c r="U2594">
        <f t="shared" si="204"/>
        <v>2014</v>
      </c>
    </row>
    <row r="2595" spans="1:21" ht="15" hidden="1" customHeight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>
        <f t="shared" si="200"/>
        <v>0</v>
      </c>
      <c r="H2595" t="e">
        <f t="shared" si="201"/>
        <v>#DIV/0!</v>
      </c>
      <c r="I2595" t="s">
        <v>8223</v>
      </c>
      <c r="J2595" t="s">
        <v>8245</v>
      </c>
      <c r="K2595">
        <v>1429993026</v>
      </c>
      <c r="L2595" s="9">
        <f t="shared" si="202"/>
        <v>42119.84520833334</v>
      </c>
      <c r="M2595">
        <v>1427401026</v>
      </c>
      <c r="N2595" s="9">
        <f t="shared" si="203"/>
        <v>42089.845208333332</v>
      </c>
      <c r="O2595" t="b">
        <v>0</v>
      </c>
      <c r="P2595">
        <v>0</v>
      </c>
      <c r="Q2595" t="b">
        <v>0</v>
      </c>
      <c r="R2595" t="s">
        <v>8282</v>
      </c>
      <c r="S2595" s="12" t="s">
        <v>8337</v>
      </c>
      <c r="T2595" t="s">
        <v>8338</v>
      </c>
      <c r="U2595">
        <f t="shared" si="204"/>
        <v>2015</v>
      </c>
    </row>
    <row r="2596" spans="1:21" ht="15" hidden="1" customHeight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>
        <f t="shared" si="200"/>
        <v>0</v>
      </c>
      <c r="H2596">
        <f t="shared" si="201"/>
        <v>1</v>
      </c>
      <c r="I2596" t="s">
        <v>8223</v>
      </c>
      <c r="J2596" t="s">
        <v>8245</v>
      </c>
      <c r="K2596">
        <v>1407453228</v>
      </c>
      <c r="L2596" s="9">
        <f t="shared" si="202"/>
        <v>41858.967916666668</v>
      </c>
      <c r="M2596">
        <v>1404861228</v>
      </c>
      <c r="N2596" s="9">
        <f t="shared" si="203"/>
        <v>41828.967916666668</v>
      </c>
      <c r="O2596" t="b">
        <v>0</v>
      </c>
      <c r="P2596">
        <v>1</v>
      </c>
      <c r="Q2596" t="b">
        <v>0</v>
      </c>
      <c r="R2596" t="s">
        <v>8282</v>
      </c>
      <c r="S2596" s="12" t="s">
        <v>8337</v>
      </c>
      <c r="T2596" t="s">
        <v>8338</v>
      </c>
      <c r="U2596">
        <f t="shared" si="204"/>
        <v>2014</v>
      </c>
    </row>
    <row r="2597" spans="1:21" ht="15" hidden="1" customHeight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>
        <f t="shared" si="200"/>
        <v>12</v>
      </c>
      <c r="H2597">
        <f t="shared" si="201"/>
        <v>96.05</v>
      </c>
      <c r="I2597" t="s">
        <v>8223</v>
      </c>
      <c r="J2597" t="s">
        <v>8245</v>
      </c>
      <c r="K2597">
        <v>1487915500</v>
      </c>
      <c r="L2597" s="9">
        <f t="shared" si="202"/>
        <v>42790.244212962964</v>
      </c>
      <c r="M2597">
        <v>1485323500</v>
      </c>
      <c r="N2597" s="9">
        <f t="shared" si="203"/>
        <v>42760.244212962964</v>
      </c>
      <c r="O2597" t="b">
        <v>0</v>
      </c>
      <c r="P2597">
        <v>19</v>
      </c>
      <c r="Q2597" t="b">
        <v>0</v>
      </c>
      <c r="R2597" t="s">
        <v>8282</v>
      </c>
      <c r="S2597" s="12" t="s">
        <v>8337</v>
      </c>
      <c r="T2597" t="s">
        <v>8338</v>
      </c>
      <c r="U2597">
        <f t="shared" si="204"/>
        <v>2017</v>
      </c>
    </row>
    <row r="2598" spans="1:21" ht="15" hidden="1" customHeight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>
        <f t="shared" si="200"/>
        <v>24</v>
      </c>
      <c r="H2598">
        <f t="shared" si="201"/>
        <v>305.77999999999997</v>
      </c>
      <c r="I2598" t="s">
        <v>8228</v>
      </c>
      <c r="J2598" t="s">
        <v>8250</v>
      </c>
      <c r="K2598">
        <v>1407427009</v>
      </c>
      <c r="L2598" s="9">
        <f t="shared" si="202"/>
        <v>41858.664456018516</v>
      </c>
      <c r="M2598">
        <v>1404835009</v>
      </c>
      <c r="N2598" s="9">
        <f t="shared" si="203"/>
        <v>41828.664456018516</v>
      </c>
      <c r="O2598" t="b">
        <v>0</v>
      </c>
      <c r="P2598">
        <v>27</v>
      </c>
      <c r="Q2598" t="b">
        <v>0</v>
      </c>
      <c r="R2598" t="s">
        <v>8282</v>
      </c>
      <c r="S2598" s="12" t="s">
        <v>8337</v>
      </c>
      <c r="T2598" t="s">
        <v>8338</v>
      </c>
      <c r="U2598">
        <f t="shared" si="204"/>
        <v>2014</v>
      </c>
    </row>
    <row r="2599" spans="1:21" ht="15" hidden="1" customHeight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>
        <f t="shared" si="200"/>
        <v>6</v>
      </c>
      <c r="H2599">
        <f t="shared" si="201"/>
        <v>12.14</v>
      </c>
      <c r="I2599" t="s">
        <v>8224</v>
      </c>
      <c r="J2599" t="s">
        <v>8246</v>
      </c>
      <c r="K2599">
        <v>1466323917</v>
      </c>
      <c r="L2599" s="9">
        <f t="shared" si="202"/>
        <v>42540.341631944444</v>
      </c>
      <c r="M2599">
        <v>1463731917</v>
      </c>
      <c r="N2599" s="9">
        <f t="shared" si="203"/>
        <v>42510.341631944444</v>
      </c>
      <c r="O2599" t="b">
        <v>0</v>
      </c>
      <c r="P2599">
        <v>7</v>
      </c>
      <c r="Q2599" t="b">
        <v>0</v>
      </c>
      <c r="R2599" t="s">
        <v>8282</v>
      </c>
      <c r="S2599" s="12" t="s">
        <v>8337</v>
      </c>
      <c r="T2599" t="s">
        <v>8338</v>
      </c>
      <c r="U2599">
        <f t="shared" si="204"/>
        <v>2016</v>
      </c>
    </row>
    <row r="2600" spans="1:21" ht="15" hidden="1" customHeight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>
        <f t="shared" si="200"/>
        <v>39</v>
      </c>
      <c r="H2600">
        <f t="shared" si="201"/>
        <v>83.57</v>
      </c>
      <c r="I2600" t="s">
        <v>8223</v>
      </c>
      <c r="J2600" t="s">
        <v>8245</v>
      </c>
      <c r="K2600">
        <v>1443039001</v>
      </c>
      <c r="L2600" s="9">
        <f t="shared" si="202"/>
        <v>42270.840289351851</v>
      </c>
      <c r="M2600">
        <v>1440447001</v>
      </c>
      <c r="N2600" s="9">
        <f t="shared" si="203"/>
        <v>42240.840289351851</v>
      </c>
      <c r="O2600" t="b">
        <v>0</v>
      </c>
      <c r="P2600">
        <v>14</v>
      </c>
      <c r="Q2600" t="b">
        <v>0</v>
      </c>
      <c r="R2600" t="s">
        <v>8282</v>
      </c>
      <c r="S2600" s="12" t="s">
        <v>8337</v>
      </c>
      <c r="T2600" t="s">
        <v>8338</v>
      </c>
      <c r="U2600">
        <f t="shared" si="204"/>
        <v>2015</v>
      </c>
    </row>
    <row r="2601" spans="1:21" ht="15" hidden="1" customHeight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>
        <f t="shared" si="200"/>
        <v>1</v>
      </c>
      <c r="H2601">
        <f t="shared" si="201"/>
        <v>18</v>
      </c>
      <c r="I2601" t="s">
        <v>8223</v>
      </c>
      <c r="J2601" t="s">
        <v>8245</v>
      </c>
      <c r="K2601">
        <v>1407089147</v>
      </c>
      <c r="L2601" s="9">
        <f t="shared" si="202"/>
        <v>41854.754016203704</v>
      </c>
      <c r="M2601">
        <v>1403201147</v>
      </c>
      <c r="N2601" s="9">
        <f t="shared" si="203"/>
        <v>41809.754016203704</v>
      </c>
      <c r="O2601" t="b">
        <v>0</v>
      </c>
      <c r="P2601">
        <v>5</v>
      </c>
      <c r="Q2601" t="b">
        <v>0</v>
      </c>
      <c r="R2601" t="s">
        <v>8282</v>
      </c>
      <c r="S2601" s="12" t="s">
        <v>8337</v>
      </c>
      <c r="T2601" t="s">
        <v>8338</v>
      </c>
      <c r="U2601">
        <f t="shared" si="204"/>
        <v>2014</v>
      </c>
    </row>
    <row r="2602" spans="1:21" ht="15" hidden="1" customHeight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>
        <f t="shared" si="200"/>
        <v>7</v>
      </c>
      <c r="H2602">
        <f t="shared" si="201"/>
        <v>115.53</v>
      </c>
      <c r="I2602" t="s">
        <v>8223</v>
      </c>
      <c r="J2602" t="s">
        <v>8245</v>
      </c>
      <c r="K2602">
        <v>1458938200</v>
      </c>
      <c r="L2602" s="9">
        <f t="shared" si="202"/>
        <v>42454.858796296292</v>
      </c>
      <c r="M2602">
        <v>1453757800</v>
      </c>
      <c r="N2602" s="9">
        <f t="shared" si="203"/>
        <v>42394.900462962964</v>
      </c>
      <c r="O2602" t="b">
        <v>0</v>
      </c>
      <c r="P2602">
        <v>30</v>
      </c>
      <c r="Q2602" t="b">
        <v>0</v>
      </c>
      <c r="R2602" t="s">
        <v>8282</v>
      </c>
      <c r="S2602" s="12" t="s">
        <v>8337</v>
      </c>
      <c r="T2602" t="s">
        <v>8338</v>
      </c>
      <c r="U2602">
        <f t="shared" si="204"/>
        <v>2016</v>
      </c>
    </row>
    <row r="2603" spans="1:21" ht="15" hidden="1" customHeight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>
        <f t="shared" si="200"/>
        <v>661</v>
      </c>
      <c r="H2603">
        <f t="shared" si="201"/>
        <v>21.9</v>
      </c>
      <c r="I2603" t="s">
        <v>8223</v>
      </c>
      <c r="J2603" t="s">
        <v>8245</v>
      </c>
      <c r="K2603">
        <v>1347508740</v>
      </c>
      <c r="L2603" s="9">
        <f t="shared" si="202"/>
        <v>41165.165972222225</v>
      </c>
      <c r="M2603">
        <v>1346276349</v>
      </c>
      <c r="N2603" s="9">
        <f t="shared" si="203"/>
        <v>41150.902187500003</v>
      </c>
      <c r="O2603" t="b">
        <v>1</v>
      </c>
      <c r="P2603">
        <v>151</v>
      </c>
      <c r="Q2603" t="b">
        <v>1</v>
      </c>
      <c r="R2603" t="s">
        <v>8299</v>
      </c>
      <c r="S2603" s="12" t="s">
        <v>8320</v>
      </c>
      <c r="T2603" t="s">
        <v>8356</v>
      </c>
      <c r="U2603">
        <f t="shared" si="204"/>
        <v>2012</v>
      </c>
    </row>
    <row r="2604" spans="1:21" ht="15" hidden="1" customHeight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>
        <f t="shared" si="200"/>
        <v>326</v>
      </c>
      <c r="H2604">
        <f t="shared" si="201"/>
        <v>80.02</v>
      </c>
      <c r="I2604" t="s">
        <v>8223</v>
      </c>
      <c r="J2604" t="s">
        <v>8245</v>
      </c>
      <c r="K2604">
        <v>1415827200</v>
      </c>
      <c r="L2604" s="9">
        <f t="shared" si="202"/>
        <v>41955.888888888891</v>
      </c>
      <c r="M2604">
        <v>1412358968</v>
      </c>
      <c r="N2604" s="9">
        <f t="shared" si="203"/>
        <v>41915.747314814813</v>
      </c>
      <c r="O2604" t="b">
        <v>1</v>
      </c>
      <c r="P2604">
        <v>489</v>
      </c>
      <c r="Q2604" t="b">
        <v>1</v>
      </c>
      <c r="R2604" t="s">
        <v>8299</v>
      </c>
      <c r="S2604" s="12" t="s">
        <v>8320</v>
      </c>
      <c r="T2604" t="s">
        <v>8356</v>
      </c>
      <c r="U2604">
        <f t="shared" si="204"/>
        <v>2014</v>
      </c>
    </row>
    <row r="2605" spans="1:21" ht="15" hidden="1" customHeight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>
        <f t="shared" si="200"/>
        <v>101</v>
      </c>
      <c r="H2605">
        <f t="shared" si="201"/>
        <v>35.520000000000003</v>
      </c>
      <c r="I2605" t="s">
        <v>8223</v>
      </c>
      <c r="J2605" t="s">
        <v>8245</v>
      </c>
      <c r="K2605">
        <v>1387835654</v>
      </c>
      <c r="L2605" s="9">
        <f t="shared" si="202"/>
        <v>41631.912662037037</v>
      </c>
      <c r="M2605">
        <v>1386626054</v>
      </c>
      <c r="N2605" s="9">
        <f t="shared" si="203"/>
        <v>41617.912662037037</v>
      </c>
      <c r="O2605" t="b">
        <v>1</v>
      </c>
      <c r="P2605">
        <v>50</v>
      </c>
      <c r="Q2605" t="b">
        <v>1</v>
      </c>
      <c r="R2605" t="s">
        <v>8299</v>
      </c>
      <c r="S2605" s="12" t="s">
        <v>8320</v>
      </c>
      <c r="T2605" t="s">
        <v>8356</v>
      </c>
      <c r="U2605">
        <f t="shared" si="204"/>
        <v>2013</v>
      </c>
    </row>
    <row r="2606" spans="1:21" ht="15" hidden="1" customHeight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>
        <f t="shared" si="200"/>
        <v>104</v>
      </c>
      <c r="H2606">
        <f t="shared" si="201"/>
        <v>64.930000000000007</v>
      </c>
      <c r="I2606" t="s">
        <v>8223</v>
      </c>
      <c r="J2606" t="s">
        <v>8245</v>
      </c>
      <c r="K2606">
        <v>1335662023</v>
      </c>
      <c r="L2606" s="9">
        <f t="shared" si="202"/>
        <v>41028.051192129627</v>
      </c>
      <c r="M2606">
        <v>1333070023</v>
      </c>
      <c r="N2606" s="9">
        <f t="shared" si="203"/>
        <v>40998.051192129627</v>
      </c>
      <c r="O2606" t="b">
        <v>1</v>
      </c>
      <c r="P2606">
        <v>321</v>
      </c>
      <c r="Q2606" t="b">
        <v>1</v>
      </c>
      <c r="R2606" t="s">
        <v>8299</v>
      </c>
      <c r="S2606" s="12" t="s">
        <v>8320</v>
      </c>
      <c r="T2606" t="s">
        <v>8356</v>
      </c>
      <c r="U2606">
        <f t="shared" si="204"/>
        <v>2012</v>
      </c>
    </row>
    <row r="2607" spans="1:21" ht="15" hidden="1" customHeight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>
        <f t="shared" si="200"/>
        <v>107</v>
      </c>
      <c r="H2607">
        <f t="shared" si="201"/>
        <v>60.97</v>
      </c>
      <c r="I2607" t="s">
        <v>8223</v>
      </c>
      <c r="J2607" t="s">
        <v>8245</v>
      </c>
      <c r="K2607">
        <v>1466168390</v>
      </c>
      <c r="L2607" s="9">
        <f t="shared" si="202"/>
        <v>42538.541550925926</v>
      </c>
      <c r="M2607">
        <v>1463576390</v>
      </c>
      <c r="N2607" s="9">
        <f t="shared" si="203"/>
        <v>42508.541550925926</v>
      </c>
      <c r="O2607" t="b">
        <v>1</v>
      </c>
      <c r="P2607">
        <v>1762</v>
      </c>
      <c r="Q2607" t="b">
        <v>1</v>
      </c>
      <c r="R2607" t="s">
        <v>8299</v>
      </c>
      <c r="S2607" s="12" t="s">
        <v>8320</v>
      </c>
      <c r="T2607" t="s">
        <v>8356</v>
      </c>
      <c r="U2607">
        <f t="shared" si="204"/>
        <v>2016</v>
      </c>
    </row>
    <row r="2608" spans="1:21" ht="15" hidden="1" customHeight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>
        <f t="shared" si="200"/>
        <v>110</v>
      </c>
      <c r="H2608">
        <f t="shared" si="201"/>
        <v>31.44</v>
      </c>
      <c r="I2608" t="s">
        <v>8223</v>
      </c>
      <c r="J2608" t="s">
        <v>8245</v>
      </c>
      <c r="K2608">
        <v>1398791182</v>
      </c>
      <c r="L2608" s="9">
        <f t="shared" si="202"/>
        <v>41758.712754629632</v>
      </c>
      <c r="M2608">
        <v>1396026382</v>
      </c>
      <c r="N2608" s="9">
        <f t="shared" si="203"/>
        <v>41726.712754629625</v>
      </c>
      <c r="O2608" t="b">
        <v>1</v>
      </c>
      <c r="P2608">
        <v>385</v>
      </c>
      <c r="Q2608" t="b">
        <v>1</v>
      </c>
      <c r="R2608" t="s">
        <v>8299</v>
      </c>
      <c r="S2608" s="12" t="s">
        <v>8320</v>
      </c>
      <c r="T2608" t="s">
        <v>8356</v>
      </c>
      <c r="U2608">
        <f t="shared" si="204"/>
        <v>2014</v>
      </c>
    </row>
    <row r="2609" spans="1:21" ht="15" hidden="1" customHeight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>
        <f t="shared" si="200"/>
        <v>408</v>
      </c>
      <c r="H2609">
        <f t="shared" si="201"/>
        <v>81.95</v>
      </c>
      <c r="I2609" t="s">
        <v>8223</v>
      </c>
      <c r="J2609" t="s">
        <v>8245</v>
      </c>
      <c r="K2609">
        <v>1439344800</v>
      </c>
      <c r="L2609" s="9">
        <f t="shared" si="202"/>
        <v>42228.083333333328</v>
      </c>
      <c r="M2609">
        <v>1435611572</v>
      </c>
      <c r="N2609" s="9">
        <f t="shared" si="203"/>
        <v>42184.874675925923</v>
      </c>
      <c r="O2609" t="b">
        <v>1</v>
      </c>
      <c r="P2609">
        <v>398</v>
      </c>
      <c r="Q2609" t="b">
        <v>1</v>
      </c>
      <c r="R2609" t="s">
        <v>8299</v>
      </c>
      <c r="S2609" s="12" t="s">
        <v>8320</v>
      </c>
      <c r="T2609" t="s">
        <v>8356</v>
      </c>
      <c r="U2609">
        <f t="shared" si="204"/>
        <v>2015</v>
      </c>
    </row>
    <row r="2610" spans="1:21" ht="15" hidden="1" customHeight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>
        <f t="shared" si="200"/>
        <v>224</v>
      </c>
      <c r="H2610">
        <f t="shared" si="201"/>
        <v>58.93</v>
      </c>
      <c r="I2610" t="s">
        <v>8223</v>
      </c>
      <c r="J2610" t="s">
        <v>8245</v>
      </c>
      <c r="K2610">
        <v>1489536000</v>
      </c>
      <c r="L2610" s="9">
        <f t="shared" si="202"/>
        <v>42809</v>
      </c>
      <c r="M2610">
        <v>1485976468</v>
      </c>
      <c r="N2610" s="9">
        <f t="shared" si="203"/>
        <v>42767.801712962959</v>
      </c>
      <c r="O2610" t="b">
        <v>1</v>
      </c>
      <c r="P2610">
        <v>304</v>
      </c>
      <c r="Q2610" t="b">
        <v>1</v>
      </c>
      <c r="R2610" t="s">
        <v>8299</v>
      </c>
      <c r="S2610" s="12" t="s">
        <v>8320</v>
      </c>
      <c r="T2610" t="s">
        <v>8356</v>
      </c>
      <c r="U2610">
        <f t="shared" si="204"/>
        <v>2017</v>
      </c>
    </row>
    <row r="2611" spans="1:21" ht="15" hidden="1" customHeight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>
        <f t="shared" si="200"/>
        <v>304</v>
      </c>
      <c r="H2611">
        <f t="shared" si="201"/>
        <v>157.29</v>
      </c>
      <c r="I2611" t="s">
        <v>8223</v>
      </c>
      <c r="J2611" t="s">
        <v>8245</v>
      </c>
      <c r="K2611">
        <v>1342330951</v>
      </c>
      <c r="L2611" s="9">
        <f t="shared" si="202"/>
        <v>41105.237858796296</v>
      </c>
      <c r="M2611">
        <v>1339738951</v>
      </c>
      <c r="N2611" s="9">
        <f t="shared" si="203"/>
        <v>41075.237858796296</v>
      </c>
      <c r="O2611" t="b">
        <v>1</v>
      </c>
      <c r="P2611">
        <v>676</v>
      </c>
      <c r="Q2611" t="b">
        <v>1</v>
      </c>
      <c r="R2611" t="s">
        <v>8299</v>
      </c>
      <c r="S2611" s="12" t="s">
        <v>8320</v>
      </c>
      <c r="T2611" t="s">
        <v>8356</v>
      </c>
      <c r="U2611">
        <f t="shared" si="204"/>
        <v>2012</v>
      </c>
    </row>
    <row r="2612" spans="1:21" ht="15" hidden="1" customHeight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>
        <f t="shared" si="200"/>
        <v>141</v>
      </c>
      <c r="H2612">
        <f t="shared" si="201"/>
        <v>55.76</v>
      </c>
      <c r="I2612" t="s">
        <v>8223</v>
      </c>
      <c r="J2612" t="s">
        <v>8245</v>
      </c>
      <c r="K2612">
        <v>1471849140</v>
      </c>
      <c r="L2612" s="9">
        <f t="shared" si="202"/>
        <v>42604.290972222225</v>
      </c>
      <c r="M2612">
        <v>1468444125</v>
      </c>
      <c r="N2612" s="9">
        <f t="shared" si="203"/>
        <v>42564.881076388891</v>
      </c>
      <c r="O2612" t="b">
        <v>1</v>
      </c>
      <c r="P2612">
        <v>577</v>
      </c>
      <c r="Q2612" t="b">
        <v>1</v>
      </c>
      <c r="R2612" t="s">
        <v>8299</v>
      </c>
      <c r="S2612" s="12" t="s">
        <v>8320</v>
      </c>
      <c r="T2612" t="s">
        <v>8356</v>
      </c>
      <c r="U2612">
        <f t="shared" si="204"/>
        <v>2016</v>
      </c>
    </row>
    <row r="2613" spans="1:21" ht="15" hidden="1" customHeight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>
        <f t="shared" si="200"/>
        <v>2791</v>
      </c>
      <c r="H2613">
        <f t="shared" si="201"/>
        <v>83.8</v>
      </c>
      <c r="I2613" t="s">
        <v>8235</v>
      </c>
      <c r="J2613" t="s">
        <v>8248</v>
      </c>
      <c r="K2613">
        <v>1483397940</v>
      </c>
      <c r="L2613" s="9">
        <f t="shared" si="202"/>
        <v>42737.957638888889</v>
      </c>
      <c r="M2613">
        <v>1480493014</v>
      </c>
      <c r="N2613" s="9">
        <f t="shared" si="203"/>
        <v>42704.335810185185</v>
      </c>
      <c r="O2613" t="b">
        <v>1</v>
      </c>
      <c r="P2613">
        <v>3663</v>
      </c>
      <c r="Q2613" t="b">
        <v>1</v>
      </c>
      <c r="R2613" t="s">
        <v>8299</v>
      </c>
      <c r="S2613" s="12" t="s">
        <v>8320</v>
      </c>
      <c r="T2613" t="s">
        <v>8356</v>
      </c>
      <c r="U2613">
        <f t="shared" si="204"/>
        <v>2016</v>
      </c>
    </row>
    <row r="2614" spans="1:21" ht="15" hidden="1" customHeight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>
        <f t="shared" si="200"/>
        <v>172</v>
      </c>
      <c r="H2614">
        <f t="shared" si="201"/>
        <v>58.42</v>
      </c>
      <c r="I2614" t="s">
        <v>8223</v>
      </c>
      <c r="J2614" t="s">
        <v>8245</v>
      </c>
      <c r="K2614">
        <v>1420773970</v>
      </c>
      <c r="L2614" s="9">
        <f t="shared" si="202"/>
        <v>42013.143171296295</v>
      </c>
      <c r="M2614">
        <v>1418095570</v>
      </c>
      <c r="N2614" s="9">
        <f t="shared" si="203"/>
        <v>41982.143171296295</v>
      </c>
      <c r="O2614" t="b">
        <v>1</v>
      </c>
      <c r="P2614">
        <v>294</v>
      </c>
      <c r="Q2614" t="b">
        <v>1</v>
      </c>
      <c r="R2614" t="s">
        <v>8299</v>
      </c>
      <c r="S2614" s="12" t="s">
        <v>8320</v>
      </c>
      <c r="T2614" t="s">
        <v>8356</v>
      </c>
      <c r="U2614">
        <f t="shared" si="204"/>
        <v>2014</v>
      </c>
    </row>
    <row r="2615" spans="1:21" ht="15" hidden="1" customHeight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>
        <f t="shared" si="200"/>
        <v>101</v>
      </c>
      <c r="H2615">
        <f t="shared" si="201"/>
        <v>270.57</v>
      </c>
      <c r="I2615" t="s">
        <v>8223</v>
      </c>
      <c r="J2615" t="s">
        <v>8245</v>
      </c>
      <c r="K2615">
        <v>1348256294</v>
      </c>
      <c r="L2615" s="9">
        <f t="shared" si="202"/>
        <v>41173.81821759259</v>
      </c>
      <c r="M2615">
        <v>1345664294</v>
      </c>
      <c r="N2615" s="9">
        <f t="shared" si="203"/>
        <v>41143.81821759259</v>
      </c>
      <c r="O2615" t="b">
        <v>1</v>
      </c>
      <c r="P2615">
        <v>28</v>
      </c>
      <c r="Q2615" t="b">
        <v>1</v>
      </c>
      <c r="R2615" t="s">
        <v>8299</v>
      </c>
      <c r="S2615" s="12" t="s">
        <v>8320</v>
      </c>
      <c r="T2615" t="s">
        <v>8356</v>
      </c>
      <c r="U2615">
        <f t="shared" si="204"/>
        <v>2012</v>
      </c>
    </row>
    <row r="2616" spans="1:21" ht="15" hidden="1" customHeight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>
        <f t="shared" si="200"/>
        <v>102</v>
      </c>
      <c r="H2616">
        <f t="shared" si="201"/>
        <v>107.1</v>
      </c>
      <c r="I2616" t="s">
        <v>8223</v>
      </c>
      <c r="J2616" t="s">
        <v>8245</v>
      </c>
      <c r="K2616">
        <v>1398834000</v>
      </c>
      <c r="L2616" s="9">
        <f t="shared" si="202"/>
        <v>41759.208333333336</v>
      </c>
      <c r="M2616">
        <v>1396371612</v>
      </c>
      <c r="N2616" s="9">
        <f t="shared" si="203"/>
        <v>41730.708472222221</v>
      </c>
      <c r="O2616" t="b">
        <v>1</v>
      </c>
      <c r="P2616">
        <v>100</v>
      </c>
      <c r="Q2616" t="b">
        <v>1</v>
      </c>
      <c r="R2616" t="s">
        <v>8299</v>
      </c>
      <c r="S2616" s="12" t="s">
        <v>8320</v>
      </c>
      <c r="T2616" t="s">
        <v>8356</v>
      </c>
      <c r="U2616">
        <f t="shared" si="204"/>
        <v>2014</v>
      </c>
    </row>
    <row r="2617" spans="1:21" ht="15" hidden="1" customHeight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>
        <f t="shared" si="200"/>
        <v>170</v>
      </c>
      <c r="H2617">
        <f t="shared" si="201"/>
        <v>47.18</v>
      </c>
      <c r="I2617" t="s">
        <v>8224</v>
      </c>
      <c r="J2617" t="s">
        <v>8246</v>
      </c>
      <c r="K2617">
        <v>1462017600</v>
      </c>
      <c r="L2617" s="9">
        <f t="shared" si="202"/>
        <v>42490.5</v>
      </c>
      <c r="M2617">
        <v>1458820564</v>
      </c>
      <c r="N2617" s="9">
        <f t="shared" si="203"/>
        <v>42453.49726851852</v>
      </c>
      <c r="O2617" t="b">
        <v>0</v>
      </c>
      <c r="P2617">
        <v>72</v>
      </c>
      <c r="Q2617" t="b">
        <v>1</v>
      </c>
      <c r="R2617" t="s">
        <v>8299</v>
      </c>
      <c r="S2617" s="12" t="s">
        <v>8320</v>
      </c>
      <c r="T2617" t="s">
        <v>8356</v>
      </c>
      <c r="U2617">
        <f t="shared" si="204"/>
        <v>2016</v>
      </c>
    </row>
    <row r="2618" spans="1:21" ht="15" hidden="1" customHeight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>
        <f t="shared" si="200"/>
        <v>115</v>
      </c>
      <c r="H2618">
        <f t="shared" si="201"/>
        <v>120.31</v>
      </c>
      <c r="I2618" t="s">
        <v>8223</v>
      </c>
      <c r="J2618" t="s">
        <v>8245</v>
      </c>
      <c r="K2618">
        <v>1440546729</v>
      </c>
      <c r="L2618" s="9">
        <f t="shared" si="202"/>
        <v>42241.99454861111</v>
      </c>
      <c r="M2618">
        <v>1437954729</v>
      </c>
      <c r="N2618" s="9">
        <f t="shared" si="203"/>
        <v>42211.99454861111</v>
      </c>
      <c r="O2618" t="b">
        <v>1</v>
      </c>
      <c r="P2618">
        <v>238</v>
      </c>
      <c r="Q2618" t="b">
        <v>1</v>
      </c>
      <c r="R2618" t="s">
        <v>8299</v>
      </c>
      <c r="S2618" s="12" t="s">
        <v>8320</v>
      </c>
      <c r="T2618" t="s">
        <v>8356</v>
      </c>
      <c r="U2618">
        <f t="shared" si="204"/>
        <v>2015</v>
      </c>
    </row>
    <row r="2619" spans="1:21" ht="15" hidden="1" customHeight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>
        <f t="shared" si="200"/>
        <v>878</v>
      </c>
      <c r="H2619">
        <f t="shared" si="201"/>
        <v>27.6</v>
      </c>
      <c r="I2619" t="s">
        <v>8223</v>
      </c>
      <c r="J2619" t="s">
        <v>8245</v>
      </c>
      <c r="K2619">
        <v>1413838751</v>
      </c>
      <c r="L2619" s="9">
        <f t="shared" si="202"/>
        <v>41932.874432870369</v>
      </c>
      <c r="M2619">
        <v>1411246751</v>
      </c>
      <c r="N2619" s="9">
        <f t="shared" si="203"/>
        <v>41902.874432870369</v>
      </c>
      <c r="O2619" t="b">
        <v>1</v>
      </c>
      <c r="P2619">
        <v>159</v>
      </c>
      <c r="Q2619" t="b">
        <v>1</v>
      </c>
      <c r="R2619" t="s">
        <v>8299</v>
      </c>
      <c r="S2619" s="12" t="s">
        <v>8320</v>
      </c>
      <c r="T2619" t="s">
        <v>8356</v>
      </c>
      <c r="U2619">
        <f t="shared" si="204"/>
        <v>2014</v>
      </c>
    </row>
    <row r="2620" spans="1:21" ht="15" hidden="1" customHeight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>
        <f t="shared" si="200"/>
        <v>105</v>
      </c>
      <c r="H2620">
        <f t="shared" si="201"/>
        <v>205.3</v>
      </c>
      <c r="I2620" t="s">
        <v>8223</v>
      </c>
      <c r="J2620" t="s">
        <v>8245</v>
      </c>
      <c r="K2620">
        <v>1449000061</v>
      </c>
      <c r="L2620" s="9">
        <f t="shared" si="202"/>
        <v>42339.834039351852</v>
      </c>
      <c r="M2620">
        <v>1443812461</v>
      </c>
      <c r="N2620" s="9">
        <f t="shared" si="203"/>
        <v>42279.792372685188</v>
      </c>
      <c r="O2620" t="b">
        <v>1</v>
      </c>
      <c r="P2620">
        <v>77</v>
      </c>
      <c r="Q2620" t="b">
        <v>1</v>
      </c>
      <c r="R2620" t="s">
        <v>8299</v>
      </c>
      <c r="S2620" s="12" t="s">
        <v>8320</v>
      </c>
      <c r="T2620" t="s">
        <v>8356</v>
      </c>
      <c r="U2620">
        <f t="shared" si="204"/>
        <v>2015</v>
      </c>
    </row>
    <row r="2621" spans="1:21" ht="15" hidden="1" customHeight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>
        <f t="shared" si="200"/>
        <v>188</v>
      </c>
      <c r="H2621">
        <f t="shared" si="201"/>
        <v>35.549999999999997</v>
      </c>
      <c r="I2621" t="s">
        <v>8223</v>
      </c>
      <c r="J2621" t="s">
        <v>8245</v>
      </c>
      <c r="K2621">
        <v>1445598000</v>
      </c>
      <c r="L2621" s="9">
        <f t="shared" si="202"/>
        <v>42300.458333333328</v>
      </c>
      <c r="M2621">
        <v>1443302004</v>
      </c>
      <c r="N2621" s="9">
        <f t="shared" si="203"/>
        <v>42273.884305555555</v>
      </c>
      <c r="O2621" t="b">
        <v>1</v>
      </c>
      <c r="P2621">
        <v>53</v>
      </c>
      <c r="Q2621" t="b">
        <v>1</v>
      </c>
      <c r="R2621" t="s">
        <v>8299</v>
      </c>
      <c r="S2621" s="12" t="s">
        <v>8320</v>
      </c>
      <c r="T2621" t="s">
        <v>8356</v>
      </c>
      <c r="U2621">
        <f t="shared" si="204"/>
        <v>2015</v>
      </c>
    </row>
    <row r="2622" spans="1:21" ht="15" hidden="1" customHeight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>
        <f t="shared" si="200"/>
        <v>144</v>
      </c>
      <c r="H2622">
        <f t="shared" si="201"/>
        <v>74.64</v>
      </c>
      <c r="I2622" t="s">
        <v>8225</v>
      </c>
      <c r="J2622" t="s">
        <v>8247</v>
      </c>
      <c r="K2622">
        <v>1444525200</v>
      </c>
      <c r="L2622" s="9">
        <f t="shared" si="202"/>
        <v>42288.041666666672</v>
      </c>
      <c r="M2622">
        <v>1441339242</v>
      </c>
      <c r="N2622" s="9">
        <f t="shared" si="203"/>
        <v>42251.16715277778</v>
      </c>
      <c r="O2622" t="b">
        <v>1</v>
      </c>
      <c r="P2622">
        <v>1251</v>
      </c>
      <c r="Q2622" t="b">
        <v>1</v>
      </c>
      <c r="R2622" t="s">
        <v>8299</v>
      </c>
      <c r="S2622" s="12" t="s">
        <v>8320</v>
      </c>
      <c r="T2622" t="s">
        <v>8356</v>
      </c>
      <c r="U2622">
        <f t="shared" si="204"/>
        <v>2015</v>
      </c>
    </row>
    <row r="2623" spans="1:21" ht="15" hidden="1" customHeight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>
        <f t="shared" si="200"/>
        <v>146</v>
      </c>
      <c r="H2623">
        <f t="shared" si="201"/>
        <v>47.06</v>
      </c>
      <c r="I2623" t="s">
        <v>8223</v>
      </c>
      <c r="J2623" t="s">
        <v>8245</v>
      </c>
      <c r="K2623">
        <v>1432230988</v>
      </c>
      <c r="L2623" s="9">
        <f t="shared" si="202"/>
        <v>42145.74754629629</v>
      </c>
      <c r="M2623">
        <v>1429638988</v>
      </c>
      <c r="N2623" s="9">
        <f t="shared" si="203"/>
        <v>42115.74754629629</v>
      </c>
      <c r="O2623" t="b">
        <v>1</v>
      </c>
      <c r="P2623">
        <v>465</v>
      </c>
      <c r="Q2623" t="b">
        <v>1</v>
      </c>
      <c r="R2623" t="s">
        <v>8299</v>
      </c>
      <c r="S2623" s="12" t="s">
        <v>8320</v>
      </c>
      <c r="T2623" t="s">
        <v>8356</v>
      </c>
      <c r="U2623">
        <f t="shared" si="204"/>
        <v>2015</v>
      </c>
    </row>
    <row r="2624" spans="1:21" ht="15" hidden="1" customHeight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>
        <f t="shared" si="200"/>
        <v>131</v>
      </c>
      <c r="H2624">
        <f t="shared" si="201"/>
        <v>26.59</v>
      </c>
      <c r="I2624" t="s">
        <v>8236</v>
      </c>
      <c r="J2624" t="s">
        <v>8248</v>
      </c>
      <c r="K2624">
        <v>1483120216</v>
      </c>
      <c r="L2624" s="9">
        <f t="shared" si="202"/>
        <v>42734.74324074074</v>
      </c>
      <c r="M2624">
        <v>1479232216</v>
      </c>
      <c r="N2624" s="9">
        <f t="shared" si="203"/>
        <v>42689.74324074074</v>
      </c>
      <c r="O2624" t="b">
        <v>0</v>
      </c>
      <c r="P2624">
        <v>74</v>
      </c>
      <c r="Q2624" t="b">
        <v>1</v>
      </c>
      <c r="R2624" t="s">
        <v>8299</v>
      </c>
      <c r="S2624" s="12" t="s">
        <v>8320</v>
      </c>
      <c r="T2624" t="s">
        <v>8356</v>
      </c>
      <c r="U2624">
        <f t="shared" si="204"/>
        <v>2016</v>
      </c>
    </row>
    <row r="2625" spans="1:21" ht="15" hidden="1" customHeight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>
        <f t="shared" si="200"/>
        <v>114</v>
      </c>
      <c r="H2625">
        <f t="shared" si="201"/>
        <v>36.770000000000003</v>
      </c>
      <c r="I2625" t="s">
        <v>8223</v>
      </c>
      <c r="J2625" t="s">
        <v>8245</v>
      </c>
      <c r="K2625">
        <v>1480658966</v>
      </c>
      <c r="L2625" s="9">
        <f t="shared" si="202"/>
        <v>42706.256550925929</v>
      </c>
      <c r="M2625">
        <v>1479449366</v>
      </c>
      <c r="N2625" s="9">
        <f t="shared" si="203"/>
        <v>42692.256550925929</v>
      </c>
      <c r="O2625" t="b">
        <v>0</v>
      </c>
      <c r="P2625">
        <v>62</v>
      </c>
      <c r="Q2625" t="b">
        <v>1</v>
      </c>
      <c r="R2625" t="s">
        <v>8299</v>
      </c>
      <c r="S2625" s="12" t="s">
        <v>8320</v>
      </c>
      <c r="T2625" t="s">
        <v>8356</v>
      </c>
      <c r="U2625">
        <f t="shared" si="204"/>
        <v>2016</v>
      </c>
    </row>
    <row r="2626" spans="1:21" ht="15" hidden="1" customHeight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>
        <f t="shared" si="200"/>
        <v>1379</v>
      </c>
      <c r="H2626">
        <f t="shared" si="201"/>
        <v>31.82</v>
      </c>
      <c r="I2626" t="s">
        <v>8223</v>
      </c>
      <c r="J2626" t="s">
        <v>8245</v>
      </c>
      <c r="K2626">
        <v>1347530822</v>
      </c>
      <c r="L2626" s="9">
        <f t="shared" si="202"/>
        <v>41165.42155092593</v>
      </c>
      <c r="M2626">
        <v>1345716422</v>
      </c>
      <c r="N2626" s="9">
        <f t="shared" si="203"/>
        <v>41144.421550925923</v>
      </c>
      <c r="O2626" t="b">
        <v>0</v>
      </c>
      <c r="P2626">
        <v>3468</v>
      </c>
      <c r="Q2626" t="b">
        <v>1</v>
      </c>
      <c r="R2626" t="s">
        <v>8299</v>
      </c>
      <c r="S2626" s="12" t="s">
        <v>8320</v>
      </c>
      <c r="T2626" t="s">
        <v>8356</v>
      </c>
      <c r="U2626">
        <f t="shared" si="204"/>
        <v>2012</v>
      </c>
    </row>
    <row r="2627" spans="1:21" ht="15" hidden="1" customHeight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>
        <f t="shared" ref="G2627:G2690" si="205">ROUND(E2627/D2627*100,0)</f>
        <v>956</v>
      </c>
      <c r="H2627">
        <f t="shared" ref="H2627:H2690" si="206">ROUND(E2627/P2627,2)</f>
        <v>27.58</v>
      </c>
      <c r="I2627" t="s">
        <v>8235</v>
      </c>
      <c r="J2627" t="s">
        <v>8248</v>
      </c>
      <c r="K2627">
        <v>1478723208</v>
      </c>
      <c r="L2627" s="9">
        <f t="shared" ref="L2627:L2690" si="207">K2627/60/60/24+DATE(1970,1,1)</f>
        <v>42683.851944444439</v>
      </c>
      <c r="M2627">
        <v>1476559608</v>
      </c>
      <c r="N2627" s="9">
        <f t="shared" ref="N2627:N2690" si="208">M2627/24/60/60+DATE(1970,1,1)</f>
        <v>42658.810277777782</v>
      </c>
      <c r="O2627" t="b">
        <v>0</v>
      </c>
      <c r="P2627">
        <v>52</v>
      </c>
      <c r="Q2627" t="b">
        <v>1</v>
      </c>
      <c r="R2627" t="s">
        <v>8299</v>
      </c>
      <c r="S2627" s="12" t="s">
        <v>8320</v>
      </c>
      <c r="T2627" t="s">
        <v>8356</v>
      </c>
      <c r="U2627">
        <f t="shared" ref="U2627:U2690" si="209">YEAR(N2627)</f>
        <v>2016</v>
      </c>
    </row>
    <row r="2628" spans="1:21" ht="15" hidden="1" customHeight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>
        <f t="shared" si="205"/>
        <v>112</v>
      </c>
      <c r="H2628">
        <f t="shared" si="206"/>
        <v>56</v>
      </c>
      <c r="I2628" t="s">
        <v>8223</v>
      </c>
      <c r="J2628" t="s">
        <v>8245</v>
      </c>
      <c r="K2628">
        <v>1433343869</v>
      </c>
      <c r="L2628" s="9">
        <f t="shared" si="207"/>
        <v>42158.628113425926</v>
      </c>
      <c r="M2628">
        <v>1430751869</v>
      </c>
      <c r="N2628" s="9">
        <f t="shared" si="208"/>
        <v>42128.628113425926</v>
      </c>
      <c r="O2628" t="b">
        <v>0</v>
      </c>
      <c r="P2628">
        <v>50</v>
      </c>
      <c r="Q2628" t="b">
        <v>1</v>
      </c>
      <c r="R2628" t="s">
        <v>8299</v>
      </c>
      <c r="S2628" s="12" t="s">
        <v>8320</v>
      </c>
      <c r="T2628" t="s">
        <v>8356</v>
      </c>
      <c r="U2628">
        <f t="shared" si="209"/>
        <v>2015</v>
      </c>
    </row>
    <row r="2629" spans="1:21" ht="15" hidden="1" customHeight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>
        <f t="shared" si="205"/>
        <v>647</v>
      </c>
      <c r="H2629">
        <f t="shared" si="206"/>
        <v>21.56</v>
      </c>
      <c r="I2629" t="s">
        <v>8223</v>
      </c>
      <c r="J2629" t="s">
        <v>8245</v>
      </c>
      <c r="K2629">
        <v>1448571261</v>
      </c>
      <c r="L2629" s="9">
        <f t="shared" si="207"/>
        <v>42334.871076388896</v>
      </c>
      <c r="M2629">
        <v>1445975661</v>
      </c>
      <c r="N2629" s="9">
        <f t="shared" si="208"/>
        <v>42304.829409722224</v>
      </c>
      <c r="O2629" t="b">
        <v>0</v>
      </c>
      <c r="P2629">
        <v>45</v>
      </c>
      <c r="Q2629" t="b">
        <v>1</v>
      </c>
      <c r="R2629" t="s">
        <v>8299</v>
      </c>
      <c r="S2629" s="12" t="s">
        <v>8320</v>
      </c>
      <c r="T2629" t="s">
        <v>8356</v>
      </c>
      <c r="U2629">
        <f t="shared" si="209"/>
        <v>2015</v>
      </c>
    </row>
    <row r="2630" spans="1:21" ht="15" hidden="1" customHeight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>
        <f t="shared" si="205"/>
        <v>110</v>
      </c>
      <c r="H2630">
        <f t="shared" si="206"/>
        <v>44.1</v>
      </c>
      <c r="I2630" t="s">
        <v>8223</v>
      </c>
      <c r="J2630" t="s">
        <v>8245</v>
      </c>
      <c r="K2630">
        <v>1417389067</v>
      </c>
      <c r="L2630" s="9">
        <f t="shared" si="207"/>
        <v>41973.966053240743</v>
      </c>
      <c r="M2630">
        <v>1415661067</v>
      </c>
      <c r="N2630" s="9">
        <f t="shared" si="208"/>
        <v>41953.966053240743</v>
      </c>
      <c r="O2630" t="b">
        <v>0</v>
      </c>
      <c r="P2630">
        <v>21</v>
      </c>
      <c r="Q2630" t="b">
        <v>1</v>
      </c>
      <c r="R2630" t="s">
        <v>8299</v>
      </c>
      <c r="S2630" s="12" t="s">
        <v>8320</v>
      </c>
      <c r="T2630" t="s">
        <v>8356</v>
      </c>
      <c r="U2630">
        <f t="shared" si="209"/>
        <v>2014</v>
      </c>
    </row>
    <row r="2631" spans="1:21" ht="15" hidden="1" customHeight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>
        <f t="shared" si="205"/>
        <v>128</v>
      </c>
      <c r="H2631">
        <f t="shared" si="206"/>
        <v>63.87</v>
      </c>
      <c r="I2631" t="s">
        <v>8224</v>
      </c>
      <c r="J2631" t="s">
        <v>8246</v>
      </c>
      <c r="K2631">
        <v>1431608122</v>
      </c>
      <c r="L2631" s="9">
        <f t="shared" si="207"/>
        <v>42138.538449074069</v>
      </c>
      <c r="M2631">
        <v>1429016122</v>
      </c>
      <c r="N2631" s="9">
        <f t="shared" si="208"/>
        <v>42108.538449074069</v>
      </c>
      <c r="O2631" t="b">
        <v>0</v>
      </c>
      <c r="P2631">
        <v>100</v>
      </c>
      <c r="Q2631" t="b">
        <v>1</v>
      </c>
      <c r="R2631" t="s">
        <v>8299</v>
      </c>
      <c r="S2631" s="12" t="s">
        <v>8320</v>
      </c>
      <c r="T2631" t="s">
        <v>8356</v>
      </c>
      <c r="U2631">
        <f t="shared" si="209"/>
        <v>2015</v>
      </c>
    </row>
    <row r="2632" spans="1:21" ht="15" hidden="1" customHeight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>
        <f t="shared" si="205"/>
        <v>158</v>
      </c>
      <c r="H2632">
        <f t="shared" si="206"/>
        <v>38.99</v>
      </c>
      <c r="I2632" t="s">
        <v>8225</v>
      </c>
      <c r="J2632" t="s">
        <v>8247</v>
      </c>
      <c r="K2632">
        <v>1467280800</v>
      </c>
      <c r="L2632" s="9">
        <f t="shared" si="207"/>
        <v>42551.416666666672</v>
      </c>
      <c r="M2632">
        <v>1464921112</v>
      </c>
      <c r="N2632" s="9">
        <f t="shared" si="208"/>
        <v>42524.105462962965</v>
      </c>
      <c r="O2632" t="b">
        <v>0</v>
      </c>
      <c r="P2632">
        <v>81</v>
      </c>
      <c r="Q2632" t="b">
        <v>1</v>
      </c>
      <c r="R2632" t="s">
        <v>8299</v>
      </c>
      <c r="S2632" s="12" t="s">
        <v>8320</v>
      </c>
      <c r="T2632" t="s">
        <v>8356</v>
      </c>
      <c r="U2632">
        <f t="shared" si="209"/>
        <v>2016</v>
      </c>
    </row>
    <row r="2633" spans="1:21" ht="15" hidden="1" customHeight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>
        <f t="shared" si="205"/>
        <v>115</v>
      </c>
      <c r="H2633">
        <f t="shared" si="206"/>
        <v>80.19</v>
      </c>
      <c r="I2633" t="s">
        <v>8223</v>
      </c>
      <c r="J2633" t="s">
        <v>8245</v>
      </c>
      <c r="K2633">
        <v>1440907427</v>
      </c>
      <c r="L2633" s="9">
        <f t="shared" si="207"/>
        <v>42246.169293981482</v>
      </c>
      <c r="M2633">
        <v>1438488227</v>
      </c>
      <c r="N2633" s="9">
        <f t="shared" si="208"/>
        <v>42218.169293981482</v>
      </c>
      <c r="O2633" t="b">
        <v>0</v>
      </c>
      <c r="P2633">
        <v>286</v>
      </c>
      <c r="Q2633" t="b">
        <v>1</v>
      </c>
      <c r="R2633" t="s">
        <v>8299</v>
      </c>
      <c r="S2633" s="12" t="s">
        <v>8320</v>
      </c>
      <c r="T2633" t="s">
        <v>8356</v>
      </c>
      <c r="U2633">
        <f t="shared" si="209"/>
        <v>2015</v>
      </c>
    </row>
    <row r="2634" spans="1:21" ht="15" hidden="1" customHeight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>
        <f t="shared" si="205"/>
        <v>137</v>
      </c>
      <c r="H2634">
        <f t="shared" si="206"/>
        <v>34.9</v>
      </c>
      <c r="I2634" t="s">
        <v>8223</v>
      </c>
      <c r="J2634" t="s">
        <v>8245</v>
      </c>
      <c r="K2634">
        <v>1464485339</v>
      </c>
      <c r="L2634" s="9">
        <f t="shared" si="207"/>
        <v>42519.061793981484</v>
      </c>
      <c r="M2634">
        <v>1462325339</v>
      </c>
      <c r="N2634" s="9">
        <f t="shared" si="208"/>
        <v>42494.061793981484</v>
      </c>
      <c r="O2634" t="b">
        <v>0</v>
      </c>
      <c r="P2634">
        <v>42</v>
      </c>
      <c r="Q2634" t="b">
        <v>1</v>
      </c>
      <c r="R2634" t="s">
        <v>8299</v>
      </c>
      <c r="S2634" s="12" t="s">
        <v>8320</v>
      </c>
      <c r="T2634" t="s">
        <v>8356</v>
      </c>
      <c r="U2634">
        <f t="shared" si="209"/>
        <v>2016</v>
      </c>
    </row>
    <row r="2635" spans="1:21" ht="15" hidden="1" customHeight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>
        <f t="shared" si="205"/>
        <v>355</v>
      </c>
      <c r="H2635">
        <f t="shared" si="206"/>
        <v>89.1</v>
      </c>
      <c r="I2635" t="s">
        <v>8223</v>
      </c>
      <c r="J2635" t="s">
        <v>8245</v>
      </c>
      <c r="K2635">
        <v>1393542000</v>
      </c>
      <c r="L2635" s="9">
        <f t="shared" si="207"/>
        <v>41697.958333333336</v>
      </c>
      <c r="M2635">
        <v>1390938332</v>
      </c>
      <c r="N2635" s="9">
        <f t="shared" si="208"/>
        <v>41667.823287037041</v>
      </c>
      <c r="O2635" t="b">
        <v>0</v>
      </c>
      <c r="P2635">
        <v>199</v>
      </c>
      <c r="Q2635" t="b">
        <v>1</v>
      </c>
      <c r="R2635" t="s">
        <v>8299</v>
      </c>
      <c r="S2635" s="12" t="s">
        <v>8320</v>
      </c>
      <c r="T2635" t="s">
        <v>8356</v>
      </c>
      <c r="U2635">
        <f t="shared" si="209"/>
        <v>2014</v>
      </c>
    </row>
    <row r="2636" spans="1:21" ht="15" hidden="1" customHeight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>
        <f t="shared" si="205"/>
        <v>106</v>
      </c>
      <c r="H2636">
        <f t="shared" si="206"/>
        <v>39.44</v>
      </c>
      <c r="I2636" t="s">
        <v>8223</v>
      </c>
      <c r="J2636" t="s">
        <v>8245</v>
      </c>
      <c r="K2636">
        <v>1475163921</v>
      </c>
      <c r="L2636" s="9">
        <f t="shared" si="207"/>
        <v>42642.656493055561</v>
      </c>
      <c r="M2636">
        <v>1472571921</v>
      </c>
      <c r="N2636" s="9">
        <f t="shared" si="208"/>
        <v>42612.656493055554</v>
      </c>
      <c r="O2636" t="b">
        <v>0</v>
      </c>
      <c r="P2636">
        <v>25</v>
      </c>
      <c r="Q2636" t="b">
        <v>1</v>
      </c>
      <c r="R2636" t="s">
        <v>8299</v>
      </c>
      <c r="S2636" s="12" t="s">
        <v>8320</v>
      </c>
      <c r="T2636" t="s">
        <v>8356</v>
      </c>
      <c r="U2636">
        <f t="shared" si="209"/>
        <v>2016</v>
      </c>
    </row>
    <row r="2637" spans="1:21" ht="15" hidden="1" customHeight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>
        <f t="shared" si="205"/>
        <v>100</v>
      </c>
      <c r="H2637">
        <f t="shared" si="206"/>
        <v>136.9</v>
      </c>
      <c r="I2637" t="s">
        <v>8228</v>
      </c>
      <c r="J2637" t="s">
        <v>8250</v>
      </c>
      <c r="K2637">
        <v>1425937761</v>
      </c>
      <c r="L2637" s="9">
        <f t="shared" si="207"/>
        <v>42072.909270833334</v>
      </c>
      <c r="M2637">
        <v>1422917361</v>
      </c>
      <c r="N2637" s="9">
        <f t="shared" si="208"/>
        <v>42037.950937500005</v>
      </c>
      <c r="O2637" t="b">
        <v>0</v>
      </c>
      <c r="P2637">
        <v>84</v>
      </c>
      <c r="Q2637" t="b">
        <v>1</v>
      </c>
      <c r="R2637" t="s">
        <v>8299</v>
      </c>
      <c r="S2637" s="12" t="s">
        <v>8320</v>
      </c>
      <c r="T2637" t="s">
        <v>8356</v>
      </c>
      <c r="U2637">
        <f t="shared" si="209"/>
        <v>2015</v>
      </c>
    </row>
    <row r="2638" spans="1:21" ht="15" hidden="1" customHeight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>
        <f t="shared" si="205"/>
        <v>187</v>
      </c>
      <c r="H2638">
        <f t="shared" si="206"/>
        <v>37.46</v>
      </c>
      <c r="I2638" t="s">
        <v>8223</v>
      </c>
      <c r="J2638" t="s">
        <v>8245</v>
      </c>
      <c r="K2638">
        <v>1476579600</v>
      </c>
      <c r="L2638" s="9">
        <f t="shared" si="207"/>
        <v>42659.041666666672</v>
      </c>
      <c r="M2638">
        <v>1474641914</v>
      </c>
      <c r="N2638" s="9">
        <f t="shared" si="208"/>
        <v>42636.614745370374</v>
      </c>
      <c r="O2638" t="b">
        <v>0</v>
      </c>
      <c r="P2638">
        <v>50</v>
      </c>
      <c r="Q2638" t="b">
        <v>1</v>
      </c>
      <c r="R2638" t="s">
        <v>8299</v>
      </c>
      <c r="S2638" s="12" t="s">
        <v>8320</v>
      </c>
      <c r="T2638" t="s">
        <v>8356</v>
      </c>
      <c r="U2638">
        <f t="shared" si="209"/>
        <v>2016</v>
      </c>
    </row>
    <row r="2639" spans="1:21" ht="15" hidden="1" customHeight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>
        <f t="shared" si="205"/>
        <v>166</v>
      </c>
      <c r="H2639">
        <f t="shared" si="206"/>
        <v>31.96</v>
      </c>
      <c r="I2639" t="s">
        <v>8223</v>
      </c>
      <c r="J2639" t="s">
        <v>8245</v>
      </c>
      <c r="K2639">
        <v>1476277875</v>
      </c>
      <c r="L2639" s="9">
        <f t="shared" si="207"/>
        <v>42655.549479166672</v>
      </c>
      <c r="M2639">
        <v>1474895475</v>
      </c>
      <c r="N2639" s="9">
        <f t="shared" si="208"/>
        <v>42639.549479166672</v>
      </c>
      <c r="O2639" t="b">
        <v>0</v>
      </c>
      <c r="P2639">
        <v>26</v>
      </c>
      <c r="Q2639" t="b">
        <v>1</v>
      </c>
      <c r="R2639" t="s">
        <v>8299</v>
      </c>
      <c r="S2639" s="12" t="s">
        <v>8320</v>
      </c>
      <c r="T2639" t="s">
        <v>8356</v>
      </c>
      <c r="U2639">
        <f t="shared" si="209"/>
        <v>2016</v>
      </c>
    </row>
    <row r="2640" spans="1:21" ht="15" hidden="1" customHeight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>
        <f t="shared" si="205"/>
        <v>102</v>
      </c>
      <c r="H2640">
        <f t="shared" si="206"/>
        <v>25.21</v>
      </c>
      <c r="I2640" t="s">
        <v>8223</v>
      </c>
      <c r="J2640" t="s">
        <v>8245</v>
      </c>
      <c r="K2640">
        <v>1421358895</v>
      </c>
      <c r="L2640" s="9">
        <f t="shared" si="207"/>
        <v>42019.913136574076</v>
      </c>
      <c r="M2640">
        <v>1418766895</v>
      </c>
      <c r="N2640" s="9">
        <f t="shared" si="208"/>
        <v>41989.913136574076</v>
      </c>
      <c r="O2640" t="b">
        <v>0</v>
      </c>
      <c r="P2640">
        <v>14</v>
      </c>
      <c r="Q2640" t="b">
        <v>1</v>
      </c>
      <c r="R2640" t="s">
        <v>8299</v>
      </c>
      <c r="S2640" s="12" t="s">
        <v>8320</v>
      </c>
      <c r="T2640" t="s">
        <v>8356</v>
      </c>
      <c r="U2640">
        <f t="shared" si="209"/>
        <v>2014</v>
      </c>
    </row>
    <row r="2641" spans="1:21" ht="15" hidden="1" customHeight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>
        <f t="shared" si="205"/>
        <v>164</v>
      </c>
      <c r="H2641">
        <f t="shared" si="206"/>
        <v>10.039999999999999</v>
      </c>
      <c r="I2641" t="s">
        <v>8224</v>
      </c>
      <c r="J2641" t="s">
        <v>8246</v>
      </c>
      <c r="K2641">
        <v>1424378748</v>
      </c>
      <c r="L2641" s="9">
        <f t="shared" si="207"/>
        <v>42054.86513888889</v>
      </c>
      <c r="M2641">
        <v>1421786748</v>
      </c>
      <c r="N2641" s="9">
        <f t="shared" si="208"/>
        <v>42024.86513888889</v>
      </c>
      <c r="O2641" t="b">
        <v>0</v>
      </c>
      <c r="P2641">
        <v>49</v>
      </c>
      <c r="Q2641" t="b">
        <v>1</v>
      </c>
      <c r="R2641" t="s">
        <v>8299</v>
      </c>
      <c r="S2641" s="12" t="s">
        <v>8320</v>
      </c>
      <c r="T2641" t="s">
        <v>8356</v>
      </c>
      <c r="U2641">
        <f t="shared" si="209"/>
        <v>2015</v>
      </c>
    </row>
    <row r="2642" spans="1:21" ht="15" hidden="1" customHeight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>
        <f t="shared" si="205"/>
        <v>106</v>
      </c>
      <c r="H2642">
        <f t="shared" si="206"/>
        <v>45.94</v>
      </c>
      <c r="I2642" t="s">
        <v>8223</v>
      </c>
      <c r="J2642" t="s">
        <v>8245</v>
      </c>
      <c r="K2642">
        <v>1433735474</v>
      </c>
      <c r="L2642" s="9">
        <f t="shared" si="207"/>
        <v>42163.160578703704</v>
      </c>
      <c r="M2642">
        <v>1428551474</v>
      </c>
      <c r="N2642" s="9">
        <f t="shared" si="208"/>
        <v>42103.160578703704</v>
      </c>
      <c r="O2642" t="b">
        <v>0</v>
      </c>
      <c r="P2642">
        <v>69</v>
      </c>
      <c r="Q2642" t="b">
        <v>1</v>
      </c>
      <c r="R2642" t="s">
        <v>8299</v>
      </c>
      <c r="S2642" s="12" t="s">
        <v>8320</v>
      </c>
      <c r="T2642" t="s">
        <v>8356</v>
      </c>
      <c r="U2642">
        <f t="shared" si="209"/>
        <v>2015</v>
      </c>
    </row>
    <row r="2643" spans="1:21" ht="15" hidden="1" customHeight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>
        <f t="shared" si="205"/>
        <v>1</v>
      </c>
      <c r="H2643">
        <f t="shared" si="206"/>
        <v>15</v>
      </c>
      <c r="I2643" t="s">
        <v>8223</v>
      </c>
      <c r="J2643" t="s">
        <v>8245</v>
      </c>
      <c r="K2643">
        <v>1410811740</v>
      </c>
      <c r="L2643" s="9">
        <f t="shared" si="207"/>
        <v>41897.839583333334</v>
      </c>
      <c r="M2643">
        <v>1409341863</v>
      </c>
      <c r="N2643" s="9">
        <f t="shared" si="208"/>
        <v>41880.827118055553</v>
      </c>
      <c r="O2643" t="b">
        <v>0</v>
      </c>
      <c r="P2643">
        <v>1</v>
      </c>
      <c r="Q2643" t="b">
        <v>0</v>
      </c>
      <c r="R2643" t="s">
        <v>8299</v>
      </c>
      <c r="S2643" s="12" t="s">
        <v>8320</v>
      </c>
      <c r="T2643" t="s">
        <v>8356</v>
      </c>
      <c r="U2643">
        <f t="shared" si="209"/>
        <v>2014</v>
      </c>
    </row>
    <row r="2644" spans="1:21" ht="15" hidden="1" customHeight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>
        <f t="shared" si="205"/>
        <v>0</v>
      </c>
      <c r="H2644" t="e">
        <f t="shared" si="206"/>
        <v>#DIV/0!</v>
      </c>
      <c r="I2644" t="s">
        <v>8235</v>
      </c>
      <c r="J2644" t="s">
        <v>8248</v>
      </c>
      <c r="K2644">
        <v>1468565820</v>
      </c>
      <c r="L2644" s="9">
        <f t="shared" si="207"/>
        <v>42566.289583333331</v>
      </c>
      <c r="M2644">
        <v>1465970108</v>
      </c>
      <c r="N2644" s="9">
        <f t="shared" si="208"/>
        <v>42536.246620370373</v>
      </c>
      <c r="O2644" t="b">
        <v>0</v>
      </c>
      <c r="P2644">
        <v>0</v>
      </c>
      <c r="Q2644" t="b">
        <v>0</v>
      </c>
      <c r="R2644" t="s">
        <v>8299</v>
      </c>
      <c r="S2644" s="12" t="s">
        <v>8320</v>
      </c>
      <c r="T2644" t="s">
        <v>8356</v>
      </c>
      <c r="U2644">
        <f t="shared" si="209"/>
        <v>2016</v>
      </c>
    </row>
    <row r="2645" spans="1:21" ht="15" hidden="1" customHeight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>
        <f t="shared" si="205"/>
        <v>34</v>
      </c>
      <c r="H2645">
        <f t="shared" si="206"/>
        <v>223.58</v>
      </c>
      <c r="I2645" t="s">
        <v>8223</v>
      </c>
      <c r="J2645" t="s">
        <v>8245</v>
      </c>
      <c r="K2645">
        <v>1482307140</v>
      </c>
      <c r="L2645" s="9">
        <f t="shared" si="207"/>
        <v>42725.332638888889</v>
      </c>
      <c r="M2645">
        <v>1479218315</v>
      </c>
      <c r="N2645" s="9">
        <f t="shared" si="208"/>
        <v>42689.582349537042</v>
      </c>
      <c r="O2645" t="b">
        <v>1</v>
      </c>
      <c r="P2645">
        <v>1501</v>
      </c>
      <c r="Q2645" t="b">
        <v>0</v>
      </c>
      <c r="R2645" t="s">
        <v>8299</v>
      </c>
      <c r="S2645" s="12" t="s">
        <v>8320</v>
      </c>
      <c r="T2645" t="s">
        <v>8356</v>
      </c>
      <c r="U2645">
        <f t="shared" si="209"/>
        <v>2016</v>
      </c>
    </row>
    <row r="2646" spans="1:21" ht="15" hidden="1" customHeight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>
        <f t="shared" si="205"/>
        <v>2</v>
      </c>
      <c r="H2646">
        <f t="shared" si="206"/>
        <v>39.479999999999997</v>
      </c>
      <c r="I2646" t="s">
        <v>8223</v>
      </c>
      <c r="J2646" t="s">
        <v>8245</v>
      </c>
      <c r="K2646">
        <v>1489172435</v>
      </c>
      <c r="L2646" s="9">
        <f t="shared" si="207"/>
        <v>42804.792071759264</v>
      </c>
      <c r="M2646">
        <v>1486580435</v>
      </c>
      <c r="N2646" s="9">
        <f t="shared" si="208"/>
        <v>42774.792071759264</v>
      </c>
      <c r="O2646" t="b">
        <v>1</v>
      </c>
      <c r="P2646">
        <v>52</v>
      </c>
      <c r="Q2646" t="b">
        <v>0</v>
      </c>
      <c r="R2646" t="s">
        <v>8299</v>
      </c>
      <c r="S2646" s="12" t="s">
        <v>8320</v>
      </c>
      <c r="T2646" t="s">
        <v>8356</v>
      </c>
      <c r="U2646">
        <f t="shared" si="209"/>
        <v>2017</v>
      </c>
    </row>
    <row r="2647" spans="1:21" ht="15" hidden="1" customHeight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>
        <f t="shared" si="205"/>
        <v>11</v>
      </c>
      <c r="H2647">
        <f t="shared" si="206"/>
        <v>91.3</v>
      </c>
      <c r="I2647" t="s">
        <v>8225</v>
      </c>
      <c r="J2647" t="s">
        <v>8247</v>
      </c>
      <c r="K2647">
        <v>1415481203</v>
      </c>
      <c r="L2647" s="9">
        <f t="shared" si="207"/>
        <v>41951.884293981479</v>
      </c>
      <c r="M2647">
        <v>1412885603</v>
      </c>
      <c r="N2647" s="9">
        <f t="shared" si="208"/>
        <v>41921.842627314814</v>
      </c>
      <c r="O2647" t="b">
        <v>1</v>
      </c>
      <c r="P2647">
        <v>23</v>
      </c>
      <c r="Q2647" t="b">
        <v>0</v>
      </c>
      <c r="R2647" t="s">
        <v>8299</v>
      </c>
      <c r="S2647" s="12" t="s">
        <v>8320</v>
      </c>
      <c r="T2647" t="s">
        <v>8356</v>
      </c>
      <c r="U2647">
        <f t="shared" si="209"/>
        <v>2014</v>
      </c>
    </row>
    <row r="2648" spans="1:21" ht="15" hidden="1" customHeight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>
        <f t="shared" si="205"/>
        <v>8</v>
      </c>
      <c r="H2648">
        <f t="shared" si="206"/>
        <v>78.67</v>
      </c>
      <c r="I2648" t="s">
        <v>8223</v>
      </c>
      <c r="J2648" t="s">
        <v>8245</v>
      </c>
      <c r="K2648">
        <v>1441783869</v>
      </c>
      <c r="L2648" s="9">
        <f t="shared" si="207"/>
        <v>42256.313298611116</v>
      </c>
      <c r="M2648">
        <v>1439191869</v>
      </c>
      <c r="N2648" s="9">
        <f t="shared" si="208"/>
        <v>42226.313298611116</v>
      </c>
      <c r="O2648" t="b">
        <v>1</v>
      </c>
      <c r="P2648">
        <v>535</v>
      </c>
      <c r="Q2648" t="b">
        <v>0</v>
      </c>
      <c r="R2648" t="s">
        <v>8299</v>
      </c>
      <c r="S2648" s="12" t="s">
        <v>8320</v>
      </c>
      <c r="T2648" t="s">
        <v>8356</v>
      </c>
      <c r="U2648">
        <f t="shared" si="209"/>
        <v>2015</v>
      </c>
    </row>
    <row r="2649" spans="1:21" ht="15" hidden="1" customHeight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>
        <f t="shared" si="205"/>
        <v>1</v>
      </c>
      <c r="H2649">
        <f t="shared" si="206"/>
        <v>12</v>
      </c>
      <c r="I2649" t="s">
        <v>8228</v>
      </c>
      <c r="J2649" t="s">
        <v>8250</v>
      </c>
      <c r="K2649">
        <v>1439533019</v>
      </c>
      <c r="L2649" s="9">
        <f t="shared" si="207"/>
        <v>42230.261793981481</v>
      </c>
      <c r="M2649">
        <v>1436941019</v>
      </c>
      <c r="N2649" s="9">
        <f t="shared" si="208"/>
        <v>42200.261793981481</v>
      </c>
      <c r="O2649" t="b">
        <v>0</v>
      </c>
      <c r="P2649">
        <v>3</v>
      </c>
      <c r="Q2649" t="b">
        <v>0</v>
      </c>
      <c r="R2649" t="s">
        <v>8299</v>
      </c>
      <c r="S2649" s="12" t="s">
        <v>8320</v>
      </c>
      <c r="T2649" t="s">
        <v>8356</v>
      </c>
      <c r="U2649">
        <f t="shared" si="209"/>
        <v>2015</v>
      </c>
    </row>
    <row r="2650" spans="1:21" ht="15" hidden="1" customHeight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>
        <f t="shared" si="205"/>
        <v>1</v>
      </c>
      <c r="H2650">
        <f t="shared" si="206"/>
        <v>17.670000000000002</v>
      </c>
      <c r="I2650" t="s">
        <v>8223</v>
      </c>
      <c r="J2650" t="s">
        <v>8245</v>
      </c>
      <c r="K2650">
        <v>1457543360</v>
      </c>
      <c r="L2650" s="9">
        <f t="shared" si="207"/>
        <v>42438.714814814812</v>
      </c>
      <c r="M2650">
        <v>1454951360</v>
      </c>
      <c r="N2650" s="9">
        <f t="shared" si="208"/>
        <v>42408.714814814812</v>
      </c>
      <c r="O2650" t="b">
        <v>0</v>
      </c>
      <c r="P2650">
        <v>6</v>
      </c>
      <c r="Q2650" t="b">
        <v>0</v>
      </c>
      <c r="R2650" t="s">
        <v>8299</v>
      </c>
      <c r="S2650" s="12" t="s">
        <v>8320</v>
      </c>
      <c r="T2650" t="s">
        <v>8356</v>
      </c>
      <c r="U2650">
        <f t="shared" si="209"/>
        <v>2016</v>
      </c>
    </row>
    <row r="2651" spans="1:21" ht="15" hidden="1" customHeight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>
        <f t="shared" si="205"/>
        <v>0</v>
      </c>
      <c r="H2651">
        <f t="shared" si="206"/>
        <v>41.33</v>
      </c>
      <c r="I2651" t="s">
        <v>8223</v>
      </c>
      <c r="J2651" t="s">
        <v>8245</v>
      </c>
      <c r="K2651">
        <v>1454370941</v>
      </c>
      <c r="L2651" s="9">
        <f t="shared" si="207"/>
        <v>42401.99700231482</v>
      </c>
      <c r="M2651">
        <v>1449186941</v>
      </c>
      <c r="N2651" s="9">
        <f t="shared" si="208"/>
        <v>42341.99700231482</v>
      </c>
      <c r="O2651" t="b">
        <v>0</v>
      </c>
      <c r="P2651">
        <v>3</v>
      </c>
      <c r="Q2651" t="b">
        <v>0</v>
      </c>
      <c r="R2651" t="s">
        <v>8299</v>
      </c>
      <c r="S2651" s="12" t="s">
        <v>8320</v>
      </c>
      <c r="T2651" t="s">
        <v>8356</v>
      </c>
      <c r="U2651">
        <f t="shared" si="209"/>
        <v>2015</v>
      </c>
    </row>
    <row r="2652" spans="1:21" ht="15" hidden="1" customHeight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>
        <f t="shared" si="205"/>
        <v>1</v>
      </c>
      <c r="H2652">
        <f t="shared" si="206"/>
        <v>71.599999999999994</v>
      </c>
      <c r="I2652" t="s">
        <v>8223</v>
      </c>
      <c r="J2652" t="s">
        <v>8245</v>
      </c>
      <c r="K2652">
        <v>1482332343</v>
      </c>
      <c r="L2652" s="9">
        <f t="shared" si="207"/>
        <v>42725.624340277776</v>
      </c>
      <c r="M2652">
        <v>1479740343</v>
      </c>
      <c r="N2652" s="9">
        <f t="shared" si="208"/>
        <v>42695.624340277776</v>
      </c>
      <c r="O2652" t="b">
        <v>0</v>
      </c>
      <c r="P2652">
        <v>5</v>
      </c>
      <c r="Q2652" t="b">
        <v>0</v>
      </c>
      <c r="R2652" t="s">
        <v>8299</v>
      </c>
      <c r="S2652" s="12" t="s">
        <v>8320</v>
      </c>
      <c r="T2652" t="s">
        <v>8356</v>
      </c>
      <c r="U2652">
        <f t="shared" si="209"/>
        <v>2016</v>
      </c>
    </row>
    <row r="2653" spans="1:21" ht="15" hidden="1" customHeight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>
        <f t="shared" si="205"/>
        <v>2</v>
      </c>
      <c r="H2653">
        <f t="shared" si="206"/>
        <v>307.82</v>
      </c>
      <c r="I2653" t="s">
        <v>8223</v>
      </c>
      <c r="J2653" t="s">
        <v>8245</v>
      </c>
      <c r="K2653">
        <v>1450380009</v>
      </c>
      <c r="L2653" s="9">
        <f t="shared" si="207"/>
        <v>42355.805659722217</v>
      </c>
      <c r="M2653">
        <v>1447960809</v>
      </c>
      <c r="N2653" s="9">
        <f t="shared" si="208"/>
        <v>42327.805659722224</v>
      </c>
      <c r="O2653" t="b">
        <v>0</v>
      </c>
      <c r="P2653">
        <v>17</v>
      </c>
      <c r="Q2653" t="b">
        <v>0</v>
      </c>
      <c r="R2653" t="s">
        <v>8299</v>
      </c>
      <c r="S2653" s="12" t="s">
        <v>8320</v>
      </c>
      <c r="T2653" t="s">
        <v>8356</v>
      </c>
      <c r="U2653">
        <f t="shared" si="209"/>
        <v>2015</v>
      </c>
    </row>
    <row r="2654" spans="1:21" ht="15" hidden="1" customHeight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>
        <f t="shared" si="205"/>
        <v>1</v>
      </c>
      <c r="H2654">
        <f t="shared" si="206"/>
        <v>80.45</v>
      </c>
      <c r="I2654" t="s">
        <v>8225</v>
      </c>
      <c r="J2654" t="s">
        <v>8247</v>
      </c>
      <c r="K2654">
        <v>1418183325</v>
      </c>
      <c r="L2654" s="9">
        <f t="shared" si="207"/>
        <v>41983.158854166672</v>
      </c>
      <c r="M2654">
        <v>1415591325</v>
      </c>
      <c r="N2654" s="9">
        <f t="shared" si="208"/>
        <v>41953.158854166672</v>
      </c>
      <c r="O2654" t="b">
        <v>0</v>
      </c>
      <c r="P2654">
        <v>11</v>
      </c>
      <c r="Q2654" t="b">
        <v>0</v>
      </c>
      <c r="R2654" t="s">
        <v>8299</v>
      </c>
      <c r="S2654" s="12" t="s">
        <v>8320</v>
      </c>
      <c r="T2654" t="s">
        <v>8356</v>
      </c>
      <c r="U2654">
        <f t="shared" si="209"/>
        <v>2014</v>
      </c>
    </row>
    <row r="2655" spans="1:21" ht="15" hidden="1" customHeight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>
        <f t="shared" si="205"/>
        <v>12</v>
      </c>
      <c r="H2655">
        <f t="shared" si="206"/>
        <v>83.94</v>
      </c>
      <c r="I2655" t="s">
        <v>8223</v>
      </c>
      <c r="J2655" t="s">
        <v>8245</v>
      </c>
      <c r="K2655">
        <v>1402632000</v>
      </c>
      <c r="L2655" s="9">
        <f t="shared" si="207"/>
        <v>41803.166666666664</v>
      </c>
      <c r="M2655">
        <v>1399909127</v>
      </c>
      <c r="N2655" s="9">
        <f t="shared" si="208"/>
        <v>41771.651932870373</v>
      </c>
      <c r="O2655" t="b">
        <v>0</v>
      </c>
      <c r="P2655">
        <v>70</v>
      </c>
      <c r="Q2655" t="b">
        <v>0</v>
      </c>
      <c r="R2655" t="s">
        <v>8299</v>
      </c>
      <c r="S2655" s="12" t="s">
        <v>8320</v>
      </c>
      <c r="T2655" t="s">
        <v>8356</v>
      </c>
      <c r="U2655">
        <f t="shared" si="209"/>
        <v>2014</v>
      </c>
    </row>
    <row r="2656" spans="1:21" ht="15" hidden="1" customHeight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>
        <f t="shared" si="205"/>
        <v>0</v>
      </c>
      <c r="H2656">
        <f t="shared" si="206"/>
        <v>8.5</v>
      </c>
      <c r="I2656" t="s">
        <v>8223</v>
      </c>
      <c r="J2656" t="s">
        <v>8245</v>
      </c>
      <c r="K2656">
        <v>1429622726</v>
      </c>
      <c r="L2656" s="9">
        <f t="shared" si="207"/>
        <v>42115.559328703705</v>
      </c>
      <c r="M2656">
        <v>1424442326</v>
      </c>
      <c r="N2656" s="9">
        <f t="shared" si="208"/>
        <v>42055.600995370376</v>
      </c>
      <c r="O2656" t="b">
        <v>0</v>
      </c>
      <c r="P2656">
        <v>6</v>
      </c>
      <c r="Q2656" t="b">
        <v>0</v>
      </c>
      <c r="R2656" t="s">
        <v>8299</v>
      </c>
      <c r="S2656" s="12" t="s">
        <v>8320</v>
      </c>
      <c r="T2656" t="s">
        <v>8356</v>
      </c>
      <c r="U2656">
        <f t="shared" si="209"/>
        <v>2015</v>
      </c>
    </row>
    <row r="2657" spans="1:21" ht="15" hidden="1" customHeight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>
        <f t="shared" si="205"/>
        <v>21</v>
      </c>
      <c r="H2657">
        <f t="shared" si="206"/>
        <v>73.37</v>
      </c>
      <c r="I2657" t="s">
        <v>8223</v>
      </c>
      <c r="J2657" t="s">
        <v>8245</v>
      </c>
      <c r="K2657">
        <v>1455048000</v>
      </c>
      <c r="L2657" s="9">
        <f t="shared" si="207"/>
        <v>42409.833333333328</v>
      </c>
      <c r="M2657">
        <v>1452631647</v>
      </c>
      <c r="N2657" s="9">
        <f t="shared" si="208"/>
        <v>42381.866284722222</v>
      </c>
      <c r="O2657" t="b">
        <v>0</v>
      </c>
      <c r="P2657">
        <v>43</v>
      </c>
      <c r="Q2657" t="b">
        <v>0</v>
      </c>
      <c r="R2657" t="s">
        <v>8299</v>
      </c>
      <c r="S2657" s="12" t="s">
        <v>8320</v>
      </c>
      <c r="T2657" t="s">
        <v>8356</v>
      </c>
      <c r="U2657">
        <f t="shared" si="209"/>
        <v>2016</v>
      </c>
    </row>
    <row r="2658" spans="1:21" ht="15" hidden="1" customHeight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>
        <f t="shared" si="205"/>
        <v>11</v>
      </c>
      <c r="H2658">
        <f t="shared" si="206"/>
        <v>112.86</v>
      </c>
      <c r="I2658" t="s">
        <v>8223</v>
      </c>
      <c r="J2658" t="s">
        <v>8245</v>
      </c>
      <c r="K2658">
        <v>1489345200</v>
      </c>
      <c r="L2658" s="9">
        <f t="shared" si="207"/>
        <v>42806.791666666672</v>
      </c>
      <c r="M2658">
        <v>1485966688</v>
      </c>
      <c r="N2658" s="9">
        <f t="shared" si="208"/>
        <v>42767.688518518517</v>
      </c>
      <c r="O2658" t="b">
        <v>0</v>
      </c>
      <c r="P2658">
        <v>152</v>
      </c>
      <c r="Q2658" t="b">
        <v>0</v>
      </c>
      <c r="R2658" t="s">
        <v>8299</v>
      </c>
      <c r="S2658" s="12" t="s">
        <v>8320</v>
      </c>
      <c r="T2658" t="s">
        <v>8356</v>
      </c>
      <c r="U2658">
        <f t="shared" si="209"/>
        <v>2017</v>
      </c>
    </row>
    <row r="2659" spans="1:21" ht="15" hidden="1" customHeight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>
        <f t="shared" si="205"/>
        <v>19</v>
      </c>
      <c r="H2659">
        <f t="shared" si="206"/>
        <v>95.28</v>
      </c>
      <c r="I2659" t="s">
        <v>8223</v>
      </c>
      <c r="J2659" t="s">
        <v>8245</v>
      </c>
      <c r="K2659">
        <v>1470187800</v>
      </c>
      <c r="L2659" s="9">
        <f t="shared" si="207"/>
        <v>42585.0625</v>
      </c>
      <c r="M2659">
        <v>1467325053</v>
      </c>
      <c r="N2659" s="9">
        <f t="shared" si="208"/>
        <v>42551.928854166661</v>
      </c>
      <c r="O2659" t="b">
        <v>0</v>
      </c>
      <c r="P2659">
        <v>59</v>
      </c>
      <c r="Q2659" t="b">
        <v>0</v>
      </c>
      <c r="R2659" t="s">
        <v>8299</v>
      </c>
      <c r="S2659" s="12" t="s">
        <v>8320</v>
      </c>
      <c r="T2659" t="s">
        <v>8356</v>
      </c>
      <c r="U2659">
        <f t="shared" si="209"/>
        <v>2016</v>
      </c>
    </row>
    <row r="2660" spans="1:21" ht="15" hidden="1" customHeight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>
        <f t="shared" si="205"/>
        <v>0</v>
      </c>
      <c r="H2660">
        <f t="shared" si="206"/>
        <v>22.75</v>
      </c>
      <c r="I2660" t="s">
        <v>8223</v>
      </c>
      <c r="J2660" t="s">
        <v>8245</v>
      </c>
      <c r="K2660">
        <v>1469913194</v>
      </c>
      <c r="L2660" s="9">
        <f t="shared" si="207"/>
        <v>42581.884189814817</v>
      </c>
      <c r="M2660">
        <v>1467321194</v>
      </c>
      <c r="N2660" s="9">
        <f t="shared" si="208"/>
        <v>42551.884189814817</v>
      </c>
      <c r="O2660" t="b">
        <v>0</v>
      </c>
      <c r="P2660">
        <v>4</v>
      </c>
      <c r="Q2660" t="b">
        <v>0</v>
      </c>
      <c r="R2660" t="s">
        <v>8299</v>
      </c>
      <c r="S2660" s="12" t="s">
        <v>8320</v>
      </c>
      <c r="T2660" t="s">
        <v>8356</v>
      </c>
      <c r="U2660">
        <f t="shared" si="209"/>
        <v>2016</v>
      </c>
    </row>
    <row r="2661" spans="1:21" ht="15" hidden="1" customHeight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>
        <f t="shared" si="205"/>
        <v>3</v>
      </c>
      <c r="H2661">
        <f t="shared" si="206"/>
        <v>133.30000000000001</v>
      </c>
      <c r="I2661" t="s">
        <v>8223</v>
      </c>
      <c r="J2661" t="s">
        <v>8245</v>
      </c>
      <c r="K2661">
        <v>1429321210</v>
      </c>
      <c r="L2661" s="9">
        <f t="shared" si="207"/>
        <v>42112.069560185191</v>
      </c>
      <c r="M2661">
        <v>1426729210</v>
      </c>
      <c r="N2661" s="9">
        <f t="shared" si="208"/>
        <v>42082.069560185184</v>
      </c>
      <c r="O2661" t="b">
        <v>0</v>
      </c>
      <c r="P2661">
        <v>10</v>
      </c>
      <c r="Q2661" t="b">
        <v>0</v>
      </c>
      <c r="R2661" t="s">
        <v>8299</v>
      </c>
      <c r="S2661" s="12" t="s">
        <v>8320</v>
      </c>
      <c r="T2661" t="s">
        <v>8356</v>
      </c>
      <c r="U2661">
        <f t="shared" si="209"/>
        <v>2015</v>
      </c>
    </row>
    <row r="2662" spans="1:21" ht="15" hidden="1" customHeight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>
        <f t="shared" si="205"/>
        <v>0</v>
      </c>
      <c r="H2662">
        <f t="shared" si="206"/>
        <v>3.8</v>
      </c>
      <c r="I2662" t="s">
        <v>8223</v>
      </c>
      <c r="J2662" t="s">
        <v>8245</v>
      </c>
      <c r="K2662">
        <v>1448388418</v>
      </c>
      <c r="L2662" s="9">
        <f t="shared" si="207"/>
        <v>42332.754837962959</v>
      </c>
      <c r="M2662">
        <v>1443200818</v>
      </c>
      <c r="N2662" s="9">
        <f t="shared" si="208"/>
        <v>42272.713171296295</v>
      </c>
      <c r="O2662" t="b">
        <v>0</v>
      </c>
      <c r="P2662">
        <v>5</v>
      </c>
      <c r="Q2662" t="b">
        <v>0</v>
      </c>
      <c r="R2662" t="s">
        <v>8299</v>
      </c>
      <c r="S2662" s="12" t="s">
        <v>8320</v>
      </c>
      <c r="T2662" t="s">
        <v>8356</v>
      </c>
      <c r="U2662">
        <f t="shared" si="209"/>
        <v>2015</v>
      </c>
    </row>
    <row r="2663" spans="1:21" ht="15" hidden="1" customHeight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>
        <f t="shared" si="205"/>
        <v>103</v>
      </c>
      <c r="H2663">
        <f t="shared" si="206"/>
        <v>85.75</v>
      </c>
      <c r="I2663" t="s">
        <v>8223</v>
      </c>
      <c r="J2663" t="s">
        <v>8245</v>
      </c>
      <c r="K2663">
        <v>1382742010</v>
      </c>
      <c r="L2663" s="9">
        <f t="shared" si="207"/>
        <v>41572.958449074074</v>
      </c>
      <c r="M2663">
        <v>1380150010</v>
      </c>
      <c r="N2663" s="9">
        <f t="shared" si="208"/>
        <v>41542.958449074074</v>
      </c>
      <c r="O2663" t="b">
        <v>0</v>
      </c>
      <c r="P2663">
        <v>60</v>
      </c>
      <c r="Q2663" t="b">
        <v>1</v>
      </c>
      <c r="R2663" t="s">
        <v>8300</v>
      </c>
      <c r="S2663" s="12" t="s">
        <v>8320</v>
      </c>
      <c r="T2663" t="s">
        <v>8357</v>
      </c>
      <c r="U2663">
        <f t="shared" si="209"/>
        <v>2013</v>
      </c>
    </row>
    <row r="2664" spans="1:21" ht="15" hidden="1" customHeight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>
        <f t="shared" si="205"/>
        <v>107</v>
      </c>
      <c r="H2664">
        <f t="shared" si="206"/>
        <v>267</v>
      </c>
      <c r="I2664" t="s">
        <v>8223</v>
      </c>
      <c r="J2664" t="s">
        <v>8245</v>
      </c>
      <c r="K2664">
        <v>1440179713</v>
      </c>
      <c r="L2664" s="9">
        <f t="shared" si="207"/>
        <v>42237.746678240743</v>
      </c>
      <c r="M2664">
        <v>1437587713</v>
      </c>
      <c r="N2664" s="9">
        <f t="shared" si="208"/>
        <v>42207.746678240743</v>
      </c>
      <c r="O2664" t="b">
        <v>0</v>
      </c>
      <c r="P2664">
        <v>80</v>
      </c>
      <c r="Q2664" t="b">
        <v>1</v>
      </c>
      <c r="R2664" t="s">
        <v>8300</v>
      </c>
      <c r="S2664" s="12" t="s">
        <v>8320</v>
      </c>
      <c r="T2664" t="s">
        <v>8357</v>
      </c>
      <c r="U2664">
        <f t="shared" si="209"/>
        <v>2015</v>
      </c>
    </row>
    <row r="2665" spans="1:21" ht="15" hidden="1" customHeight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>
        <f t="shared" si="205"/>
        <v>105</v>
      </c>
      <c r="H2665">
        <f t="shared" si="206"/>
        <v>373.56</v>
      </c>
      <c r="I2665" t="s">
        <v>8228</v>
      </c>
      <c r="J2665" t="s">
        <v>8250</v>
      </c>
      <c r="K2665">
        <v>1441378800</v>
      </c>
      <c r="L2665" s="9">
        <f t="shared" si="207"/>
        <v>42251.625</v>
      </c>
      <c r="M2665">
        <v>1438873007</v>
      </c>
      <c r="N2665" s="9">
        <f t="shared" si="208"/>
        <v>42222.622766203705</v>
      </c>
      <c r="O2665" t="b">
        <v>0</v>
      </c>
      <c r="P2665">
        <v>56</v>
      </c>
      <c r="Q2665" t="b">
        <v>1</v>
      </c>
      <c r="R2665" t="s">
        <v>8300</v>
      </c>
      <c r="S2665" s="12" t="s">
        <v>8320</v>
      </c>
      <c r="T2665" t="s">
        <v>8357</v>
      </c>
      <c r="U2665">
        <f t="shared" si="209"/>
        <v>2015</v>
      </c>
    </row>
    <row r="2666" spans="1:21" ht="15" hidden="1" customHeight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>
        <f t="shared" si="205"/>
        <v>103</v>
      </c>
      <c r="H2666">
        <f t="shared" si="206"/>
        <v>174.04</v>
      </c>
      <c r="I2666" t="s">
        <v>8223</v>
      </c>
      <c r="J2666" t="s">
        <v>8245</v>
      </c>
      <c r="K2666">
        <v>1449644340</v>
      </c>
      <c r="L2666" s="9">
        <f t="shared" si="207"/>
        <v>42347.290972222225</v>
      </c>
      <c r="M2666">
        <v>1446683797</v>
      </c>
      <c r="N2666" s="9">
        <f t="shared" si="208"/>
        <v>42313.02542824074</v>
      </c>
      <c r="O2666" t="b">
        <v>0</v>
      </c>
      <c r="P2666">
        <v>104</v>
      </c>
      <c r="Q2666" t="b">
        <v>1</v>
      </c>
      <c r="R2666" t="s">
        <v>8300</v>
      </c>
      <c r="S2666" s="12" t="s">
        <v>8320</v>
      </c>
      <c r="T2666" t="s">
        <v>8357</v>
      </c>
      <c r="U2666">
        <f t="shared" si="209"/>
        <v>2015</v>
      </c>
    </row>
    <row r="2667" spans="1:21" ht="15" hidden="1" customHeight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>
        <f t="shared" si="205"/>
        <v>123</v>
      </c>
      <c r="H2667">
        <f t="shared" si="206"/>
        <v>93.7</v>
      </c>
      <c r="I2667" t="s">
        <v>8223</v>
      </c>
      <c r="J2667" t="s">
        <v>8245</v>
      </c>
      <c r="K2667">
        <v>1430774974</v>
      </c>
      <c r="L2667" s="9">
        <f t="shared" si="207"/>
        <v>42128.895532407405</v>
      </c>
      <c r="M2667">
        <v>1426886974</v>
      </c>
      <c r="N2667" s="9">
        <f t="shared" si="208"/>
        <v>42083.895532407405</v>
      </c>
      <c r="O2667" t="b">
        <v>0</v>
      </c>
      <c r="P2667">
        <v>46</v>
      </c>
      <c r="Q2667" t="b">
        <v>1</v>
      </c>
      <c r="R2667" t="s">
        <v>8300</v>
      </c>
      <c r="S2667" s="12" t="s">
        <v>8320</v>
      </c>
      <c r="T2667" t="s">
        <v>8357</v>
      </c>
      <c r="U2667">
        <f t="shared" si="209"/>
        <v>2015</v>
      </c>
    </row>
    <row r="2668" spans="1:21" ht="15" hidden="1" customHeight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>
        <f t="shared" si="205"/>
        <v>159</v>
      </c>
      <c r="H2668">
        <f t="shared" si="206"/>
        <v>77.33</v>
      </c>
      <c r="I2668" t="s">
        <v>8223</v>
      </c>
      <c r="J2668" t="s">
        <v>8245</v>
      </c>
      <c r="K2668">
        <v>1443214800</v>
      </c>
      <c r="L2668" s="9">
        <f t="shared" si="207"/>
        <v>42272.875</v>
      </c>
      <c r="M2668">
        <v>1440008439</v>
      </c>
      <c r="N2668" s="9">
        <f t="shared" si="208"/>
        <v>42235.764340277776</v>
      </c>
      <c r="O2668" t="b">
        <v>0</v>
      </c>
      <c r="P2668">
        <v>206</v>
      </c>
      <c r="Q2668" t="b">
        <v>1</v>
      </c>
      <c r="R2668" t="s">
        <v>8300</v>
      </c>
      <c r="S2668" s="12" t="s">
        <v>8320</v>
      </c>
      <c r="T2668" t="s">
        <v>8357</v>
      </c>
      <c r="U2668">
        <f t="shared" si="209"/>
        <v>2015</v>
      </c>
    </row>
    <row r="2669" spans="1:21" ht="15" hidden="1" customHeight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>
        <f t="shared" si="205"/>
        <v>111</v>
      </c>
      <c r="H2669">
        <f t="shared" si="206"/>
        <v>92.22</v>
      </c>
      <c r="I2669" t="s">
        <v>8223</v>
      </c>
      <c r="J2669" t="s">
        <v>8245</v>
      </c>
      <c r="K2669">
        <v>1455142416</v>
      </c>
      <c r="L2669" s="9">
        <f t="shared" si="207"/>
        <v>42410.926111111112</v>
      </c>
      <c r="M2669">
        <v>1452550416</v>
      </c>
      <c r="N2669" s="9">
        <f t="shared" si="208"/>
        <v>42380.926111111112</v>
      </c>
      <c r="O2669" t="b">
        <v>0</v>
      </c>
      <c r="P2669">
        <v>18</v>
      </c>
      <c r="Q2669" t="b">
        <v>1</v>
      </c>
      <c r="R2669" t="s">
        <v>8300</v>
      </c>
      <c r="S2669" s="12" t="s">
        <v>8320</v>
      </c>
      <c r="T2669" t="s">
        <v>8357</v>
      </c>
      <c r="U2669">
        <f t="shared" si="209"/>
        <v>2016</v>
      </c>
    </row>
    <row r="2670" spans="1:21" ht="15" hidden="1" customHeight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>
        <f t="shared" si="205"/>
        <v>171</v>
      </c>
      <c r="H2670">
        <f t="shared" si="206"/>
        <v>60.96</v>
      </c>
      <c r="I2670" t="s">
        <v>8228</v>
      </c>
      <c r="J2670" t="s">
        <v>8250</v>
      </c>
      <c r="K2670">
        <v>1447079520</v>
      </c>
      <c r="L2670" s="9">
        <f t="shared" si="207"/>
        <v>42317.60555555555</v>
      </c>
      <c r="M2670">
        <v>1443449265</v>
      </c>
      <c r="N2670" s="9">
        <f t="shared" si="208"/>
        <v>42275.588715277772</v>
      </c>
      <c r="O2670" t="b">
        <v>0</v>
      </c>
      <c r="P2670">
        <v>28</v>
      </c>
      <c r="Q2670" t="b">
        <v>1</v>
      </c>
      <c r="R2670" t="s">
        <v>8300</v>
      </c>
      <c r="S2670" s="12" t="s">
        <v>8320</v>
      </c>
      <c r="T2670" t="s">
        <v>8357</v>
      </c>
      <c r="U2670">
        <f t="shared" si="209"/>
        <v>2015</v>
      </c>
    </row>
    <row r="2671" spans="1:21" ht="15" hidden="1" customHeight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>
        <f t="shared" si="205"/>
        <v>125</v>
      </c>
      <c r="H2671">
        <f t="shared" si="206"/>
        <v>91</v>
      </c>
      <c r="I2671" t="s">
        <v>8223</v>
      </c>
      <c r="J2671" t="s">
        <v>8245</v>
      </c>
      <c r="K2671">
        <v>1452387096</v>
      </c>
      <c r="L2671" s="9">
        <f t="shared" si="207"/>
        <v>42379.035833333335</v>
      </c>
      <c r="M2671">
        <v>1447203096</v>
      </c>
      <c r="N2671" s="9">
        <f t="shared" si="208"/>
        <v>42319.035833333335</v>
      </c>
      <c r="O2671" t="b">
        <v>0</v>
      </c>
      <c r="P2671">
        <v>11</v>
      </c>
      <c r="Q2671" t="b">
        <v>1</v>
      </c>
      <c r="R2671" t="s">
        <v>8300</v>
      </c>
      <c r="S2671" s="12" t="s">
        <v>8320</v>
      </c>
      <c r="T2671" t="s">
        <v>8357</v>
      </c>
      <c r="U2671">
        <f t="shared" si="209"/>
        <v>2015</v>
      </c>
    </row>
    <row r="2672" spans="1:21" ht="15" hidden="1" customHeight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>
        <f t="shared" si="205"/>
        <v>6</v>
      </c>
      <c r="H2672">
        <f t="shared" si="206"/>
        <v>41.58</v>
      </c>
      <c r="I2672" t="s">
        <v>8225</v>
      </c>
      <c r="J2672" t="s">
        <v>8247</v>
      </c>
      <c r="K2672">
        <v>1406593780</v>
      </c>
      <c r="L2672" s="9">
        <f t="shared" si="207"/>
        <v>41849.020601851851</v>
      </c>
      <c r="M2672">
        <v>1404174580</v>
      </c>
      <c r="N2672" s="9">
        <f t="shared" si="208"/>
        <v>41821.020601851851</v>
      </c>
      <c r="O2672" t="b">
        <v>1</v>
      </c>
      <c r="P2672">
        <v>60</v>
      </c>
      <c r="Q2672" t="b">
        <v>0</v>
      </c>
      <c r="R2672" t="s">
        <v>8300</v>
      </c>
      <c r="S2672" s="12" t="s">
        <v>8320</v>
      </c>
      <c r="T2672" t="s">
        <v>8357</v>
      </c>
      <c r="U2672">
        <f t="shared" si="209"/>
        <v>2014</v>
      </c>
    </row>
    <row r="2673" spans="1:21" ht="15" hidden="1" customHeight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>
        <f t="shared" si="205"/>
        <v>11</v>
      </c>
      <c r="H2673">
        <f t="shared" si="206"/>
        <v>33.76</v>
      </c>
      <c r="I2673" t="s">
        <v>8223</v>
      </c>
      <c r="J2673" t="s">
        <v>8245</v>
      </c>
      <c r="K2673">
        <v>1419017880</v>
      </c>
      <c r="L2673" s="9">
        <f t="shared" si="207"/>
        <v>41992.818055555559</v>
      </c>
      <c r="M2673">
        <v>1416419916</v>
      </c>
      <c r="N2673" s="9">
        <f t="shared" si="208"/>
        <v>41962.749027777776</v>
      </c>
      <c r="O2673" t="b">
        <v>1</v>
      </c>
      <c r="P2673">
        <v>84</v>
      </c>
      <c r="Q2673" t="b">
        <v>0</v>
      </c>
      <c r="R2673" t="s">
        <v>8300</v>
      </c>
      <c r="S2673" s="12" t="s">
        <v>8320</v>
      </c>
      <c r="T2673" t="s">
        <v>8357</v>
      </c>
      <c r="U2673">
        <f t="shared" si="209"/>
        <v>2014</v>
      </c>
    </row>
    <row r="2674" spans="1:21" ht="15" hidden="1" customHeight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>
        <f t="shared" si="205"/>
        <v>33</v>
      </c>
      <c r="H2674">
        <f t="shared" si="206"/>
        <v>70.62</v>
      </c>
      <c r="I2674" t="s">
        <v>8223</v>
      </c>
      <c r="J2674" t="s">
        <v>8245</v>
      </c>
      <c r="K2674">
        <v>1451282400</v>
      </c>
      <c r="L2674" s="9">
        <f t="shared" si="207"/>
        <v>42366.25</v>
      </c>
      <c r="M2674">
        <v>1449436390</v>
      </c>
      <c r="N2674" s="9">
        <f t="shared" si="208"/>
        <v>42344.884143518517</v>
      </c>
      <c r="O2674" t="b">
        <v>1</v>
      </c>
      <c r="P2674">
        <v>47</v>
      </c>
      <c r="Q2674" t="b">
        <v>0</v>
      </c>
      <c r="R2674" t="s">
        <v>8300</v>
      </c>
      <c r="S2674" s="12" t="s">
        <v>8320</v>
      </c>
      <c r="T2674" t="s">
        <v>8357</v>
      </c>
      <c r="U2674">
        <f t="shared" si="209"/>
        <v>2015</v>
      </c>
    </row>
    <row r="2675" spans="1:21" ht="15" hidden="1" customHeight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>
        <f t="shared" si="205"/>
        <v>28</v>
      </c>
      <c r="H2675">
        <f t="shared" si="206"/>
        <v>167.15</v>
      </c>
      <c r="I2675" t="s">
        <v>8223</v>
      </c>
      <c r="J2675" t="s">
        <v>8245</v>
      </c>
      <c r="K2675">
        <v>1414622700</v>
      </c>
      <c r="L2675" s="9">
        <f t="shared" si="207"/>
        <v>41941.947916666664</v>
      </c>
      <c r="M2675">
        <v>1412081999</v>
      </c>
      <c r="N2675" s="9">
        <f t="shared" si="208"/>
        <v>41912.541655092595</v>
      </c>
      <c r="O2675" t="b">
        <v>1</v>
      </c>
      <c r="P2675">
        <v>66</v>
      </c>
      <c r="Q2675" t="b">
        <v>0</v>
      </c>
      <c r="R2675" t="s">
        <v>8300</v>
      </c>
      <c r="S2675" s="12" t="s">
        <v>8320</v>
      </c>
      <c r="T2675" t="s">
        <v>8357</v>
      </c>
      <c r="U2675">
        <f t="shared" si="209"/>
        <v>2014</v>
      </c>
    </row>
    <row r="2676" spans="1:21" ht="15" hidden="1" customHeight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>
        <f t="shared" si="205"/>
        <v>63</v>
      </c>
      <c r="H2676">
        <f t="shared" si="206"/>
        <v>128.62</v>
      </c>
      <c r="I2676" t="s">
        <v>8223</v>
      </c>
      <c r="J2676" t="s">
        <v>8245</v>
      </c>
      <c r="K2676">
        <v>1467694740</v>
      </c>
      <c r="L2676" s="9">
        <f t="shared" si="207"/>
        <v>42556.207638888889</v>
      </c>
      <c r="M2676">
        <v>1465398670</v>
      </c>
      <c r="N2676" s="9">
        <f t="shared" si="208"/>
        <v>42529.632754629631</v>
      </c>
      <c r="O2676" t="b">
        <v>1</v>
      </c>
      <c r="P2676">
        <v>171</v>
      </c>
      <c r="Q2676" t="b">
        <v>0</v>
      </c>
      <c r="R2676" t="s">
        <v>8300</v>
      </c>
      <c r="S2676" s="12" t="s">
        <v>8320</v>
      </c>
      <c r="T2676" t="s">
        <v>8357</v>
      </c>
      <c r="U2676">
        <f t="shared" si="209"/>
        <v>2016</v>
      </c>
    </row>
    <row r="2677" spans="1:21" ht="15" hidden="1" customHeight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>
        <f t="shared" si="205"/>
        <v>8</v>
      </c>
      <c r="H2677">
        <f t="shared" si="206"/>
        <v>65.41</v>
      </c>
      <c r="I2677" t="s">
        <v>8223</v>
      </c>
      <c r="J2677" t="s">
        <v>8245</v>
      </c>
      <c r="K2677">
        <v>1415655289</v>
      </c>
      <c r="L2677" s="9">
        <f t="shared" si="207"/>
        <v>41953.899178240739</v>
      </c>
      <c r="M2677">
        <v>1413059689</v>
      </c>
      <c r="N2677" s="9">
        <f t="shared" si="208"/>
        <v>41923.857511574075</v>
      </c>
      <c r="O2677" t="b">
        <v>1</v>
      </c>
      <c r="P2677">
        <v>29</v>
      </c>
      <c r="Q2677" t="b">
        <v>0</v>
      </c>
      <c r="R2677" t="s">
        <v>8300</v>
      </c>
      <c r="S2677" s="12" t="s">
        <v>8320</v>
      </c>
      <c r="T2677" t="s">
        <v>8357</v>
      </c>
      <c r="U2677">
        <f t="shared" si="209"/>
        <v>2014</v>
      </c>
    </row>
    <row r="2678" spans="1:21" ht="15" hidden="1" customHeight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>
        <f t="shared" si="205"/>
        <v>50</v>
      </c>
      <c r="H2678">
        <f t="shared" si="206"/>
        <v>117.56</v>
      </c>
      <c r="I2678" t="s">
        <v>8228</v>
      </c>
      <c r="J2678" t="s">
        <v>8250</v>
      </c>
      <c r="K2678">
        <v>1463929174</v>
      </c>
      <c r="L2678" s="9">
        <f t="shared" si="207"/>
        <v>42512.624699074076</v>
      </c>
      <c r="M2678">
        <v>1461337174</v>
      </c>
      <c r="N2678" s="9">
        <f t="shared" si="208"/>
        <v>42482.624699074076</v>
      </c>
      <c r="O2678" t="b">
        <v>0</v>
      </c>
      <c r="P2678">
        <v>9</v>
      </c>
      <c r="Q2678" t="b">
        <v>0</v>
      </c>
      <c r="R2678" t="s">
        <v>8300</v>
      </c>
      <c r="S2678" s="12" t="s">
        <v>8320</v>
      </c>
      <c r="T2678" t="s">
        <v>8357</v>
      </c>
      <c r="U2678">
        <f t="shared" si="209"/>
        <v>2016</v>
      </c>
    </row>
    <row r="2679" spans="1:21" ht="15" hidden="1" customHeight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>
        <f t="shared" si="205"/>
        <v>18</v>
      </c>
      <c r="H2679">
        <f t="shared" si="206"/>
        <v>126.48</v>
      </c>
      <c r="I2679" t="s">
        <v>8223</v>
      </c>
      <c r="J2679" t="s">
        <v>8245</v>
      </c>
      <c r="K2679">
        <v>1404348143</v>
      </c>
      <c r="L2679" s="9">
        <f t="shared" si="207"/>
        <v>41823.029432870368</v>
      </c>
      <c r="M2679">
        <v>1401756143</v>
      </c>
      <c r="N2679" s="9">
        <f t="shared" si="208"/>
        <v>41793.029432870375</v>
      </c>
      <c r="O2679" t="b">
        <v>0</v>
      </c>
      <c r="P2679">
        <v>27</v>
      </c>
      <c r="Q2679" t="b">
        <v>0</v>
      </c>
      <c r="R2679" t="s">
        <v>8300</v>
      </c>
      <c r="S2679" s="12" t="s">
        <v>8320</v>
      </c>
      <c r="T2679" t="s">
        <v>8357</v>
      </c>
      <c r="U2679">
        <f t="shared" si="209"/>
        <v>2014</v>
      </c>
    </row>
    <row r="2680" spans="1:21" ht="15" hidden="1" customHeight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>
        <f t="shared" si="205"/>
        <v>0</v>
      </c>
      <c r="H2680">
        <f t="shared" si="206"/>
        <v>550</v>
      </c>
      <c r="I2680" t="s">
        <v>8226</v>
      </c>
      <c r="J2680" t="s">
        <v>8248</v>
      </c>
      <c r="K2680">
        <v>1443121765</v>
      </c>
      <c r="L2680" s="9">
        <f t="shared" si="207"/>
        <v>42271.798206018517</v>
      </c>
      <c r="M2680">
        <v>1440529765</v>
      </c>
      <c r="N2680" s="9">
        <f t="shared" si="208"/>
        <v>42241.798206018517</v>
      </c>
      <c r="O2680" t="b">
        <v>0</v>
      </c>
      <c r="P2680">
        <v>2</v>
      </c>
      <c r="Q2680" t="b">
        <v>0</v>
      </c>
      <c r="R2680" t="s">
        <v>8300</v>
      </c>
      <c r="S2680" s="12" t="s">
        <v>8320</v>
      </c>
      <c r="T2680" t="s">
        <v>8357</v>
      </c>
      <c r="U2680">
        <f t="shared" si="209"/>
        <v>2015</v>
      </c>
    </row>
    <row r="2681" spans="1:21" ht="15" hidden="1" customHeight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>
        <f t="shared" si="205"/>
        <v>0</v>
      </c>
      <c r="H2681">
        <f t="shared" si="206"/>
        <v>44</v>
      </c>
      <c r="I2681" t="s">
        <v>8223</v>
      </c>
      <c r="J2681" t="s">
        <v>8245</v>
      </c>
      <c r="K2681">
        <v>1425081694</v>
      </c>
      <c r="L2681" s="9">
        <f t="shared" si="207"/>
        <v>42063.001087962963</v>
      </c>
      <c r="M2681">
        <v>1422489694</v>
      </c>
      <c r="N2681" s="9">
        <f t="shared" si="208"/>
        <v>42033.001087962963</v>
      </c>
      <c r="O2681" t="b">
        <v>0</v>
      </c>
      <c r="P2681">
        <v>3</v>
      </c>
      <c r="Q2681" t="b">
        <v>0</v>
      </c>
      <c r="R2681" t="s">
        <v>8300</v>
      </c>
      <c r="S2681" s="12" t="s">
        <v>8320</v>
      </c>
      <c r="T2681" t="s">
        <v>8357</v>
      </c>
      <c r="U2681">
        <f t="shared" si="209"/>
        <v>2015</v>
      </c>
    </row>
    <row r="2682" spans="1:21" ht="15" hidden="1" customHeight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>
        <f t="shared" si="205"/>
        <v>1</v>
      </c>
      <c r="H2682">
        <f t="shared" si="206"/>
        <v>69</v>
      </c>
      <c r="I2682" t="s">
        <v>8226</v>
      </c>
      <c r="J2682" t="s">
        <v>8248</v>
      </c>
      <c r="K2682">
        <v>1459915491</v>
      </c>
      <c r="L2682" s="9">
        <f t="shared" si="207"/>
        <v>42466.170034722221</v>
      </c>
      <c r="M2682">
        <v>1457327091</v>
      </c>
      <c r="N2682" s="9">
        <f t="shared" si="208"/>
        <v>42436.211701388893</v>
      </c>
      <c r="O2682" t="b">
        <v>0</v>
      </c>
      <c r="P2682">
        <v>4</v>
      </c>
      <c r="Q2682" t="b">
        <v>0</v>
      </c>
      <c r="R2682" t="s">
        <v>8300</v>
      </c>
      <c r="S2682" s="12" t="s">
        <v>8320</v>
      </c>
      <c r="T2682" t="s">
        <v>8357</v>
      </c>
      <c r="U2682">
        <f t="shared" si="209"/>
        <v>2016</v>
      </c>
    </row>
    <row r="2683" spans="1:21" ht="15" hidden="1" customHeight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>
        <f t="shared" si="205"/>
        <v>1</v>
      </c>
      <c r="H2683">
        <f t="shared" si="206"/>
        <v>27.5</v>
      </c>
      <c r="I2683" t="s">
        <v>8223</v>
      </c>
      <c r="J2683" t="s">
        <v>8245</v>
      </c>
      <c r="K2683">
        <v>1405027750</v>
      </c>
      <c r="L2683" s="9">
        <f t="shared" si="207"/>
        <v>41830.895254629628</v>
      </c>
      <c r="M2683">
        <v>1402867750</v>
      </c>
      <c r="N2683" s="9">
        <f t="shared" si="208"/>
        <v>41805.895254629628</v>
      </c>
      <c r="O2683" t="b">
        <v>0</v>
      </c>
      <c r="P2683">
        <v>2</v>
      </c>
      <c r="Q2683" t="b">
        <v>0</v>
      </c>
      <c r="R2683" t="s">
        <v>8282</v>
      </c>
      <c r="S2683" s="12" t="s">
        <v>8337</v>
      </c>
      <c r="T2683" t="s">
        <v>8338</v>
      </c>
      <c r="U2683">
        <f t="shared" si="209"/>
        <v>2014</v>
      </c>
    </row>
    <row r="2684" spans="1:21" ht="15" hidden="1" customHeight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>
        <f t="shared" si="205"/>
        <v>28</v>
      </c>
      <c r="H2684">
        <f t="shared" si="206"/>
        <v>84.9</v>
      </c>
      <c r="I2684" t="s">
        <v>8223</v>
      </c>
      <c r="J2684" t="s">
        <v>8245</v>
      </c>
      <c r="K2684">
        <v>1416635940</v>
      </c>
      <c r="L2684" s="9">
        <f t="shared" si="207"/>
        <v>41965.249305555553</v>
      </c>
      <c r="M2684">
        <v>1413838540</v>
      </c>
      <c r="N2684" s="9">
        <f t="shared" si="208"/>
        <v>41932.871990740736</v>
      </c>
      <c r="O2684" t="b">
        <v>0</v>
      </c>
      <c r="P2684">
        <v>20</v>
      </c>
      <c r="Q2684" t="b">
        <v>0</v>
      </c>
      <c r="R2684" t="s">
        <v>8282</v>
      </c>
      <c r="S2684" s="12" t="s">
        <v>8337</v>
      </c>
      <c r="T2684" t="s">
        <v>8338</v>
      </c>
      <c r="U2684">
        <f t="shared" si="209"/>
        <v>2014</v>
      </c>
    </row>
    <row r="2685" spans="1:21" ht="15" hidden="1" customHeight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>
        <f t="shared" si="205"/>
        <v>0</v>
      </c>
      <c r="H2685">
        <f t="shared" si="206"/>
        <v>12</v>
      </c>
      <c r="I2685" t="s">
        <v>8223</v>
      </c>
      <c r="J2685" t="s">
        <v>8245</v>
      </c>
      <c r="K2685">
        <v>1425233240</v>
      </c>
      <c r="L2685" s="9">
        <f t="shared" si="207"/>
        <v>42064.75509259259</v>
      </c>
      <c r="M2685">
        <v>1422641240</v>
      </c>
      <c r="N2685" s="9">
        <f t="shared" si="208"/>
        <v>42034.75509259259</v>
      </c>
      <c r="O2685" t="b">
        <v>0</v>
      </c>
      <c r="P2685">
        <v>3</v>
      </c>
      <c r="Q2685" t="b">
        <v>0</v>
      </c>
      <c r="R2685" t="s">
        <v>8282</v>
      </c>
      <c r="S2685" s="12" t="s">
        <v>8337</v>
      </c>
      <c r="T2685" t="s">
        <v>8338</v>
      </c>
      <c r="U2685">
        <f t="shared" si="209"/>
        <v>2015</v>
      </c>
    </row>
    <row r="2686" spans="1:21" ht="15" hidden="1" customHeight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>
        <f t="shared" si="205"/>
        <v>1</v>
      </c>
      <c r="H2686">
        <f t="shared" si="206"/>
        <v>200</v>
      </c>
      <c r="I2686" t="s">
        <v>8223</v>
      </c>
      <c r="J2686" t="s">
        <v>8245</v>
      </c>
      <c r="K2686">
        <v>1407621425</v>
      </c>
      <c r="L2686" s="9">
        <f t="shared" si="207"/>
        <v>41860.914641203701</v>
      </c>
      <c r="M2686">
        <v>1404165425</v>
      </c>
      <c r="N2686" s="9">
        <f t="shared" si="208"/>
        <v>41820.914641203708</v>
      </c>
      <c r="O2686" t="b">
        <v>0</v>
      </c>
      <c r="P2686">
        <v>4</v>
      </c>
      <c r="Q2686" t="b">
        <v>0</v>
      </c>
      <c r="R2686" t="s">
        <v>8282</v>
      </c>
      <c r="S2686" s="12" t="s">
        <v>8337</v>
      </c>
      <c r="T2686" t="s">
        <v>8338</v>
      </c>
      <c r="U2686">
        <f t="shared" si="209"/>
        <v>2014</v>
      </c>
    </row>
    <row r="2687" spans="1:21" ht="15" hidden="1" customHeight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>
        <f t="shared" si="205"/>
        <v>0</v>
      </c>
      <c r="H2687">
        <f t="shared" si="206"/>
        <v>10</v>
      </c>
      <c r="I2687" t="s">
        <v>8223</v>
      </c>
      <c r="J2687" t="s">
        <v>8245</v>
      </c>
      <c r="K2687">
        <v>1430149330</v>
      </c>
      <c r="L2687" s="9">
        <f t="shared" si="207"/>
        <v>42121.654282407413</v>
      </c>
      <c r="M2687">
        <v>1424968930</v>
      </c>
      <c r="N2687" s="9">
        <f t="shared" si="208"/>
        <v>42061.69594907407</v>
      </c>
      <c r="O2687" t="b">
        <v>0</v>
      </c>
      <c r="P2687">
        <v>1</v>
      </c>
      <c r="Q2687" t="b">
        <v>0</v>
      </c>
      <c r="R2687" t="s">
        <v>8282</v>
      </c>
      <c r="S2687" s="12" t="s">
        <v>8337</v>
      </c>
      <c r="T2687" t="s">
        <v>8338</v>
      </c>
      <c r="U2687">
        <f t="shared" si="209"/>
        <v>2015</v>
      </c>
    </row>
    <row r="2688" spans="1:21" ht="15" hidden="1" customHeight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>
        <f t="shared" si="205"/>
        <v>0</v>
      </c>
      <c r="H2688" t="e">
        <f t="shared" si="206"/>
        <v>#DIV/0!</v>
      </c>
      <c r="I2688" t="s">
        <v>8223</v>
      </c>
      <c r="J2688" t="s">
        <v>8245</v>
      </c>
      <c r="K2688">
        <v>1412119423</v>
      </c>
      <c r="L2688" s="9">
        <f t="shared" si="207"/>
        <v>41912.974803240737</v>
      </c>
      <c r="M2688">
        <v>1410391423</v>
      </c>
      <c r="N2688" s="9">
        <f t="shared" si="208"/>
        <v>41892.974803240737</v>
      </c>
      <c r="O2688" t="b">
        <v>0</v>
      </c>
      <c r="P2688">
        <v>0</v>
      </c>
      <c r="Q2688" t="b">
        <v>0</v>
      </c>
      <c r="R2688" t="s">
        <v>8282</v>
      </c>
      <c r="S2688" s="12" t="s">
        <v>8337</v>
      </c>
      <c r="T2688" t="s">
        <v>8338</v>
      </c>
      <c r="U2688">
        <f t="shared" si="209"/>
        <v>2014</v>
      </c>
    </row>
    <row r="2689" spans="1:21" ht="15" hidden="1" customHeight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>
        <f t="shared" si="205"/>
        <v>0</v>
      </c>
      <c r="H2689" t="e">
        <f t="shared" si="206"/>
        <v>#DIV/0!</v>
      </c>
      <c r="I2689" t="s">
        <v>8223</v>
      </c>
      <c r="J2689" t="s">
        <v>8245</v>
      </c>
      <c r="K2689">
        <v>1435591318</v>
      </c>
      <c r="L2689" s="9">
        <f t="shared" si="207"/>
        <v>42184.64025462963</v>
      </c>
      <c r="M2689">
        <v>1432999318</v>
      </c>
      <c r="N2689" s="9">
        <f t="shared" si="208"/>
        <v>42154.64025462963</v>
      </c>
      <c r="O2689" t="b">
        <v>0</v>
      </c>
      <c r="P2689">
        <v>0</v>
      </c>
      <c r="Q2689" t="b">
        <v>0</v>
      </c>
      <c r="R2689" t="s">
        <v>8282</v>
      </c>
      <c r="S2689" s="12" t="s">
        <v>8337</v>
      </c>
      <c r="T2689" t="s">
        <v>8338</v>
      </c>
      <c r="U2689">
        <f t="shared" si="209"/>
        <v>2015</v>
      </c>
    </row>
    <row r="2690" spans="1:21" ht="15" hidden="1" customHeight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>
        <f t="shared" si="205"/>
        <v>0</v>
      </c>
      <c r="H2690">
        <f t="shared" si="206"/>
        <v>5.29</v>
      </c>
      <c r="I2690" t="s">
        <v>8223</v>
      </c>
      <c r="J2690" t="s">
        <v>8245</v>
      </c>
      <c r="K2690">
        <v>1424746800</v>
      </c>
      <c r="L2690" s="9">
        <f t="shared" si="207"/>
        <v>42059.125</v>
      </c>
      <c r="M2690">
        <v>1422067870</v>
      </c>
      <c r="N2690" s="9">
        <f t="shared" si="208"/>
        <v>42028.11886574074</v>
      </c>
      <c r="O2690" t="b">
        <v>0</v>
      </c>
      <c r="P2690">
        <v>14</v>
      </c>
      <c r="Q2690" t="b">
        <v>0</v>
      </c>
      <c r="R2690" t="s">
        <v>8282</v>
      </c>
      <c r="S2690" s="12" t="s">
        <v>8337</v>
      </c>
      <c r="T2690" t="s">
        <v>8338</v>
      </c>
      <c r="U2690">
        <f t="shared" si="209"/>
        <v>2015</v>
      </c>
    </row>
    <row r="2691" spans="1:21" ht="15" hidden="1" customHeight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>
        <f t="shared" ref="G2691:G2754" si="210">ROUND(E2691/D2691*100,0)</f>
        <v>0</v>
      </c>
      <c r="H2691">
        <f t="shared" ref="H2691:H2754" si="211">ROUND(E2691/P2691,2)</f>
        <v>1</v>
      </c>
      <c r="I2691" t="s">
        <v>8223</v>
      </c>
      <c r="J2691" t="s">
        <v>8245</v>
      </c>
      <c r="K2691">
        <v>1469919890</v>
      </c>
      <c r="L2691" s="9">
        <f t="shared" ref="L2691:L2754" si="212">K2691/60/60/24+DATE(1970,1,1)</f>
        <v>42581.961689814809</v>
      </c>
      <c r="M2691">
        <v>1467327890</v>
      </c>
      <c r="N2691" s="9">
        <f t="shared" ref="N2691:N2754" si="213">M2691/24/60/60+DATE(1970,1,1)</f>
        <v>42551.961689814816</v>
      </c>
      <c r="O2691" t="b">
        <v>0</v>
      </c>
      <c r="P2691">
        <v>1</v>
      </c>
      <c r="Q2691" t="b">
        <v>0</v>
      </c>
      <c r="R2691" t="s">
        <v>8282</v>
      </c>
      <c r="S2691" s="12" t="s">
        <v>8337</v>
      </c>
      <c r="T2691" t="s">
        <v>8338</v>
      </c>
      <c r="U2691">
        <f t="shared" ref="U2691:U2754" si="214">YEAR(N2691)</f>
        <v>2016</v>
      </c>
    </row>
    <row r="2692" spans="1:21" ht="15" hidden="1" customHeight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>
        <f t="shared" si="210"/>
        <v>11</v>
      </c>
      <c r="H2692">
        <f t="shared" si="211"/>
        <v>72.760000000000005</v>
      </c>
      <c r="I2692" t="s">
        <v>8223</v>
      </c>
      <c r="J2692" t="s">
        <v>8245</v>
      </c>
      <c r="K2692">
        <v>1433298676</v>
      </c>
      <c r="L2692" s="9">
        <f t="shared" si="212"/>
        <v>42158.105046296296</v>
      </c>
      <c r="M2692">
        <v>1429410676</v>
      </c>
      <c r="N2692" s="9">
        <f t="shared" si="213"/>
        <v>42113.105046296296</v>
      </c>
      <c r="O2692" t="b">
        <v>0</v>
      </c>
      <c r="P2692">
        <v>118</v>
      </c>
      <c r="Q2692" t="b">
        <v>0</v>
      </c>
      <c r="R2692" t="s">
        <v>8282</v>
      </c>
      <c r="S2692" s="12" t="s">
        <v>8337</v>
      </c>
      <c r="T2692" t="s">
        <v>8338</v>
      </c>
      <c r="U2692">
        <f t="shared" si="214"/>
        <v>2015</v>
      </c>
    </row>
    <row r="2693" spans="1:21" ht="15" hidden="1" customHeight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>
        <f t="shared" si="210"/>
        <v>0</v>
      </c>
      <c r="H2693">
        <f t="shared" si="211"/>
        <v>17.5</v>
      </c>
      <c r="I2693" t="s">
        <v>8228</v>
      </c>
      <c r="J2693" t="s">
        <v>8250</v>
      </c>
      <c r="K2693">
        <v>1431278557</v>
      </c>
      <c r="L2693" s="9">
        <f t="shared" si="212"/>
        <v>42134.724039351851</v>
      </c>
      <c r="M2693">
        <v>1427390557</v>
      </c>
      <c r="N2693" s="9">
        <f t="shared" si="213"/>
        <v>42089.724039351851</v>
      </c>
      <c r="O2693" t="b">
        <v>0</v>
      </c>
      <c r="P2693">
        <v>2</v>
      </c>
      <c r="Q2693" t="b">
        <v>0</v>
      </c>
      <c r="R2693" t="s">
        <v>8282</v>
      </c>
      <c r="S2693" s="12" t="s">
        <v>8337</v>
      </c>
      <c r="T2693" t="s">
        <v>8338</v>
      </c>
      <c r="U2693">
        <f t="shared" si="214"/>
        <v>2015</v>
      </c>
    </row>
    <row r="2694" spans="1:21" ht="15" hidden="1" customHeight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>
        <f t="shared" si="210"/>
        <v>1</v>
      </c>
      <c r="H2694">
        <f t="shared" si="211"/>
        <v>25</v>
      </c>
      <c r="I2694" t="s">
        <v>8223</v>
      </c>
      <c r="J2694" t="s">
        <v>8245</v>
      </c>
      <c r="K2694">
        <v>1427266860</v>
      </c>
      <c r="L2694" s="9">
        <f t="shared" si="212"/>
        <v>42088.292361111111</v>
      </c>
      <c r="M2694">
        <v>1424678460</v>
      </c>
      <c r="N2694" s="9">
        <f t="shared" si="213"/>
        <v>42058.334027777775</v>
      </c>
      <c r="O2694" t="b">
        <v>0</v>
      </c>
      <c r="P2694">
        <v>1</v>
      </c>
      <c r="Q2694" t="b">
        <v>0</v>
      </c>
      <c r="R2694" t="s">
        <v>8282</v>
      </c>
      <c r="S2694" s="12" t="s">
        <v>8337</v>
      </c>
      <c r="T2694" t="s">
        <v>8338</v>
      </c>
      <c r="U2694">
        <f t="shared" si="214"/>
        <v>2015</v>
      </c>
    </row>
    <row r="2695" spans="1:21" ht="15" hidden="1" customHeight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>
        <f t="shared" si="210"/>
        <v>1</v>
      </c>
      <c r="H2695">
        <f t="shared" si="211"/>
        <v>13.33</v>
      </c>
      <c r="I2695" t="s">
        <v>8223</v>
      </c>
      <c r="J2695" t="s">
        <v>8245</v>
      </c>
      <c r="K2695">
        <v>1407899966</v>
      </c>
      <c r="L2695" s="9">
        <f t="shared" si="212"/>
        <v>41864.138495370367</v>
      </c>
      <c r="M2695">
        <v>1405307966</v>
      </c>
      <c r="N2695" s="9">
        <f t="shared" si="213"/>
        <v>41834.138495370367</v>
      </c>
      <c r="O2695" t="b">
        <v>0</v>
      </c>
      <c r="P2695">
        <v>3</v>
      </c>
      <c r="Q2695" t="b">
        <v>0</v>
      </c>
      <c r="R2695" t="s">
        <v>8282</v>
      </c>
      <c r="S2695" s="12" t="s">
        <v>8337</v>
      </c>
      <c r="T2695" t="s">
        <v>8338</v>
      </c>
      <c r="U2695">
        <f t="shared" si="214"/>
        <v>2014</v>
      </c>
    </row>
    <row r="2696" spans="1:21" ht="15" hidden="1" customHeight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>
        <f t="shared" si="210"/>
        <v>0</v>
      </c>
      <c r="H2696">
        <f t="shared" si="211"/>
        <v>1</v>
      </c>
      <c r="I2696" t="s">
        <v>8223</v>
      </c>
      <c r="J2696" t="s">
        <v>8245</v>
      </c>
      <c r="K2696">
        <v>1411701739</v>
      </c>
      <c r="L2696" s="9">
        <f t="shared" si="212"/>
        <v>41908.140497685185</v>
      </c>
      <c r="M2696">
        <v>1409109739</v>
      </c>
      <c r="N2696" s="9">
        <f t="shared" si="213"/>
        <v>41878.140497685185</v>
      </c>
      <c r="O2696" t="b">
        <v>0</v>
      </c>
      <c r="P2696">
        <v>1</v>
      </c>
      <c r="Q2696" t="b">
        <v>0</v>
      </c>
      <c r="R2696" t="s">
        <v>8282</v>
      </c>
      <c r="S2696" s="12" t="s">
        <v>8337</v>
      </c>
      <c r="T2696" t="s">
        <v>8338</v>
      </c>
      <c r="U2696">
        <f t="shared" si="214"/>
        <v>2014</v>
      </c>
    </row>
    <row r="2697" spans="1:21" ht="15" hidden="1" customHeight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>
        <f t="shared" si="210"/>
        <v>0</v>
      </c>
      <c r="H2697">
        <f t="shared" si="211"/>
        <v>23.67</v>
      </c>
      <c r="I2697" t="s">
        <v>8223</v>
      </c>
      <c r="J2697" t="s">
        <v>8245</v>
      </c>
      <c r="K2697">
        <v>1428981718</v>
      </c>
      <c r="L2697" s="9">
        <f t="shared" si="212"/>
        <v>42108.14025462963</v>
      </c>
      <c r="M2697">
        <v>1423801318</v>
      </c>
      <c r="N2697" s="9">
        <f t="shared" si="213"/>
        <v>42048.181921296295</v>
      </c>
      <c r="O2697" t="b">
        <v>0</v>
      </c>
      <c r="P2697">
        <v>3</v>
      </c>
      <c r="Q2697" t="b">
        <v>0</v>
      </c>
      <c r="R2697" t="s">
        <v>8282</v>
      </c>
      <c r="S2697" s="12" t="s">
        <v>8337</v>
      </c>
      <c r="T2697" t="s">
        <v>8338</v>
      </c>
      <c r="U2697">
        <f t="shared" si="214"/>
        <v>2015</v>
      </c>
    </row>
    <row r="2698" spans="1:21" ht="15" hidden="1" customHeight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>
        <f t="shared" si="210"/>
        <v>6</v>
      </c>
      <c r="H2698">
        <f t="shared" si="211"/>
        <v>89.21</v>
      </c>
      <c r="I2698" t="s">
        <v>8223</v>
      </c>
      <c r="J2698" t="s">
        <v>8245</v>
      </c>
      <c r="K2698">
        <v>1419538560</v>
      </c>
      <c r="L2698" s="9">
        <f t="shared" si="212"/>
        <v>41998.844444444447</v>
      </c>
      <c r="M2698">
        <v>1416600960</v>
      </c>
      <c r="N2698" s="9">
        <f t="shared" si="213"/>
        <v>41964.844444444447</v>
      </c>
      <c r="O2698" t="b">
        <v>0</v>
      </c>
      <c r="P2698">
        <v>38</v>
      </c>
      <c r="Q2698" t="b">
        <v>0</v>
      </c>
      <c r="R2698" t="s">
        <v>8282</v>
      </c>
      <c r="S2698" s="12" t="s">
        <v>8337</v>
      </c>
      <c r="T2698" t="s">
        <v>8338</v>
      </c>
      <c r="U2698">
        <f t="shared" si="214"/>
        <v>2014</v>
      </c>
    </row>
    <row r="2699" spans="1:21" ht="15" hidden="1" customHeight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>
        <f t="shared" si="210"/>
        <v>26</v>
      </c>
      <c r="H2699">
        <f t="shared" si="211"/>
        <v>116.56</v>
      </c>
      <c r="I2699" t="s">
        <v>8223</v>
      </c>
      <c r="J2699" t="s">
        <v>8245</v>
      </c>
      <c r="K2699">
        <v>1438552800</v>
      </c>
      <c r="L2699" s="9">
        <f t="shared" si="212"/>
        <v>42218.916666666672</v>
      </c>
      <c r="M2699">
        <v>1435876423</v>
      </c>
      <c r="N2699" s="9">
        <f t="shared" si="213"/>
        <v>42187.940081018518</v>
      </c>
      <c r="O2699" t="b">
        <v>0</v>
      </c>
      <c r="P2699">
        <v>52</v>
      </c>
      <c r="Q2699" t="b">
        <v>0</v>
      </c>
      <c r="R2699" t="s">
        <v>8282</v>
      </c>
      <c r="S2699" s="12" t="s">
        <v>8337</v>
      </c>
      <c r="T2699" t="s">
        <v>8338</v>
      </c>
      <c r="U2699">
        <f t="shared" si="214"/>
        <v>2015</v>
      </c>
    </row>
    <row r="2700" spans="1:21" ht="15" hidden="1" customHeight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>
        <f t="shared" si="210"/>
        <v>0</v>
      </c>
      <c r="H2700">
        <f t="shared" si="211"/>
        <v>13.01</v>
      </c>
      <c r="I2700" t="s">
        <v>8223</v>
      </c>
      <c r="J2700" t="s">
        <v>8245</v>
      </c>
      <c r="K2700">
        <v>1403904808</v>
      </c>
      <c r="L2700" s="9">
        <f t="shared" si="212"/>
        <v>41817.898240740738</v>
      </c>
      <c r="M2700">
        <v>1401312808</v>
      </c>
      <c r="N2700" s="9">
        <f t="shared" si="213"/>
        <v>41787.898240740738</v>
      </c>
      <c r="O2700" t="b">
        <v>0</v>
      </c>
      <c r="P2700">
        <v>2</v>
      </c>
      <c r="Q2700" t="b">
        <v>0</v>
      </c>
      <c r="R2700" t="s">
        <v>8282</v>
      </c>
      <c r="S2700" s="12" t="s">
        <v>8337</v>
      </c>
      <c r="T2700" t="s">
        <v>8338</v>
      </c>
      <c r="U2700">
        <f t="shared" si="214"/>
        <v>2014</v>
      </c>
    </row>
    <row r="2701" spans="1:21" ht="15" hidden="1" customHeight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>
        <f t="shared" si="210"/>
        <v>0</v>
      </c>
      <c r="H2701" t="e">
        <f t="shared" si="211"/>
        <v>#DIV/0!</v>
      </c>
      <c r="I2701" t="s">
        <v>8228</v>
      </c>
      <c r="J2701" t="s">
        <v>8250</v>
      </c>
      <c r="K2701">
        <v>1407533463</v>
      </c>
      <c r="L2701" s="9">
        <f t="shared" si="212"/>
        <v>41859.896562499998</v>
      </c>
      <c r="M2701">
        <v>1404941463</v>
      </c>
      <c r="N2701" s="9">
        <f t="shared" si="213"/>
        <v>41829.896562499998</v>
      </c>
      <c r="O2701" t="b">
        <v>0</v>
      </c>
      <c r="P2701">
        <v>0</v>
      </c>
      <c r="Q2701" t="b">
        <v>0</v>
      </c>
      <c r="R2701" t="s">
        <v>8282</v>
      </c>
      <c r="S2701" s="12" t="s">
        <v>8337</v>
      </c>
      <c r="T2701" t="s">
        <v>8338</v>
      </c>
      <c r="U2701">
        <f t="shared" si="214"/>
        <v>2014</v>
      </c>
    </row>
    <row r="2702" spans="1:21" ht="15" hidden="1" customHeight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>
        <f t="shared" si="210"/>
        <v>1</v>
      </c>
      <c r="H2702">
        <f t="shared" si="211"/>
        <v>17.5</v>
      </c>
      <c r="I2702" t="s">
        <v>8223</v>
      </c>
      <c r="J2702" t="s">
        <v>8245</v>
      </c>
      <c r="K2702">
        <v>1411073972</v>
      </c>
      <c r="L2702" s="9">
        <f t="shared" si="212"/>
        <v>41900.87467592593</v>
      </c>
      <c r="M2702">
        <v>1408481972</v>
      </c>
      <c r="N2702" s="9">
        <f t="shared" si="213"/>
        <v>41870.874675925923</v>
      </c>
      <c r="O2702" t="b">
        <v>0</v>
      </c>
      <c r="P2702">
        <v>4</v>
      </c>
      <c r="Q2702" t="b">
        <v>0</v>
      </c>
      <c r="R2702" t="s">
        <v>8282</v>
      </c>
      <c r="S2702" s="12" t="s">
        <v>8337</v>
      </c>
      <c r="T2702" t="s">
        <v>8338</v>
      </c>
      <c r="U2702">
        <f t="shared" si="214"/>
        <v>2014</v>
      </c>
    </row>
    <row r="2703" spans="1:21" ht="15" hidden="1" customHeight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>
        <f t="shared" si="210"/>
        <v>46</v>
      </c>
      <c r="H2703">
        <f t="shared" si="211"/>
        <v>34.130000000000003</v>
      </c>
      <c r="I2703" t="s">
        <v>8240</v>
      </c>
      <c r="J2703" t="s">
        <v>8248</v>
      </c>
      <c r="K2703">
        <v>1491586534</v>
      </c>
      <c r="L2703" s="9">
        <f t="shared" si="212"/>
        <v>42832.733032407406</v>
      </c>
      <c r="M2703">
        <v>1488911734</v>
      </c>
      <c r="N2703" s="9">
        <f t="shared" si="213"/>
        <v>42801.774699074071</v>
      </c>
      <c r="O2703" t="b">
        <v>0</v>
      </c>
      <c r="P2703">
        <v>46</v>
      </c>
      <c r="Q2703" t="b">
        <v>0</v>
      </c>
      <c r="R2703" t="s">
        <v>8301</v>
      </c>
      <c r="S2703" s="12" t="s">
        <v>8318</v>
      </c>
      <c r="T2703" t="s">
        <v>8358</v>
      </c>
      <c r="U2703">
        <f t="shared" si="214"/>
        <v>2017</v>
      </c>
    </row>
    <row r="2704" spans="1:21" ht="15" hidden="1" customHeight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>
        <f t="shared" si="210"/>
        <v>34</v>
      </c>
      <c r="H2704">
        <f t="shared" si="211"/>
        <v>132.35</v>
      </c>
      <c r="I2704" t="s">
        <v>8223</v>
      </c>
      <c r="J2704" t="s">
        <v>8245</v>
      </c>
      <c r="K2704">
        <v>1491416077</v>
      </c>
      <c r="L2704" s="9">
        <f t="shared" si="212"/>
        <v>42830.760150462964</v>
      </c>
      <c r="M2704">
        <v>1488827677</v>
      </c>
      <c r="N2704" s="9">
        <f t="shared" si="213"/>
        <v>42800.801817129628</v>
      </c>
      <c r="O2704" t="b">
        <v>1</v>
      </c>
      <c r="P2704">
        <v>26</v>
      </c>
      <c r="Q2704" t="b">
        <v>0</v>
      </c>
      <c r="R2704" t="s">
        <v>8301</v>
      </c>
      <c r="S2704" s="12" t="s">
        <v>8318</v>
      </c>
      <c r="T2704" t="s">
        <v>8358</v>
      </c>
      <c r="U2704">
        <f t="shared" si="214"/>
        <v>2017</v>
      </c>
    </row>
    <row r="2705" spans="1:21" ht="15" hidden="1" customHeight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>
        <f t="shared" si="210"/>
        <v>104</v>
      </c>
      <c r="H2705">
        <f t="shared" si="211"/>
        <v>922.22</v>
      </c>
      <c r="I2705" t="s">
        <v>8237</v>
      </c>
      <c r="J2705" t="s">
        <v>8255</v>
      </c>
      <c r="K2705">
        <v>1490196830</v>
      </c>
      <c r="L2705" s="9">
        <f t="shared" si="212"/>
        <v>42816.648495370369</v>
      </c>
      <c r="M2705">
        <v>1485016430</v>
      </c>
      <c r="N2705" s="9">
        <f t="shared" si="213"/>
        <v>42756.690162037034</v>
      </c>
      <c r="O2705" t="b">
        <v>0</v>
      </c>
      <c r="P2705">
        <v>45</v>
      </c>
      <c r="Q2705" t="b">
        <v>0</v>
      </c>
      <c r="R2705" t="s">
        <v>8301</v>
      </c>
      <c r="S2705" s="12" t="s">
        <v>8318</v>
      </c>
      <c r="T2705" t="s">
        <v>8358</v>
      </c>
      <c r="U2705">
        <f t="shared" si="214"/>
        <v>2017</v>
      </c>
    </row>
    <row r="2706" spans="1:21" ht="15" hidden="1" customHeight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>
        <f t="shared" si="210"/>
        <v>6</v>
      </c>
      <c r="H2706">
        <f t="shared" si="211"/>
        <v>163.57</v>
      </c>
      <c r="I2706" t="s">
        <v>8223</v>
      </c>
      <c r="J2706" t="s">
        <v>8245</v>
      </c>
      <c r="K2706">
        <v>1491421314</v>
      </c>
      <c r="L2706" s="9">
        <f t="shared" si="212"/>
        <v>42830.820763888885</v>
      </c>
      <c r="M2706">
        <v>1487709714</v>
      </c>
      <c r="N2706" s="9">
        <f t="shared" si="213"/>
        <v>42787.862430555557</v>
      </c>
      <c r="O2706" t="b">
        <v>0</v>
      </c>
      <c r="P2706">
        <v>7</v>
      </c>
      <c r="Q2706" t="b">
        <v>0</v>
      </c>
      <c r="R2706" t="s">
        <v>8301</v>
      </c>
      <c r="S2706" s="12" t="s">
        <v>8318</v>
      </c>
      <c r="T2706" t="s">
        <v>8358</v>
      </c>
      <c r="U2706">
        <f t="shared" si="214"/>
        <v>2017</v>
      </c>
    </row>
    <row r="2707" spans="1:21" ht="15" hidden="1" customHeight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>
        <f t="shared" si="210"/>
        <v>11</v>
      </c>
      <c r="H2707">
        <f t="shared" si="211"/>
        <v>217.38</v>
      </c>
      <c r="I2707" t="s">
        <v>8223</v>
      </c>
      <c r="J2707" t="s">
        <v>8245</v>
      </c>
      <c r="K2707">
        <v>1490389158</v>
      </c>
      <c r="L2707" s="9">
        <f t="shared" si="212"/>
        <v>42818.874513888892</v>
      </c>
      <c r="M2707">
        <v>1486504758</v>
      </c>
      <c r="N2707" s="9">
        <f t="shared" si="213"/>
        <v>42773.916180555556</v>
      </c>
      <c r="O2707" t="b">
        <v>0</v>
      </c>
      <c r="P2707">
        <v>8</v>
      </c>
      <c r="Q2707" t="b">
        <v>0</v>
      </c>
      <c r="R2707" t="s">
        <v>8301</v>
      </c>
      <c r="S2707" s="12" t="s">
        <v>8318</v>
      </c>
      <c r="T2707" t="s">
        <v>8358</v>
      </c>
      <c r="U2707">
        <f t="shared" si="214"/>
        <v>2017</v>
      </c>
    </row>
    <row r="2708" spans="1:21" ht="15" hidden="1" customHeight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>
        <f t="shared" si="210"/>
        <v>112</v>
      </c>
      <c r="H2708">
        <f t="shared" si="211"/>
        <v>149.44</v>
      </c>
      <c r="I2708" t="s">
        <v>8223</v>
      </c>
      <c r="J2708" t="s">
        <v>8245</v>
      </c>
      <c r="K2708">
        <v>1413442740</v>
      </c>
      <c r="L2708" s="9">
        <f t="shared" si="212"/>
        <v>41928.290972222225</v>
      </c>
      <c r="M2708">
        <v>1410937483</v>
      </c>
      <c r="N2708" s="9">
        <f t="shared" si="213"/>
        <v>41899.294942129629</v>
      </c>
      <c r="O2708" t="b">
        <v>1</v>
      </c>
      <c r="P2708">
        <v>263</v>
      </c>
      <c r="Q2708" t="b">
        <v>1</v>
      </c>
      <c r="R2708" t="s">
        <v>8301</v>
      </c>
      <c r="S2708" s="12" t="s">
        <v>8318</v>
      </c>
      <c r="T2708" t="s">
        <v>8358</v>
      </c>
      <c r="U2708">
        <f t="shared" si="214"/>
        <v>2014</v>
      </c>
    </row>
    <row r="2709" spans="1:21" ht="15" hidden="1" customHeight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>
        <f t="shared" si="210"/>
        <v>351</v>
      </c>
      <c r="H2709">
        <f t="shared" si="211"/>
        <v>71.239999999999995</v>
      </c>
      <c r="I2709" t="s">
        <v>8223</v>
      </c>
      <c r="J2709" t="s">
        <v>8245</v>
      </c>
      <c r="K2709">
        <v>1369637940</v>
      </c>
      <c r="L2709" s="9">
        <f t="shared" si="212"/>
        <v>41421.290972222225</v>
      </c>
      <c r="M2709">
        <v>1367088443</v>
      </c>
      <c r="N2709" s="9">
        <f t="shared" si="213"/>
        <v>41391.782905092594</v>
      </c>
      <c r="O2709" t="b">
        <v>1</v>
      </c>
      <c r="P2709">
        <v>394</v>
      </c>
      <c r="Q2709" t="b">
        <v>1</v>
      </c>
      <c r="R2709" t="s">
        <v>8301</v>
      </c>
      <c r="S2709" s="12" t="s">
        <v>8318</v>
      </c>
      <c r="T2709" t="s">
        <v>8358</v>
      </c>
      <c r="U2709">
        <f t="shared" si="214"/>
        <v>2013</v>
      </c>
    </row>
    <row r="2710" spans="1:21" ht="15" hidden="1" customHeight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>
        <f t="shared" si="210"/>
        <v>233</v>
      </c>
      <c r="H2710">
        <f t="shared" si="211"/>
        <v>44.46</v>
      </c>
      <c r="I2710" t="s">
        <v>8224</v>
      </c>
      <c r="J2710" t="s">
        <v>8246</v>
      </c>
      <c r="K2710">
        <v>1469119526</v>
      </c>
      <c r="L2710" s="9">
        <f t="shared" si="212"/>
        <v>42572.698217592595</v>
      </c>
      <c r="M2710">
        <v>1463935526</v>
      </c>
      <c r="N2710" s="9">
        <f t="shared" si="213"/>
        <v>42512.698217592595</v>
      </c>
      <c r="O2710" t="b">
        <v>1</v>
      </c>
      <c r="P2710">
        <v>1049</v>
      </c>
      <c r="Q2710" t="b">
        <v>1</v>
      </c>
      <c r="R2710" t="s">
        <v>8301</v>
      </c>
      <c r="S2710" s="12" t="s">
        <v>8318</v>
      </c>
      <c r="T2710" t="s">
        <v>8358</v>
      </c>
      <c r="U2710">
        <f t="shared" si="214"/>
        <v>2016</v>
      </c>
    </row>
    <row r="2711" spans="1:21" ht="15" hidden="1" customHeight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>
        <f t="shared" si="210"/>
        <v>102</v>
      </c>
      <c r="H2711">
        <f t="shared" si="211"/>
        <v>164.94</v>
      </c>
      <c r="I2711" t="s">
        <v>8223</v>
      </c>
      <c r="J2711" t="s">
        <v>8245</v>
      </c>
      <c r="K2711">
        <v>1475553540</v>
      </c>
      <c r="L2711" s="9">
        <f t="shared" si="212"/>
        <v>42647.165972222225</v>
      </c>
      <c r="M2711">
        <v>1472528141</v>
      </c>
      <c r="N2711" s="9">
        <f t="shared" si="213"/>
        <v>42612.149780092594</v>
      </c>
      <c r="O2711" t="b">
        <v>1</v>
      </c>
      <c r="P2711">
        <v>308</v>
      </c>
      <c r="Q2711" t="b">
        <v>1</v>
      </c>
      <c r="R2711" t="s">
        <v>8301</v>
      </c>
      <c r="S2711" s="12" t="s">
        <v>8318</v>
      </c>
      <c r="T2711" t="s">
        <v>8358</v>
      </c>
      <c r="U2711">
        <f t="shared" si="214"/>
        <v>2016</v>
      </c>
    </row>
    <row r="2712" spans="1:21" ht="15" hidden="1" customHeight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>
        <f t="shared" si="210"/>
        <v>154</v>
      </c>
      <c r="H2712">
        <f t="shared" si="211"/>
        <v>84.87</v>
      </c>
      <c r="I2712" t="s">
        <v>8223</v>
      </c>
      <c r="J2712" t="s">
        <v>8245</v>
      </c>
      <c r="K2712">
        <v>1407549600</v>
      </c>
      <c r="L2712" s="9">
        <f t="shared" si="212"/>
        <v>41860.083333333336</v>
      </c>
      <c r="M2712">
        <v>1404797428</v>
      </c>
      <c r="N2712" s="9">
        <f t="shared" si="213"/>
        <v>41828.229490740741</v>
      </c>
      <c r="O2712" t="b">
        <v>1</v>
      </c>
      <c r="P2712">
        <v>1088</v>
      </c>
      <c r="Q2712" t="b">
        <v>1</v>
      </c>
      <c r="R2712" t="s">
        <v>8301</v>
      </c>
      <c r="S2712" s="12" t="s">
        <v>8318</v>
      </c>
      <c r="T2712" t="s">
        <v>8358</v>
      </c>
      <c r="U2712">
        <f t="shared" si="214"/>
        <v>2014</v>
      </c>
    </row>
    <row r="2713" spans="1:21" ht="15" hidden="1" customHeight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>
        <f t="shared" si="210"/>
        <v>101</v>
      </c>
      <c r="H2713">
        <f t="shared" si="211"/>
        <v>53.95</v>
      </c>
      <c r="I2713" t="s">
        <v>8224</v>
      </c>
      <c r="J2713" t="s">
        <v>8246</v>
      </c>
      <c r="K2713">
        <v>1403301660</v>
      </c>
      <c r="L2713" s="9">
        <f t="shared" si="212"/>
        <v>41810.917361111111</v>
      </c>
      <c r="M2713">
        <v>1400694790</v>
      </c>
      <c r="N2713" s="9">
        <f t="shared" si="213"/>
        <v>41780.745254629626</v>
      </c>
      <c r="O2713" t="b">
        <v>1</v>
      </c>
      <c r="P2713">
        <v>73</v>
      </c>
      <c r="Q2713" t="b">
        <v>1</v>
      </c>
      <c r="R2713" t="s">
        <v>8301</v>
      </c>
      <c r="S2713" s="12" t="s">
        <v>8318</v>
      </c>
      <c r="T2713" t="s">
        <v>8358</v>
      </c>
      <c r="U2713">
        <f t="shared" si="214"/>
        <v>2014</v>
      </c>
    </row>
    <row r="2714" spans="1:21" ht="15" hidden="1" customHeight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>
        <f t="shared" si="210"/>
        <v>131</v>
      </c>
      <c r="H2714">
        <f t="shared" si="211"/>
        <v>50.53</v>
      </c>
      <c r="I2714" t="s">
        <v>8223</v>
      </c>
      <c r="J2714" t="s">
        <v>8245</v>
      </c>
      <c r="K2714">
        <v>1373738400</v>
      </c>
      <c r="L2714" s="9">
        <f t="shared" si="212"/>
        <v>41468.75</v>
      </c>
      <c r="M2714">
        <v>1370568560</v>
      </c>
      <c r="N2714" s="9">
        <f t="shared" si="213"/>
        <v>41432.062037037038</v>
      </c>
      <c r="O2714" t="b">
        <v>1</v>
      </c>
      <c r="P2714">
        <v>143</v>
      </c>
      <c r="Q2714" t="b">
        <v>1</v>
      </c>
      <c r="R2714" t="s">
        <v>8301</v>
      </c>
      <c r="S2714" s="12" t="s">
        <v>8318</v>
      </c>
      <c r="T2714" t="s">
        <v>8358</v>
      </c>
      <c r="U2714">
        <f t="shared" si="214"/>
        <v>2013</v>
      </c>
    </row>
    <row r="2715" spans="1:21" ht="15" hidden="1" customHeight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>
        <f t="shared" si="210"/>
        <v>102</v>
      </c>
      <c r="H2715">
        <f t="shared" si="211"/>
        <v>108</v>
      </c>
      <c r="I2715" t="s">
        <v>8223</v>
      </c>
      <c r="J2715" t="s">
        <v>8245</v>
      </c>
      <c r="K2715">
        <v>1450971684</v>
      </c>
      <c r="L2715" s="9">
        <f t="shared" si="212"/>
        <v>42362.653749999998</v>
      </c>
      <c r="M2715">
        <v>1447515684</v>
      </c>
      <c r="N2715" s="9">
        <f t="shared" si="213"/>
        <v>42322.653749999998</v>
      </c>
      <c r="O2715" t="b">
        <v>1</v>
      </c>
      <c r="P2715">
        <v>1420</v>
      </c>
      <c r="Q2715" t="b">
        <v>1</v>
      </c>
      <c r="R2715" t="s">
        <v>8301</v>
      </c>
      <c r="S2715" s="12" t="s">
        <v>8318</v>
      </c>
      <c r="T2715" t="s">
        <v>8358</v>
      </c>
      <c r="U2715">
        <f t="shared" si="214"/>
        <v>2015</v>
      </c>
    </row>
    <row r="2716" spans="1:21" ht="15" hidden="1" customHeight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>
        <f t="shared" si="210"/>
        <v>116</v>
      </c>
      <c r="H2716">
        <f t="shared" si="211"/>
        <v>95.37</v>
      </c>
      <c r="I2716" t="s">
        <v>8223</v>
      </c>
      <c r="J2716" t="s">
        <v>8245</v>
      </c>
      <c r="K2716">
        <v>1476486000</v>
      </c>
      <c r="L2716" s="9">
        <f t="shared" si="212"/>
        <v>42657.958333333328</v>
      </c>
      <c r="M2716">
        <v>1474040596</v>
      </c>
      <c r="N2716" s="9">
        <f t="shared" si="213"/>
        <v>42629.655046296291</v>
      </c>
      <c r="O2716" t="b">
        <v>1</v>
      </c>
      <c r="P2716">
        <v>305</v>
      </c>
      <c r="Q2716" t="b">
        <v>1</v>
      </c>
      <c r="R2716" t="s">
        <v>8301</v>
      </c>
      <c r="S2716" s="12" t="s">
        <v>8318</v>
      </c>
      <c r="T2716" t="s">
        <v>8358</v>
      </c>
      <c r="U2716">
        <f t="shared" si="214"/>
        <v>2016</v>
      </c>
    </row>
    <row r="2717" spans="1:21" ht="15" hidden="1" customHeight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>
        <f t="shared" si="210"/>
        <v>265</v>
      </c>
      <c r="H2717">
        <f t="shared" si="211"/>
        <v>57.63</v>
      </c>
      <c r="I2717" t="s">
        <v>8223</v>
      </c>
      <c r="J2717" t="s">
        <v>8245</v>
      </c>
      <c r="K2717">
        <v>1456047228</v>
      </c>
      <c r="L2717" s="9">
        <f t="shared" si="212"/>
        <v>42421.398472222223</v>
      </c>
      <c r="M2717">
        <v>1453109628</v>
      </c>
      <c r="N2717" s="9">
        <f t="shared" si="213"/>
        <v>42387.398472222223</v>
      </c>
      <c r="O2717" t="b">
        <v>1</v>
      </c>
      <c r="P2717">
        <v>551</v>
      </c>
      <c r="Q2717" t="b">
        <v>1</v>
      </c>
      <c r="R2717" t="s">
        <v>8301</v>
      </c>
      <c r="S2717" s="12" t="s">
        <v>8318</v>
      </c>
      <c r="T2717" t="s">
        <v>8358</v>
      </c>
      <c r="U2717">
        <f t="shared" si="214"/>
        <v>2016</v>
      </c>
    </row>
    <row r="2718" spans="1:21" ht="15" hidden="1" customHeight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>
        <f t="shared" si="210"/>
        <v>120</v>
      </c>
      <c r="H2718">
        <f t="shared" si="211"/>
        <v>64.16</v>
      </c>
      <c r="I2718" t="s">
        <v>8235</v>
      </c>
      <c r="J2718" t="s">
        <v>8248</v>
      </c>
      <c r="K2718">
        <v>1444291193</v>
      </c>
      <c r="L2718" s="9">
        <f t="shared" si="212"/>
        <v>42285.333252314813</v>
      </c>
      <c r="M2718">
        <v>1441699193</v>
      </c>
      <c r="N2718" s="9">
        <f t="shared" si="213"/>
        <v>42255.333252314813</v>
      </c>
      <c r="O2718" t="b">
        <v>1</v>
      </c>
      <c r="P2718">
        <v>187</v>
      </c>
      <c r="Q2718" t="b">
        <v>1</v>
      </c>
      <c r="R2718" t="s">
        <v>8301</v>
      </c>
      <c r="S2718" s="12" t="s">
        <v>8318</v>
      </c>
      <c r="T2718" t="s">
        <v>8358</v>
      </c>
      <c r="U2718">
        <f t="shared" si="214"/>
        <v>2015</v>
      </c>
    </row>
    <row r="2719" spans="1:21" ht="15" hidden="1" customHeight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>
        <f t="shared" si="210"/>
        <v>120</v>
      </c>
      <c r="H2719">
        <f t="shared" si="211"/>
        <v>92.39</v>
      </c>
      <c r="I2719" t="s">
        <v>8223</v>
      </c>
      <c r="J2719" t="s">
        <v>8245</v>
      </c>
      <c r="K2719">
        <v>1417906649</v>
      </c>
      <c r="L2719" s="9">
        <f t="shared" si="212"/>
        <v>41979.956585648149</v>
      </c>
      <c r="M2719">
        <v>1414015049</v>
      </c>
      <c r="N2719" s="9">
        <f t="shared" si="213"/>
        <v>41934.914918981485</v>
      </c>
      <c r="O2719" t="b">
        <v>1</v>
      </c>
      <c r="P2719">
        <v>325</v>
      </c>
      <c r="Q2719" t="b">
        <v>1</v>
      </c>
      <c r="R2719" t="s">
        <v>8301</v>
      </c>
      <c r="S2719" s="12" t="s">
        <v>8318</v>
      </c>
      <c r="T2719" t="s">
        <v>8358</v>
      </c>
      <c r="U2719">
        <f t="shared" si="214"/>
        <v>2014</v>
      </c>
    </row>
    <row r="2720" spans="1:21" ht="15" hidden="1" customHeight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>
        <f t="shared" si="210"/>
        <v>104</v>
      </c>
      <c r="H2720">
        <f t="shared" si="211"/>
        <v>125.98</v>
      </c>
      <c r="I2720" t="s">
        <v>8223</v>
      </c>
      <c r="J2720" t="s">
        <v>8245</v>
      </c>
      <c r="K2720">
        <v>1462316400</v>
      </c>
      <c r="L2720" s="9">
        <f t="shared" si="212"/>
        <v>42493.958333333328</v>
      </c>
      <c r="M2720">
        <v>1459865945</v>
      </c>
      <c r="N2720" s="9">
        <f t="shared" si="213"/>
        <v>42465.596585648149</v>
      </c>
      <c r="O2720" t="b">
        <v>1</v>
      </c>
      <c r="P2720">
        <v>148</v>
      </c>
      <c r="Q2720" t="b">
        <v>1</v>
      </c>
      <c r="R2720" t="s">
        <v>8301</v>
      </c>
      <c r="S2720" s="12" t="s">
        <v>8318</v>
      </c>
      <c r="T2720" t="s">
        <v>8358</v>
      </c>
      <c r="U2720">
        <f t="shared" si="214"/>
        <v>2016</v>
      </c>
    </row>
    <row r="2721" spans="1:21" ht="15" hidden="1" customHeight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>
        <f t="shared" si="210"/>
        <v>109</v>
      </c>
      <c r="H2721">
        <f t="shared" si="211"/>
        <v>94.64</v>
      </c>
      <c r="I2721" t="s">
        <v>8223</v>
      </c>
      <c r="J2721" t="s">
        <v>8245</v>
      </c>
      <c r="K2721">
        <v>1460936694</v>
      </c>
      <c r="L2721" s="9">
        <f t="shared" si="212"/>
        <v>42477.989513888882</v>
      </c>
      <c r="M2721">
        <v>1455756294</v>
      </c>
      <c r="N2721" s="9">
        <f t="shared" si="213"/>
        <v>42418.031180555554</v>
      </c>
      <c r="O2721" t="b">
        <v>0</v>
      </c>
      <c r="P2721">
        <v>69</v>
      </c>
      <c r="Q2721" t="b">
        <v>1</v>
      </c>
      <c r="R2721" t="s">
        <v>8301</v>
      </c>
      <c r="S2721" s="12" t="s">
        <v>8318</v>
      </c>
      <c r="T2721" t="s">
        <v>8358</v>
      </c>
      <c r="U2721">
        <f t="shared" si="214"/>
        <v>2016</v>
      </c>
    </row>
    <row r="2722" spans="1:21" ht="15" hidden="1" customHeight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>
        <f t="shared" si="210"/>
        <v>118</v>
      </c>
      <c r="H2722">
        <f t="shared" si="211"/>
        <v>170.7</v>
      </c>
      <c r="I2722" t="s">
        <v>8223</v>
      </c>
      <c r="J2722" t="s">
        <v>8245</v>
      </c>
      <c r="K2722">
        <v>1478866253</v>
      </c>
      <c r="L2722" s="9">
        <f t="shared" si="212"/>
        <v>42685.507557870369</v>
      </c>
      <c r="M2722">
        <v>1476270653</v>
      </c>
      <c r="N2722" s="9">
        <f t="shared" si="213"/>
        <v>42655.465891203705</v>
      </c>
      <c r="O2722" t="b">
        <v>0</v>
      </c>
      <c r="P2722">
        <v>173</v>
      </c>
      <c r="Q2722" t="b">
        <v>1</v>
      </c>
      <c r="R2722" t="s">
        <v>8301</v>
      </c>
      <c r="S2722" s="12" t="s">
        <v>8318</v>
      </c>
      <c r="T2722" t="s">
        <v>8358</v>
      </c>
      <c r="U2722">
        <f t="shared" si="214"/>
        <v>2016</v>
      </c>
    </row>
    <row r="2723" spans="1:21" ht="15" hidden="1" customHeight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>
        <f t="shared" si="210"/>
        <v>1462</v>
      </c>
      <c r="H2723">
        <f t="shared" si="211"/>
        <v>40.76</v>
      </c>
      <c r="I2723" t="s">
        <v>8224</v>
      </c>
      <c r="J2723" t="s">
        <v>8246</v>
      </c>
      <c r="K2723">
        <v>1378494000</v>
      </c>
      <c r="L2723" s="9">
        <f t="shared" si="212"/>
        <v>41523.791666666664</v>
      </c>
      <c r="M2723">
        <v>1375880598</v>
      </c>
      <c r="N2723" s="9">
        <f t="shared" si="213"/>
        <v>41493.543958333335</v>
      </c>
      <c r="O2723" t="b">
        <v>0</v>
      </c>
      <c r="P2723">
        <v>269</v>
      </c>
      <c r="Q2723" t="b">
        <v>1</v>
      </c>
      <c r="R2723" t="s">
        <v>8293</v>
      </c>
      <c r="S2723" s="12" t="s">
        <v>8320</v>
      </c>
      <c r="T2723" t="s">
        <v>8350</v>
      </c>
      <c r="U2723">
        <f t="shared" si="214"/>
        <v>2013</v>
      </c>
    </row>
    <row r="2724" spans="1:21" ht="15" hidden="1" customHeight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>
        <f t="shared" si="210"/>
        <v>253</v>
      </c>
      <c r="H2724">
        <f t="shared" si="211"/>
        <v>68.25</v>
      </c>
      <c r="I2724" t="s">
        <v>8223</v>
      </c>
      <c r="J2724" t="s">
        <v>8245</v>
      </c>
      <c r="K2724">
        <v>1485722053</v>
      </c>
      <c r="L2724" s="9">
        <f t="shared" si="212"/>
        <v>42764.857094907406</v>
      </c>
      <c r="M2724">
        <v>1480538053</v>
      </c>
      <c r="N2724" s="9">
        <f t="shared" si="213"/>
        <v>42704.857094907406</v>
      </c>
      <c r="O2724" t="b">
        <v>0</v>
      </c>
      <c r="P2724">
        <v>185</v>
      </c>
      <c r="Q2724" t="b">
        <v>1</v>
      </c>
      <c r="R2724" t="s">
        <v>8293</v>
      </c>
      <c r="S2724" s="12" t="s">
        <v>8320</v>
      </c>
      <c r="T2724" t="s">
        <v>8350</v>
      </c>
      <c r="U2724">
        <f t="shared" si="214"/>
        <v>2016</v>
      </c>
    </row>
    <row r="2725" spans="1:21" ht="15" hidden="1" customHeight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>
        <f t="shared" si="210"/>
        <v>140</v>
      </c>
      <c r="H2725">
        <f t="shared" si="211"/>
        <v>95.49</v>
      </c>
      <c r="I2725" t="s">
        <v>8223</v>
      </c>
      <c r="J2725" t="s">
        <v>8245</v>
      </c>
      <c r="K2725">
        <v>1420060088</v>
      </c>
      <c r="L2725" s="9">
        <f t="shared" si="212"/>
        <v>42004.880648148144</v>
      </c>
      <c r="M2725">
        <v>1414872488</v>
      </c>
      <c r="N2725" s="9">
        <f t="shared" si="213"/>
        <v>41944.83898148148</v>
      </c>
      <c r="O2725" t="b">
        <v>0</v>
      </c>
      <c r="P2725">
        <v>176</v>
      </c>
      <c r="Q2725" t="b">
        <v>1</v>
      </c>
      <c r="R2725" t="s">
        <v>8293</v>
      </c>
      <c r="S2725" s="12" t="s">
        <v>8320</v>
      </c>
      <c r="T2725" t="s">
        <v>8350</v>
      </c>
      <c r="U2725">
        <f t="shared" si="214"/>
        <v>2014</v>
      </c>
    </row>
    <row r="2726" spans="1:21" ht="15" hidden="1" customHeight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>
        <f t="shared" si="210"/>
        <v>297</v>
      </c>
      <c r="H2726">
        <f t="shared" si="211"/>
        <v>7.19</v>
      </c>
      <c r="I2726" t="s">
        <v>8224</v>
      </c>
      <c r="J2726" t="s">
        <v>8246</v>
      </c>
      <c r="K2726">
        <v>1439625059</v>
      </c>
      <c r="L2726" s="9">
        <f t="shared" si="212"/>
        <v>42231.32707175926</v>
      </c>
      <c r="M2726">
        <v>1436860259</v>
      </c>
      <c r="N2726" s="9">
        <f t="shared" si="213"/>
        <v>42199.32707175926</v>
      </c>
      <c r="O2726" t="b">
        <v>0</v>
      </c>
      <c r="P2726">
        <v>1019</v>
      </c>
      <c r="Q2726" t="b">
        <v>1</v>
      </c>
      <c r="R2726" t="s">
        <v>8293</v>
      </c>
      <c r="S2726" s="12" t="s">
        <v>8320</v>
      </c>
      <c r="T2726" t="s">
        <v>8350</v>
      </c>
      <c r="U2726">
        <f t="shared" si="214"/>
        <v>2015</v>
      </c>
    </row>
    <row r="2727" spans="1:21" ht="15" hidden="1" customHeight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>
        <f t="shared" si="210"/>
        <v>145</v>
      </c>
      <c r="H2727">
        <f t="shared" si="211"/>
        <v>511.65</v>
      </c>
      <c r="I2727" t="s">
        <v>8228</v>
      </c>
      <c r="J2727" t="s">
        <v>8250</v>
      </c>
      <c r="K2727">
        <v>1488390735</v>
      </c>
      <c r="L2727" s="9">
        <f t="shared" si="212"/>
        <v>42795.744618055556</v>
      </c>
      <c r="M2727">
        <v>1484070735</v>
      </c>
      <c r="N2727" s="9">
        <f t="shared" si="213"/>
        <v>42745.744618055556</v>
      </c>
      <c r="O2727" t="b">
        <v>0</v>
      </c>
      <c r="P2727">
        <v>113</v>
      </c>
      <c r="Q2727" t="b">
        <v>1</v>
      </c>
      <c r="R2727" t="s">
        <v>8293</v>
      </c>
      <c r="S2727" s="12" t="s">
        <v>8320</v>
      </c>
      <c r="T2727" t="s">
        <v>8350</v>
      </c>
      <c r="U2727">
        <f t="shared" si="214"/>
        <v>2017</v>
      </c>
    </row>
    <row r="2728" spans="1:21" ht="15" hidden="1" customHeight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>
        <f t="shared" si="210"/>
        <v>106</v>
      </c>
      <c r="H2728">
        <f t="shared" si="211"/>
        <v>261.75</v>
      </c>
      <c r="I2728" t="s">
        <v>8223</v>
      </c>
      <c r="J2728" t="s">
        <v>8245</v>
      </c>
      <c r="K2728">
        <v>1461333311</v>
      </c>
      <c r="L2728" s="9">
        <f t="shared" si="212"/>
        <v>42482.579988425925</v>
      </c>
      <c r="M2728">
        <v>1458741311</v>
      </c>
      <c r="N2728" s="9">
        <f t="shared" si="213"/>
        <v>42452.579988425932</v>
      </c>
      <c r="O2728" t="b">
        <v>0</v>
      </c>
      <c r="P2728">
        <v>404</v>
      </c>
      <c r="Q2728" t="b">
        <v>1</v>
      </c>
      <c r="R2728" t="s">
        <v>8293</v>
      </c>
      <c r="S2728" s="12" t="s">
        <v>8320</v>
      </c>
      <c r="T2728" t="s">
        <v>8350</v>
      </c>
      <c r="U2728">
        <f t="shared" si="214"/>
        <v>2016</v>
      </c>
    </row>
    <row r="2729" spans="1:21" ht="15" hidden="1" customHeight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>
        <f t="shared" si="210"/>
        <v>493</v>
      </c>
      <c r="H2729">
        <f t="shared" si="211"/>
        <v>69.760000000000005</v>
      </c>
      <c r="I2729" t="s">
        <v>8223</v>
      </c>
      <c r="J2729" t="s">
        <v>8245</v>
      </c>
      <c r="K2729">
        <v>1438964063</v>
      </c>
      <c r="L2729" s="9">
        <f t="shared" si="212"/>
        <v>42223.676655092597</v>
      </c>
      <c r="M2729">
        <v>1436804063</v>
      </c>
      <c r="N2729" s="9">
        <f t="shared" si="213"/>
        <v>42198.676655092597</v>
      </c>
      <c r="O2729" t="b">
        <v>0</v>
      </c>
      <c r="P2729">
        <v>707</v>
      </c>
      <c r="Q2729" t="b">
        <v>1</v>
      </c>
      <c r="R2729" t="s">
        <v>8293</v>
      </c>
      <c r="S2729" s="12" t="s">
        <v>8320</v>
      </c>
      <c r="T2729" t="s">
        <v>8350</v>
      </c>
      <c r="U2729">
        <f t="shared" si="214"/>
        <v>2015</v>
      </c>
    </row>
    <row r="2730" spans="1:21" ht="15" hidden="1" customHeight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>
        <f t="shared" si="210"/>
        <v>202</v>
      </c>
      <c r="H2730">
        <f t="shared" si="211"/>
        <v>77.23</v>
      </c>
      <c r="I2730" t="s">
        <v>8223</v>
      </c>
      <c r="J2730" t="s">
        <v>8245</v>
      </c>
      <c r="K2730">
        <v>1451485434</v>
      </c>
      <c r="L2730" s="9">
        <f t="shared" si="212"/>
        <v>42368.59993055556</v>
      </c>
      <c r="M2730">
        <v>1448461434</v>
      </c>
      <c r="N2730" s="9">
        <f t="shared" si="213"/>
        <v>42333.59993055556</v>
      </c>
      <c r="O2730" t="b">
        <v>0</v>
      </c>
      <c r="P2730">
        <v>392</v>
      </c>
      <c r="Q2730" t="b">
        <v>1</v>
      </c>
      <c r="R2730" t="s">
        <v>8293</v>
      </c>
      <c r="S2730" s="12" t="s">
        <v>8320</v>
      </c>
      <c r="T2730" t="s">
        <v>8350</v>
      </c>
      <c r="U2730">
        <f t="shared" si="214"/>
        <v>2015</v>
      </c>
    </row>
    <row r="2731" spans="1:21" ht="15" hidden="1" customHeight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>
        <f t="shared" si="210"/>
        <v>104</v>
      </c>
      <c r="H2731">
        <f t="shared" si="211"/>
        <v>340.57</v>
      </c>
      <c r="I2731" t="s">
        <v>8223</v>
      </c>
      <c r="J2731" t="s">
        <v>8245</v>
      </c>
      <c r="K2731">
        <v>1430459197</v>
      </c>
      <c r="L2731" s="9">
        <f t="shared" si="212"/>
        <v>42125.240706018521</v>
      </c>
      <c r="M2731">
        <v>1427867197</v>
      </c>
      <c r="N2731" s="9">
        <f t="shared" si="213"/>
        <v>42095.240706018521</v>
      </c>
      <c r="O2731" t="b">
        <v>0</v>
      </c>
      <c r="P2731">
        <v>23</v>
      </c>
      <c r="Q2731" t="b">
        <v>1</v>
      </c>
      <c r="R2731" t="s">
        <v>8293</v>
      </c>
      <c r="S2731" s="12" t="s">
        <v>8320</v>
      </c>
      <c r="T2731" t="s">
        <v>8350</v>
      </c>
      <c r="U2731">
        <f t="shared" si="214"/>
        <v>2015</v>
      </c>
    </row>
    <row r="2732" spans="1:21" ht="15" hidden="1" customHeight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>
        <f t="shared" si="210"/>
        <v>170</v>
      </c>
      <c r="H2732">
        <f t="shared" si="211"/>
        <v>67.42</v>
      </c>
      <c r="I2732" t="s">
        <v>8223</v>
      </c>
      <c r="J2732" t="s">
        <v>8245</v>
      </c>
      <c r="K2732">
        <v>1366635575</v>
      </c>
      <c r="L2732" s="9">
        <f t="shared" si="212"/>
        <v>41386.541377314818</v>
      </c>
      <c r="M2732">
        <v>1363611575</v>
      </c>
      <c r="N2732" s="9">
        <f t="shared" si="213"/>
        <v>41351.541377314818</v>
      </c>
      <c r="O2732" t="b">
        <v>0</v>
      </c>
      <c r="P2732">
        <v>682</v>
      </c>
      <c r="Q2732" t="b">
        <v>1</v>
      </c>
      <c r="R2732" t="s">
        <v>8293</v>
      </c>
      <c r="S2732" s="12" t="s">
        <v>8320</v>
      </c>
      <c r="T2732" t="s">
        <v>8350</v>
      </c>
      <c r="U2732">
        <f t="shared" si="214"/>
        <v>2013</v>
      </c>
    </row>
    <row r="2733" spans="1:21" ht="15" hidden="1" customHeight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>
        <f t="shared" si="210"/>
        <v>104</v>
      </c>
      <c r="H2733">
        <f t="shared" si="211"/>
        <v>845.7</v>
      </c>
      <c r="I2733" t="s">
        <v>8223</v>
      </c>
      <c r="J2733" t="s">
        <v>8245</v>
      </c>
      <c r="K2733">
        <v>1413604800</v>
      </c>
      <c r="L2733" s="9">
        <f t="shared" si="212"/>
        <v>41930.166666666664</v>
      </c>
      <c r="M2733">
        <v>1408624622</v>
      </c>
      <c r="N2733" s="9">
        <f t="shared" si="213"/>
        <v>41872.525717592594</v>
      </c>
      <c r="O2733" t="b">
        <v>0</v>
      </c>
      <c r="P2733">
        <v>37</v>
      </c>
      <c r="Q2733" t="b">
        <v>1</v>
      </c>
      <c r="R2733" t="s">
        <v>8293</v>
      </c>
      <c r="S2733" s="12" t="s">
        <v>8320</v>
      </c>
      <c r="T2733" t="s">
        <v>8350</v>
      </c>
      <c r="U2733">
        <f t="shared" si="214"/>
        <v>2014</v>
      </c>
    </row>
    <row r="2734" spans="1:21" ht="15" hidden="1" customHeight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>
        <f t="shared" si="210"/>
        <v>118</v>
      </c>
      <c r="H2734">
        <f t="shared" si="211"/>
        <v>97.19</v>
      </c>
      <c r="I2734" t="s">
        <v>8223</v>
      </c>
      <c r="J2734" t="s">
        <v>8245</v>
      </c>
      <c r="K2734">
        <v>1369699200</v>
      </c>
      <c r="L2734" s="9">
        <f t="shared" si="212"/>
        <v>41422</v>
      </c>
      <c r="M2734">
        <v>1366917828</v>
      </c>
      <c r="N2734" s="9">
        <f t="shared" si="213"/>
        <v>41389.808194444442</v>
      </c>
      <c r="O2734" t="b">
        <v>0</v>
      </c>
      <c r="P2734">
        <v>146</v>
      </c>
      <c r="Q2734" t="b">
        <v>1</v>
      </c>
      <c r="R2734" t="s">
        <v>8293</v>
      </c>
      <c r="S2734" s="12" t="s">
        <v>8320</v>
      </c>
      <c r="T2734" t="s">
        <v>8350</v>
      </c>
      <c r="U2734">
        <f t="shared" si="214"/>
        <v>2013</v>
      </c>
    </row>
    <row r="2735" spans="1:21" ht="15" hidden="1" customHeight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>
        <f t="shared" si="210"/>
        <v>108</v>
      </c>
      <c r="H2735">
        <f t="shared" si="211"/>
        <v>451.84</v>
      </c>
      <c r="I2735" t="s">
        <v>8223</v>
      </c>
      <c r="J2735" t="s">
        <v>8245</v>
      </c>
      <c r="K2735">
        <v>1428643974</v>
      </c>
      <c r="L2735" s="9">
        <f t="shared" si="212"/>
        <v>42104.231180555551</v>
      </c>
      <c r="M2735">
        <v>1423463574</v>
      </c>
      <c r="N2735" s="9">
        <f t="shared" si="213"/>
        <v>42044.272847222222</v>
      </c>
      <c r="O2735" t="b">
        <v>0</v>
      </c>
      <c r="P2735">
        <v>119</v>
      </c>
      <c r="Q2735" t="b">
        <v>1</v>
      </c>
      <c r="R2735" t="s">
        <v>8293</v>
      </c>
      <c r="S2735" s="12" t="s">
        <v>8320</v>
      </c>
      <c r="T2735" t="s">
        <v>8350</v>
      </c>
      <c r="U2735">
        <f t="shared" si="214"/>
        <v>2015</v>
      </c>
    </row>
    <row r="2736" spans="1:21" ht="15" hidden="1" customHeight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>
        <f t="shared" si="210"/>
        <v>2260300</v>
      </c>
      <c r="H2736">
        <f t="shared" si="211"/>
        <v>138.66999999999999</v>
      </c>
      <c r="I2736" t="s">
        <v>8223</v>
      </c>
      <c r="J2736" t="s">
        <v>8245</v>
      </c>
      <c r="K2736">
        <v>1476395940</v>
      </c>
      <c r="L2736" s="9">
        <f t="shared" si="212"/>
        <v>42656.915972222225</v>
      </c>
      <c r="M2736">
        <v>1473782592</v>
      </c>
      <c r="N2736" s="9">
        <f t="shared" si="213"/>
        <v>42626.668888888889</v>
      </c>
      <c r="O2736" t="b">
        <v>0</v>
      </c>
      <c r="P2736">
        <v>163</v>
      </c>
      <c r="Q2736" t="b">
        <v>1</v>
      </c>
      <c r="R2736" t="s">
        <v>8293</v>
      </c>
      <c r="S2736" s="12" t="s">
        <v>8320</v>
      </c>
      <c r="T2736" t="s">
        <v>8350</v>
      </c>
      <c r="U2736">
        <f t="shared" si="214"/>
        <v>2016</v>
      </c>
    </row>
    <row r="2737" spans="1:21" ht="15" hidden="1" customHeight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>
        <f t="shared" si="210"/>
        <v>978</v>
      </c>
      <c r="H2737">
        <f t="shared" si="211"/>
        <v>21.64</v>
      </c>
      <c r="I2737" t="s">
        <v>8224</v>
      </c>
      <c r="J2737" t="s">
        <v>8246</v>
      </c>
      <c r="K2737">
        <v>1363204800</v>
      </c>
      <c r="L2737" s="9">
        <f t="shared" si="212"/>
        <v>41346.833333333336</v>
      </c>
      <c r="M2737">
        <v>1360551250</v>
      </c>
      <c r="N2737" s="9">
        <f t="shared" si="213"/>
        <v>41316.120949074073</v>
      </c>
      <c r="O2737" t="b">
        <v>0</v>
      </c>
      <c r="P2737">
        <v>339</v>
      </c>
      <c r="Q2737" t="b">
        <v>1</v>
      </c>
      <c r="R2737" t="s">
        <v>8293</v>
      </c>
      <c r="S2737" s="12" t="s">
        <v>8320</v>
      </c>
      <c r="T2737" t="s">
        <v>8350</v>
      </c>
      <c r="U2737">
        <f t="shared" si="214"/>
        <v>2013</v>
      </c>
    </row>
    <row r="2738" spans="1:21" ht="15" hidden="1" customHeight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>
        <f t="shared" si="210"/>
        <v>123</v>
      </c>
      <c r="H2738">
        <f t="shared" si="211"/>
        <v>169.52</v>
      </c>
      <c r="I2738" t="s">
        <v>8228</v>
      </c>
      <c r="J2738" t="s">
        <v>8250</v>
      </c>
      <c r="K2738">
        <v>1398268773</v>
      </c>
      <c r="L2738" s="9">
        <f t="shared" si="212"/>
        <v>41752.666354166664</v>
      </c>
      <c r="M2738">
        <v>1395676773</v>
      </c>
      <c r="N2738" s="9">
        <f t="shared" si="213"/>
        <v>41722.666354166664</v>
      </c>
      <c r="O2738" t="b">
        <v>0</v>
      </c>
      <c r="P2738">
        <v>58</v>
      </c>
      <c r="Q2738" t="b">
        <v>1</v>
      </c>
      <c r="R2738" t="s">
        <v>8293</v>
      </c>
      <c r="S2738" s="12" t="s">
        <v>8320</v>
      </c>
      <c r="T2738" t="s">
        <v>8350</v>
      </c>
      <c r="U2738">
        <f t="shared" si="214"/>
        <v>2014</v>
      </c>
    </row>
    <row r="2739" spans="1:21" ht="15" hidden="1" customHeight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>
        <f t="shared" si="210"/>
        <v>246</v>
      </c>
      <c r="H2739">
        <f t="shared" si="211"/>
        <v>161.88</v>
      </c>
      <c r="I2739" t="s">
        <v>8223</v>
      </c>
      <c r="J2739" t="s">
        <v>8245</v>
      </c>
      <c r="K2739">
        <v>1389812400</v>
      </c>
      <c r="L2739" s="9">
        <f t="shared" si="212"/>
        <v>41654.791666666664</v>
      </c>
      <c r="M2739">
        <v>1386108087</v>
      </c>
      <c r="N2739" s="9">
        <f t="shared" si="213"/>
        <v>41611.917673611111</v>
      </c>
      <c r="O2739" t="b">
        <v>0</v>
      </c>
      <c r="P2739">
        <v>456</v>
      </c>
      <c r="Q2739" t="b">
        <v>1</v>
      </c>
      <c r="R2739" t="s">
        <v>8293</v>
      </c>
      <c r="S2739" s="12" t="s">
        <v>8320</v>
      </c>
      <c r="T2739" t="s">
        <v>8350</v>
      </c>
      <c r="U2739">
        <f t="shared" si="214"/>
        <v>2013</v>
      </c>
    </row>
    <row r="2740" spans="1:21" ht="15" hidden="1" customHeight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>
        <f t="shared" si="210"/>
        <v>148</v>
      </c>
      <c r="H2740">
        <f t="shared" si="211"/>
        <v>493.13</v>
      </c>
      <c r="I2740" t="s">
        <v>8223</v>
      </c>
      <c r="J2740" t="s">
        <v>8245</v>
      </c>
      <c r="K2740">
        <v>1478402804</v>
      </c>
      <c r="L2740" s="9">
        <f t="shared" si="212"/>
        <v>42680.143564814818</v>
      </c>
      <c r="M2740">
        <v>1473218804</v>
      </c>
      <c r="N2740" s="9">
        <f t="shared" si="213"/>
        <v>42620.143564814818</v>
      </c>
      <c r="O2740" t="b">
        <v>0</v>
      </c>
      <c r="P2740">
        <v>15</v>
      </c>
      <c r="Q2740" t="b">
        <v>1</v>
      </c>
      <c r="R2740" t="s">
        <v>8293</v>
      </c>
      <c r="S2740" s="12" t="s">
        <v>8320</v>
      </c>
      <c r="T2740" t="s">
        <v>8350</v>
      </c>
      <c r="U2740">
        <f t="shared" si="214"/>
        <v>2016</v>
      </c>
    </row>
    <row r="2741" spans="1:21" ht="15" hidden="1" customHeight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>
        <f t="shared" si="210"/>
        <v>384</v>
      </c>
      <c r="H2741">
        <f t="shared" si="211"/>
        <v>22.12</v>
      </c>
      <c r="I2741" t="s">
        <v>8224</v>
      </c>
      <c r="J2741" t="s">
        <v>8246</v>
      </c>
      <c r="K2741">
        <v>1399324717</v>
      </c>
      <c r="L2741" s="9">
        <f t="shared" si="212"/>
        <v>41764.887928240743</v>
      </c>
      <c r="M2741">
        <v>1395436717</v>
      </c>
      <c r="N2741" s="9">
        <f t="shared" si="213"/>
        <v>41719.887928240743</v>
      </c>
      <c r="O2741" t="b">
        <v>0</v>
      </c>
      <c r="P2741">
        <v>191</v>
      </c>
      <c r="Q2741" t="b">
        <v>1</v>
      </c>
      <c r="R2741" t="s">
        <v>8293</v>
      </c>
      <c r="S2741" s="12" t="s">
        <v>8320</v>
      </c>
      <c r="T2741" t="s">
        <v>8350</v>
      </c>
      <c r="U2741">
        <f t="shared" si="214"/>
        <v>2014</v>
      </c>
    </row>
    <row r="2742" spans="1:21" ht="15" hidden="1" customHeight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>
        <f t="shared" si="210"/>
        <v>103</v>
      </c>
      <c r="H2742">
        <f t="shared" si="211"/>
        <v>18.239999999999998</v>
      </c>
      <c r="I2742" t="s">
        <v>8223</v>
      </c>
      <c r="J2742" t="s">
        <v>8245</v>
      </c>
      <c r="K2742">
        <v>1426117552</v>
      </c>
      <c r="L2742" s="9">
        <f t="shared" si="212"/>
        <v>42074.99018518519</v>
      </c>
      <c r="M2742">
        <v>1423529152</v>
      </c>
      <c r="N2742" s="9">
        <f t="shared" si="213"/>
        <v>42045.031851851847</v>
      </c>
      <c r="O2742" t="b">
        <v>0</v>
      </c>
      <c r="P2742">
        <v>17</v>
      </c>
      <c r="Q2742" t="b">
        <v>1</v>
      </c>
      <c r="R2742" t="s">
        <v>8293</v>
      </c>
      <c r="S2742" s="12" t="s">
        <v>8320</v>
      </c>
      <c r="T2742" t="s">
        <v>8350</v>
      </c>
      <c r="U2742">
        <f t="shared" si="214"/>
        <v>2015</v>
      </c>
    </row>
    <row r="2743" spans="1:21" ht="15" hidden="1" customHeight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>
        <f t="shared" si="210"/>
        <v>0</v>
      </c>
      <c r="H2743">
        <f t="shared" si="211"/>
        <v>8.75</v>
      </c>
      <c r="I2743" t="s">
        <v>8223</v>
      </c>
      <c r="J2743" t="s">
        <v>8245</v>
      </c>
      <c r="K2743">
        <v>1413770820</v>
      </c>
      <c r="L2743" s="9">
        <f t="shared" si="212"/>
        <v>41932.088194444441</v>
      </c>
      <c r="M2743">
        <v>1412005602</v>
      </c>
      <c r="N2743" s="9">
        <f t="shared" si="213"/>
        <v>41911.657430555555</v>
      </c>
      <c r="O2743" t="b">
        <v>0</v>
      </c>
      <c r="P2743">
        <v>4</v>
      </c>
      <c r="Q2743" t="b">
        <v>0</v>
      </c>
      <c r="R2743" t="s">
        <v>8302</v>
      </c>
      <c r="S2743" s="12" t="s">
        <v>8323</v>
      </c>
      <c r="T2743" t="s">
        <v>8359</v>
      </c>
      <c r="U2743">
        <f t="shared" si="214"/>
        <v>2014</v>
      </c>
    </row>
    <row r="2744" spans="1:21" ht="15" hidden="1" customHeight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>
        <f t="shared" si="210"/>
        <v>29</v>
      </c>
      <c r="H2744">
        <f t="shared" si="211"/>
        <v>40.61</v>
      </c>
      <c r="I2744" t="s">
        <v>8223</v>
      </c>
      <c r="J2744" t="s">
        <v>8245</v>
      </c>
      <c r="K2744">
        <v>1337102187</v>
      </c>
      <c r="L2744" s="9">
        <f t="shared" si="212"/>
        <v>41044.719756944447</v>
      </c>
      <c r="M2744">
        <v>1335892587</v>
      </c>
      <c r="N2744" s="9">
        <f t="shared" si="213"/>
        <v>41030.719756944447</v>
      </c>
      <c r="O2744" t="b">
        <v>0</v>
      </c>
      <c r="P2744">
        <v>18</v>
      </c>
      <c r="Q2744" t="b">
        <v>0</v>
      </c>
      <c r="R2744" t="s">
        <v>8302</v>
      </c>
      <c r="S2744" s="12" t="s">
        <v>8323</v>
      </c>
      <c r="T2744" t="s">
        <v>8359</v>
      </c>
      <c r="U2744">
        <f t="shared" si="214"/>
        <v>2012</v>
      </c>
    </row>
    <row r="2745" spans="1:21" ht="15" hidden="1" customHeight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>
        <f t="shared" si="210"/>
        <v>0</v>
      </c>
      <c r="H2745" t="e">
        <f t="shared" si="211"/>
        <v>#DIV/0!</v>
      </c>
      <c r="I2745" t="s">
        <v>8223</v>
      </c>
      <c r="J2745" t="s">
        <v>8245</v>
      </c>
      <c r="K2745">
        <v>1476863607</v>
      </c>
      <c r="L2745" s="9">
        <f t="shared" si="212"/>
        <v>42662.328784722224</v>
      </c>
      <c r="M2745">
        <v>1474271607</v>
      </c>
      <c r="N2745" s="9">
        <f t="shared" si="213"/>
        <v>42632.328784722224</v>
      </c>
      <c r="O2745" t="b">
        <v>0</v>
      </c>
      <c r="P2745">
        <v>0</v>
      </c>
      <c r="Q2745" t="b">
        <v>0</v>
      </c>
      <c r="R2745" t="s">
        <v>8302</v>
      </c>
      <c r="S2745" s="12" t="s">
        <v>8323</v>
      </c>
      <c r="T2745" t="s">
        <v>8359</v>
      </c>
      <c r="U2745">
        <f t="shared" si="214"/>
        <v>2016</v>
      </c>
    </row>
    <row r="2746" spans="1:21" ht="15" hidden="1" customHeight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>
        <f t="shared" si="210"/>
        <v>5</v>
      </c>
      <c r="H2746">
        <f t="shared" si="211"/>
        <v>37.950000000000003</v>
      </c>
      <c r="I2746" t="s">
        <v>8223</v>
      </c>
      <c r="J2746" t="s">
        <v>8245</v>
      </c>
      <c r="K2746">
        <v>1330478998</v>
      </c>
      <c r="L2746" s="9">
        <f t="shared" si="212"/>
        <v>40968.062476851854</v>
      </c>
      <c r="M2746">
        <v>1327886998</v>
      </c>
      <c r="N2746" s="9">
        <f t="shared" si="213"/>
        <v>40938.062476851854</v>
      </c>
      <c r="O2746" t="b">
        <v>0</v>
      </c>
      <c r="P2746">
        <v>22</v>
      </c>
      <c r="Q2746" t="b">
        <v>0</v>
      </c>
      <c r="R2746" t="s">
        <v>8302</v>
      </c>
      <c r="S2746" s="12" t="s">
        <v>8323</v>
      </c>
      <c r="T2746" t="s">
        <v>8359</v>
      </c>
      <c r="U2746">
        <f t="shared" si="214"/>
        <v>2012</v>
      </c>
    </row>
    <row r="2747" spans="1:21" ht="15" hidden="1" customHeight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>
        <f t="shared" si="210"/>
        <v>22</v>
      </c>
      <c r="H2747">
        <f t="shared" si="211"/>
        <v>35.729999999999997</v>
      </c>
      <c r="I2747" t="s">
        <v>8223</v>
      </c>
      <c r="J2747" t="s">
        <v>8245</v>
      </c>
      <c r="K2747">
        <v>1342309368</v>
      </c>
      <c r="L2747" s="9">
        <f t="shared" si="212"/>
        <v>41104.988055555557</v>
      </c>
      <c r="M2747">
        <v>1337125368</v>
      </c>
      <c r="N2747" s="9">
        <f t="shared" si="213"/>
        <v>41044.988055555557</v>
      </c>
      <c r="O2747" t="b">
        <v>0</v>
      </c>
      <c r="P2747">
        <v>49</v>
      </c>
      <c r="Q2747" t="b">
        <v>0</v>
      </c>
      <c r="R2747" t="s">
        <v>8302</v>
      </c>
      <c r="S2747" s="12" t="s">
        <v>8323</v>
      </c>
      <c r="T2747" t="s">
        <v>8359</v>
      </c>
      <c r="U2747">
        <f t="shared" si="214"/>
        <v>2012</v>
      </c>
    </row>
    <row r="2748" spans="1:21" ht="15" hidden="1" customHeight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>
        <f t="shared" si="210"/>
        <v>27</v>
      </c>
      <c r="H2748">
        <f t="shared" si="211"/>
        <v>42.16</v>
      </c>
      <c r="I2748" t="s">
        <v>8223</v>
      </c>
      <c r="J2748" t="s">
        <v>8245</v>
      </c>
      <c r="K2748">
        <v>1409337911</v>
      </c>
      <c r="L2748" s="9">
        <f t="shared" si="212"/>
        <v>41880.781377314815</v>
      </c>
      <c r="M2748">
        <v>1406745911</v>
      </c>
      <c r="N2748" s="9">
        <f t="shared" si="213"/>
        <v>41850.781377314815</v>
      </c>
      <c r="O2748" t="b">
        <v>0</v>
      </c>
      <c r="P2748">
        <v>19</v>
      </c>
      <c r="Q2748" t="b">
        <v>0</v>
      </c>
      <c r="R2748" t="s">
        <v>8302</v>
      </c>
      <c r="S2748" s="12" t="s">
        <v>8323</v>
      </c>
      <c r="T2748" t="s">
        <v>8359</v>
      </c>
      <c r="U2748">
        <f t="shared" si="214"/>
        <v>2014</v>
      </c>
    </row>
    <row r="2749" spans="1:21" ht="15" hidden="1" customHeight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>
        <f t="shared" si="210"/>
        <v>28</v>
      </c>
      <c r="H2749">
        <f t="shared" si="211"/>
        <v>35</v>
      </c>
      <c r="I2749" t="s">
        <v>8223</v>
      </c>
      <c r="J2749" t="s">
        <v>8245</v>
      </c>
      <c r="K2749">
        <v>1339816200</v>
      </c>
      <c r="L2749" s="9">
        <f t="shared" si="212"/>
        <v>41076.131944444445</v>
      </c>
      <c r="M2749">
        <v>1337095997</v>
      </c>
      <c r="N2749" s="9">
        <f t="shared" si="213"/>
        <v>41044.648113425923</v>
      </c>
      <c r="O2749" t="b">
        <v>0</v>
      </c>
      <c r="P2749">
        <v>4</v>
      </c>
      <c r="Q2749" t="b">
        <v>0</v>
      </c>
      <c r="R2749" t="s">
        <v>8302</v>
      </c>
      <c r="S2749" s="12" t="s">
        <v>8323</v>
      </c>
      <c r="T2749" t="s">
        <v>8359</v>
      </c>
      <c r="U2749">
        <f t="shared" si="214"/>
        <v>2012</v>
      </c>
    </row>
    <row r="2750" spans="1:21" ht="15" hidden="1" customHeight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>
        <f t="shared" si="210"/>
        <v>1</v>
      </c>
      <c r="H2750">
        <f t="shared" si="211"/>
        <v>13.25</v>
      </c>
      <c r="I2750" t="s">
        <v>8223</v>
      </c>
      <c r="J2750" t="s">
        <v>8245</v>
      </c>
      <c r="K2750">
        <v>1472835802</v>
      </c>
      <c r="L2750" s="9">
        <f t="shared" si="212"/>
        <v>42615.7106712963</v>
      </c>
      <c r="M2750">
        <v>1470243802</v>
      </c>
      <c r="N2750" s="9">
        <f t="shared" si="213"/>
        <v>42585.7106712963</v>
      </c>
      <c r="O2750" t="b">
        <v>0</v>
      </c>
      <c r="P2750">
        <v>4</v>
      </c>
      <c r="Q2750" t="b">
        <v>0</v>
      </c>
      <c r="R2750" t="s">
        <v>8302</v>
      </c>
      <c r="S2750" s="12" t="s">
        <v>8323</v>
      </c>
      <c r="T2750" t="s">
        <v>8359</v>
      </c>
      <c r="U2750">
        <f t="shared" si="214"/>
        <v>2016</v>
      </c>
    </row>
    <row r="2751" spans="1:21" ht="15" hidden="1" customHeight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>
        <f t="shared" si="210"/>
        <v>1</v>
      </c>
      <c r="H2751">
        <f t="shared" si="211"/>
        <v>55</v>
      </c>
      <c r="I2751" t="s">
        <v>8223</v>
      </c>
      <c r="J2751" t="s">
        <v>8245</v>
      </c>
      <c r="K2751">
        <v>1428171037</v>
      </c>
      <c r="L2751" s="9">
        <f t="shared" si="212"/>
        <v>42098.757372685184</v>
      </c>
      <c r="M2751">
        <v>1425582637</v>
      </c>
      <c r="N2751" s="9">
        <f t="shared" si="213"/>
        <v>42068.799039351856</v>
      </c>
      <c r="O2751" t="b">
        <v>0</v>
      </c>
      <c r="P2751">
        <v>2</v>
      </c>
      <c r="Q2751" t="b">
        <v>0</v>
      </c>
      <c r="R2751" t="s">
        <v>8302</v>
      </c>
      <c r="S2751" s="12" t="s">
        <v>8323</v>
      </c>
      <c r="T2751" t="s">
        <v>8359</v>
      </c>
      <c r="U2751">
        <f t="shared" si="214"/>
        <v>2015</v>
      </c>
    </row>
    <row r="2752" spans="1:21" ht="15" hidden="1" customHeight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>
        <f t="shared" si="210"/>
        <v>0</v>
      </c>
      <c r="H2752" t="e">
        <f t="shared" si="211"/>
        <v>#DIV/0!</v>
      </c>
      <c r="I2752" t="s">
        <v>8223</v>
      </c>
      <c r="J2752" t="s">
        <v>8245</v>
      </c>
      <c r="K2752">
        <v>1341086400</v>
      </c>
      <c r="L2752" s="9">
        <f t="shared" si="212"/>
        <v>41090.833333333336</v>
      </c>
      <c r="M2752">
        <v>1340055345</v>
      </c>
      <c r="N2752" s="9">
        <f t="shared" si="213"/>
        <v>41078.899826388893</v>
      </c>
      <c r="O2752" t="b">
        <v>0</v>
      </c>
      <c r="P2752">
        <v>0</v>
      </c>
      <c r="Q2752" t="b">
        <v>0</v>
      </c>
      <c r="R2752" t="s">
        <v>8302</v>
      </c>
      <c r="S2752" s="12" t="s">
        <v>8323</v>
      </c>
      <c r="T2752" t="s">
        <v>8359</v>
      </c>
      <c r="U2752">
        <f t="shared" si="214"/>
        <v>2012</v>
      </c>
    </row>
    <row r="2753" spans="1:21" ht="15" hidden="1" customHeight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>
        <f t="shared" si="210"/>
        <v>0</v>
      </c>
      <c r="H2753" t="e">
        <f t="shared" si="211"/>
        <v>#DIV/0!</v>
      </c>
      <c r="I2753" t="s">
        <v>8223</v>
      </c>
      <c r="J2753" t="s">
        <v>8245</v>
      </c>
      <c r="K2753">
        <v>1403039842</v>
      </c>
      <c r="L2753" s="9">
        <f t="shared" si="212"/>
        <v>41807.887060185189</v>
      </c>
      <c r="M2753">
        <v>1397855842</v>
      </c>
      <c r="N2753" s="9">
        <f t="shared" si="213"/>
        <v>41747.887060185181</v>
      </c>
      <c r="O2753" t="b">
        <v>0</v>
      </c>
      <c r="P2753">
        <v>0</v>
      </c>
      <c r="Q2753" t="b">
        <v>0</v>
      </c>
      <c r="R2753" t="s">
        <v>8302</v>
      </c>
      <c r="S2753" s="12" t="s">
        <v>8323</v>
      </c>
      <c r="T2753" t="s">
        <v>8359</v>
      </c>
      <c r="U2753">
        <f t="shared" si="214"/>
        <v>2014</v>
      </c>
    </row>
    <row r="2754" spans="1:21" ht="15" hidden="1" customHeight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>
        <f t="shared" si="210"/>
        <v>11</v>
      </c>
      <c r="H2754">
        <f t="shared" si="211"/>
        <v>39.29</v>
      </c>
      <c r="I2754" t="s">
        <v>8223</v>
      </c>
      <c r="J2754" t="s">
        <v>8245</v>
      </c>
      <c r="K2754">
        <v>1324232504</v>
      </c>
      <c r="L2754" s="9">
        <f t="shared" si="212"/>
        <v>40895.765092592592</v>
      </c>
      <c r="M2754">
        <v>1320776504</v>
      </c>
      <c r="N2754" s="9">
        <f t="shared" si="213"/>
        <v>40855.765092592592</v>
      </c>
      <c r="O2754" t="b">
        <v>0</v>
      </c>
      <c r="P2754">
        <v>14</v>
      </c>
      <c r="Q2754" t="b">
        <v>0</v>
      </c>
      <c r="R2754" t="s">
        <v>8302</v>
      </c>
      <c r="S2754" s="12" t="s">
        <v>8323</v>
      </c>
      <c r="T2754" t="s">
        <v>8359</v>
      </c>
      <c r="U2754">
        <f t="shared" si="214"/>
        <v>2011</v>
      </c>
    </row>
    <row r="2755" spans="1:21" ht="15" hidden="1" customHeight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>
        <f t="shared" ref="G2755:G2818" si="215">ROUND(E2755/D2755*100,0)</f>
        <v>19</v>
      </c>
      <c r="H2755">
        <f t="shared" ref="H2755:H2818" si="216">ROUND(E2755/P2755,2)</f>
        <v>47.5</v>
      </c>
      <c r="I2755" t="s">
        <v>8223</v>
      </c>
      <c r="J2755" t="s">
        <v>8245</v>
      </c>
      <c r="K2755">
        <v>1346017023</v>
      </c>
      <c r="L2755" s="9">
        <f t="shared" ref="L2755:L2818" si="217">K2755/60/60/24+DATE(1970,1,1)</f>
        <v>41147.900729166664</v>
      </c>
      <c r="M2755">
        <v>1343425023</v>
      </c>
      <c r="N2755" s="9">
        <f t="shared" ref="N2755:N2818" si="218">M2755/24/60/60+DATE(1970,1,1)</f>
        <v>41117.900729166664</v>
      </c>
      <c r="O2755" t="b">
        <v>0</v>
      </c>
      <c r="P2755">
        <v>8</v>
      </c>
      <c r="Q2755" t="b">
        <v>0</v>
      </c>
      <c r="R2755" t="s">
        <v>8302</v>
      </c>
      <c r="S2755" s="12" t="s">
        <v>8323</v>
      </c>
      <c r="T2755" t="s">
        <v>8359</v>
      </c>
      <c r="U2755">
        <f t="shared" ref="U2755:U2818" si="219">YEAR(N2755)</f>
        <v>2012</v>
      </c>
    </row>
    <row r="2756" spans="1:21" ht="15" hidden="1" customHeight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>
        <f t="shared" si="215"/>
        <v>0</v>
      </c>
      <c r="H2756" t="e">
        <f t="shared" si="216"/>
        <v>#DIV/0!</v>
      </c>
      <c r="I2756" t="s">
        <v>8223</v>
      </c>
      <c r="J2756" t="s">
        <v>8245</v>
      </c>
      <c r="K2756">
        <v>1410448551</v>
      </c>
      <c r="L2756" s="9">
        <f t="shared" si="217"/>
        <v>41893.636006944449</v>
      </c>
      <c r="M2756">
        <v>1407856551</v>
      </c>
      <c r="N2756" s="9">
        <f t="shared" si="218"/>
        <v>41863.636006944442</v>
      </c>
      <c r="O2756" t="b">
        <v>0</v>
      </c>
      <c r="P2756">
        <v>0</v>
      </c>
      <c r="Q2756" t="b">
        <v>0</v>
      </c>
      <c r="R2756" t="s">
        <v>8302</v>
      </c>
      <c r="S2756" s="12" t="s">
        <v>8323</v>
      </c>
      <c r="T2756" t="s">
        <v>8359</v>
      </c>
      <c r="U2756">
        <f t="shared" si="219"/>
        <v>2014</v>
      </c>
    </row>
    <row r="2757" spans="1:21" ht="15" hidden="1" customHeight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>
        <f t="shared" si="215"/>
        <v>52</v>
      </c>
      <c r="H2757">
        <f t="shared" si="216"/>
        <v>17.329999999999998</v>
      </c>
      <c r="I2757" t="s">
        <v>8240</v>
      </c>
      <c r="J2757" t="s">
        <v>8248</v>
      </c>
      <c r="K2757">
        <v>1428519527</v>
      </c>
      <c r="L2757" s="9">
        <f t="shared" si="217"/>
        <v>42102.790821759263</v>
      </c>
      <c r="M2757">
        <v>1425927527</v>
      </c>
      <c r="N2757" s="9">
        <f t="shared" si="218"/>
        <v>42072.790821759263</v>
      </c>
      <c r="O2757" t="b">
        <v>0</v>
      </c>
      <c r="P2757">
        <v>15</v>
      </c>
      <c r="Q2757" t="b">
        <v>0</v>
      </c>
      <c r="R2757" t="s">
        <v>8302</v>
      </c>
      <c r="S2757" s="12" t="s">
        <v>8323</v>
      </c>
      <c r="T2757" t="s">
        <v>8359</v>
      </c>
      <c r="U2757">
        <f t="shared" si="219"/>
        <v>2015</v>
      </c>
    </row>
    <row r="2758" spans="1:21" ht="15" hidden="1" customHeight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>
        <f t="shared" si="215"/>
        <v>10</v>
      </c>
      <c r="H2758">
        <f t="shared" si="216"/>
        <v>31.76</v>
      </c>
      <c r="I2758" t="s">
        <v>8223</v>
      </c>
      <c r="J2758" t="s">
        <v>8245</v>
      </c>
      <c r="K2758">
        <v>1389476201</v>
      </c>
      <c r="L2758" s="9">
        <f t="shared" si="217"/>
        <v>41650.90047453704</v>
      </c>
      <c r="M2758">
        <v>1386884201</v>
      </c>
      <c r="N2758" s="9">
        <f t="shared" si="218"/>
        <v>41620.90047453704</v>
      </c>
      <c r="O2758" t="b">
        <v>0</v>
      </c>
      <c r="P2758">
        <v>33</v>
      </c>
      <c r="Q2758" t="b">
        <v>0</v>
      </c>
      <c r="R2758" t="s">
        <v>8302</v>
      </c>
      <c r="S2758" s="12" t="s">
        <v>8323</v>
      </c>
      <c r="T2758" t="s">
        <v>8359</v>
      </c>
      <c r="U2758">
        <f t="shared" si="219"/>
        <v>2013</v>
      </c>
    </row>
    <row r="2759" spans="1:21" ht="15" hidden="1" customHeight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>
        <f t="shared" si="215"/>
        <v>1</v>
      </c>
      <c r="H2759">
        <f t="shared" si="216"/>
        <v>5</v>
      </c>
      <c r="I2759" t="s">
        <v>8223</v>
      </c>
      <c r="J2759" t="s">
        <v>8245</v>
      </c>
      <c r="K2759">
        <v>1470498332</v>
      </c>
      <c r="L2759" s="9">
        <f t="shared" si="217"/>
        <v>42588.65662037037</v>
      </c>
      <c r="M2759">
        <v>1469202332</v>
      </c>
      <c r="N2759" s="9">
        <f t="shared" si="218"/>
        <v>42573.65662037037</v>
      </c>
      <c r="O2759" t="b">
        <v>0</v>
      </c>
      <c r="P2759">
        <v>2</v>
      </c>
      <c r="Q2759" t="b">
        <v>0</v>
      </c>
      <c r="R2759" t="s">
        <v>8302</v>
      </c>
      <c r="S2759" s="12" t="s">
        <v>8323</v>
      </c>
      <c r="T2759" t="s">
        <v>8359</v>
      </c>
      <c r="U2759">
        <f t="shared" si="219"/>
        <v>2016</v>
      </c>
    </row>
    <row r="2760" spans="1:21" ht="15" hidden="1" customHeight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>
        <f t="shared" si="215"/>
        <v>12</v>
      </c>
      <c r="H2760">
        <f t="shared" si="216"/>
        <v>39</v>
      </c>
      <c r="I2760" t="s">
        <v>8225</v>
      </c>
      <c r="J2760" t="s">
        <v>8247</v>
      </c>
      <c r="K2760">
        <v>1476095783</v>
      </c>
      <c r="L2760" s="9">
        <f t="shared" si="217"/>
        <v>42653.441932870366</v>
      </c>
      <c r="M2760">
        <v>1474886183</v>
      </c>
      <c r="N2760" s="9">
        <f t="shared" si="218"/>
        <v>42639.441932870373</v>
      </c>
      <c r="O2760" t="b">
        <v>0</v>
      </c>
      <c r="P2760">
        <v>6</v>
      </c>
      <c r="Q2760" t="b">
        <v>0</v>
      </c>
      <c r="R2760" t="s">
        <v>8302</v>
      </c>
      <c r="S2760" s="12" t="s">
        <v>8323</v>
      </c>
      <c r="T2760" t="s">
        <v>8359</v>
      </c>
      <c r="U2760">
        <f t="shared" si="219"/>
        <v>2016</v>
      </c>
    </row>
    <row r="2761" spans="1:21" ht="15" hidden="1" customHeight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>
        <f t="shared" si="215"/>
        <v>11</v>
      </c>
      <c r="H2761">
        <f t="shared" si="216"/>
        <v>52.5</v>
      </c>
      <c r="I2761" t="s">
        <v>8225</v>
      </c>
      <c r="J2761" t="s">
        <v>8247</v>
      </c>
      <c r="K2761">
        <v>1468658866</v>
      </c>
      <c r="L2761" s="9">
        <f t="shared" si="217"/>
        <v>42567.36650462963</v>
      </c>
      <c r="M2761">
        <v>1464943666</v>
      </c>
      <c r="N2761" s="9">
        <f t="shared" si="218"/>
        <v>42524.36650462963</v>
      </c>
      <c r="O2761" t="b">
        <v>0</v>
      </c>
      <c r="P2761">
        <v>2</v>
      </c>
      <c r="Q2761" t="b">
        <v>0</v>
      </c>
      <c r="R2761" t="s">
        <v>8302</v>
      </c>
      <c r="S2761" s="12" t="s">
        <v>8323</v>
      </c>
      <c r="T2761" t="s">
        <v>8359</v>
      </c>
      <c r="U2761">
        <f t="shared" si="219"/>
        <v>2016</v>
      </c>
    </row>
    <row r="2762" spans="1:21" ht="15" hidden="1" customHeight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>
        <f t="shared" si="215"/>
        <v>0</v>
      </c>
      <c r="H2762" t="e">
        <f t="shared" si="216"/>
        <v>#DIV/0!</v>
      </c>
      <c r="I2762" t="s">
        <v>8224</v>
      </c>
      <c r="J2762" t="s">
        <v>8246</v>
      </c>
      <c r="K2762">
        <v>1371726258</v>
      </c>
      <c r="L2762" s="9">
        <f t="shared" si="217"/>
        <v>41445.461319444446</v>
      </c>
      <c r="M2762">
        <v>1369134258</v>
      </c>
      <c r="N2762" s="9">
        <f t="shared" si="218"/>
        <v>41415.461319444446</v>
      </c>
      <c r="O2762" t="b">
        <v>0</v>
      </c>
      <c r="P2762">
        <v>0</v>
      </c>
      <c r="Q2762" t="b">
        <v>0</v>
      </c>
      <c r="R2762" t="s">
        <v>8302</v>
      </c>
      <c r="S2762" s="12" t="s">
        <v>8323</v>
      </c>
      <c r="T2762" t="s">
        <v>8359</v>
      </c>
      <c r="U2762">
        <f t="shared" si="219"/>
        <v>2013</v>
      </c>
    </row>
    <row r="2763" spans="1:21" ht="15" hidden="1" customHeight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>
        <f t="shared" si="215"/>
        <v>1</v>
      </c>
      <c r="H2763">
        <f t="shared" si="216"/>
        <v>9</v>
      </c>
      <c r="I2763" t="s">
        <v>8223</v>
      </c>
      <c r="J2763" t="s">
        <v>8245</v>
      </c>
      <c r="K2763">
        <v>1357176693</v>
      </c>
      <c r="L2763" s="9">
        <f t="shared" si="217"/>
        <v>41277.063576388886</v>
      </c>
      <c r="M2763">
        <v>1354584693</v>
      </c>
      <c r="N2763" s="9">
        <f t="shared" si="218"/>
        <v>41247.063576388886</v>
      </c>
      <c r="O2763" t="b">
        <v>0</v>
      </c>
      <c r="P2763">
        <v>4</v>
      </c>
      <c r="Q2763" t="b">
        <v>0</v>
      </c>
      <c r="R2763" t="s">
        <v>8302</v>
      </c>
      <c r="S2763" s="12" t="s">
        <v>8323</v>
      </c>
      <c r="T2763" t="s">
        <v>8359</v>
      </c>
      <c r="U2763">
        <f t="shared" si="219"/>
        <v>2012</v>
      </c>
    </row>
    <row r="2764" spans="1:21" ht="15" hidden="1" customHeight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>
        <f t="shared" si="215"/>
        <v>1</v>
      </c>
      <c r="H2764">
        <f t="shared" si="216"/>
        <v>25</v>
      </c>
      <c r="I2764" t="s">
        <v>8223</v>
      </c>
      <c r="J2764" t="s">
        <v>8245</v>
      </c>
      <c r="K2764">
        <v>1332114795</v>
      </c>
      <c r="L2764" s="9">
        <f t="shared" si="217"/>
        <v>40986.995312500003</v>
      </c>
      <c r="M2764">
        <v>1326934395</v>
      </c>
      <c r="N2764" s="9">
        <f t="shared" si="218"/>
        <v>40927.036979166667</v>
      </c>
      <c r="O2764" t="b">
        <v>0</v>
      </c>
      <c r="P2764">
        <v>1</v>
      </c>
      <c r="Q2764" t="b">
        <v>0</v>
      </c>
      <c r="R2764" t="s">
        <v>8302</v>
      </c>
      <c r="S2764" s="12" t="s">
        <v>8323</v>
      </c>
      <c r="T2764" t="s">
        <v>8359</v>
      </c>
      <c r="U2764">
        <f t="shared" si="219"/>
        <v>2012</v>
      </c>
    </row>
    <row r="2765" spans="1:21" ht="15" hidden="1" customHeight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>
        <f t="shared" si="215"/>
        <v>0</v>
      </c>
      <c r="H2765">
        <f t="shared" si="216"/>
        <v>30</v>
      </c>
      <c r="I2765" t="s">
        <v>8223</v>
      </c>
      <c r="J2765" t="s">
        <v>8245</v>
      </c>
      <c r="K2765">
        <v>1369403684</v>
      </c>
      <c r="L2765" s="9">
        <f t="shared" si="217"/>
        <v>41418.579675925925</v>
      </c>
      <c r="M2765">
        <v>1365515684</v>
      </c>
      <c r="N2765" s="9">
        <f t="shared" si="218"/>
        <v>41373.579675925925</v>
      </c>
      <c r="O2765" t="b">
        <v>0</v>
      </c>
      <c r="P2765">
        <v>3</v>
      </c>
      <c r="Q2765" t="b">
        <v>0</v>
      </c>
      <c r="R2765" t="s">
        <v>8302</v>
      </c>
      <c r="S2765" s="12" t="s">
        <v>8323</v>
      </c>
      <c r="T2765" t="s">
        <v>8359</v>
      </c>
      <c r="U2765">
        <f t="shared" si="219"/>
        <v>2013</v>
      </c>
    </row>
    <row r="2766" spans="1:21" ht="15" hidden="1" customHeight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>
        <f t="shared" si="215"/>
        <v>1</v>
      </c>
      <c r="H2766">
        <f t="shared" si="216"/>
        <v>11.25</v>
      </c>
      <c r="I2766" t="s">
        <v>8223</v>
      </c>
      <c r="J2766" t="s">
        <v>8245</v>
      </c>
      <c r="K2766">
        <v>1338404400</v>
      </c>
      <c r="L2766" s="9">
        <f t="shared" si="217"/>
        <v>41059.791666666664</v>
      </c>
      <c r="M2766">
        <v>1335855631</v>
      </c>
      <c r="N2766" s="9">
        <f t="shared" si="218"/>
        <v>41030.292025462964</v>
      </c>
      <c r="O2766" t="b">
        <v>0</v>
      </c>
      <c r="P2766">
        <v>4</v>
      </c>
      <c r="Q2766" t="b">
        <v>0</v>
      </c>
      <c r="R2766" t="s">
        <v>8302</v>
      </c>
      <c r="S2766" s="12" t="s">
        <v>8323</v>
      </c>
      <c r="T2766" t="s">
        <v>8359</v>
      </c>
      <c r="U2766">
        <f t="shared" si="219"/>
        <v>2012</v>
      </c>
    </row>
    <row r="2767" spans="1:21" ht="15" hidden="1" customHeight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>
        <f t="shared" si="215"/>
        <v>0</v>
      </c>
      <c r="H2767" t="e">
        <f t="shared" si="216"/>
        <v>#DIV/0!</v>
      </c>
      <c r="I2767" t="s">
        <v>8223</v>
      </c>
      <c r="J2767" t="s">
        <v>8245</v>
      </c>
      <c r="K2767">
        <v>1351432428</v>
      </c>
      <c r="L2767" s="9">
        <f t="shared" si="217"/>
        <v>41210.579027777778</v>
      </c>
      <c r="M2767">
        <v>1350050028</v>
      </c>
      <c r="N2767" s="9">
        <f t="shared" si="218"/>
        <v>41194.579027777778</v>
      </c>
      <c r="O2767" t="b">
        <v>0</v>
      </c>
      <c r="P2767">
        <v>0</v>
      </c>
      <c r="Q2767" t="b">
        <v>0</v>
      </c>
      <c r="R2767" t="s">
        <v>8302</v>
      </c>
      <c r="S2767" s="12" t="s">
        <v>8323</v>
      </c>
      <c r="T2767" t="s">
        <v>8359</v>
      </c>
      <c r="U2767">
        <f t="shared" si="219"/>
        <v>2012</v>
      </c>
    </row>
    <row r="2768" spans="1:21" ht="15" hidden="1" customHeight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>
        <f t="shared" si="215"/>
        <v>2</v>
      </c>
      <c r="H2768">
        <f t="shared" si="216"/>
        <v>25</v>
      </c>
      <c r="I2768" t="s">
        <v>8223</v>
      </c>
      <c r="J2768" t="s">
        <v>8245</v>
      </c>
      <c r="K2768">
        <v>1313078518</v>
      </c>
      <c r="L2768" s="9">
        <f t="shared" si="217"/>
        <v>40766.668032407404</v>
      </c>
      <c r="M2768">
        <v>1310486518</v>
      </c>
      <c r="N2768" s="9">
        <f t="shared" si="218"/>
        <v>40736.668032407411</v>
      </c>
      <c r="O2768" t="b">
        <v>0</v>
      </c>
      <c r="P2768">
        <v>4</v>
      </c>
      <c r="Q2768" t="b">
        <v>0</v>
      </c>
      <c r="R2768" t="s">
        <v>8302</v>
      </c>
      <c r="S2768" s="12" t="s">
        <v>8323</v>
      </c>
      <c r="T2768" t="s">
        <v>8359</v>
      </c>
      <c r="U2768">
        <f t="shared" si="219"/>
        <v>2011</v>
      </c>
    </row>
    <row r="2769" spans="1:21" ht="15" hidden="1" customHeight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>
        <f t="shared" si="215"/>
        <v>1</v>
      </c>
      <c r="H2769">
        <f t="shared" si="216"/>
        <v>11.33</v>
      </c>
      <c r="I2769" t="s">
        <v>8228</v>
      </c>
      <c r="J2769" t="s">
        <v>8250</v>
      </c>
      <c r="K2769">
        <v>1439766050</v>
      </c>
      <c r="L2769" s="9">
        <f t="shared" si="217"/>
        <v>42232.958912037036</v>
      </c>
      <c r="M2769">
        <v>1434582050</v>
      </c>
      <c r="N2769" s="9">
        <f t="shared" si="218"/>
        <v>42172.958912037036</v>
      </c>
      <c r="O2769" t="b">
        <v>0</v>
      </c>
      <c r="P2769">
        <v>3</v>
      </c>
      <c r="Q2769" t="b">
        <v>0</v>
      </c>
      <c r="R2769" t="s">
        <v>8302</v>
      </c>
      <c r="S2769" s="12" t="s">
        <v>8323</v>
      </c>
      <c r="T2769" t="s">
        <v>8359</v>
      </c>
      <c r="U2769">
        <f t="shared" si="219"/>
        <v>2015</v>
      </c>
    </row>
    <row r="2770" spans="1:21" ht="15" hidden="1" customHeight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>
        <f t="shared" si="215"/>
        <v>14</v>
      </c>
      <c r="H2770">
        <f t="shared" si="216"/>
        <v>29.47</v>
      </c>
      <c r="I2770" t="s">
        <v>8223</v>
      </c>
      <c r="J2770" t="s">
        <v>8245</v>
      </c>
      <c r="K2770">
        <v>1333028723</v>
      </c>
      <c r="L2770" s="9">
        <f t="shared" si="217"/>
        <v>40997.573182870372</v>
      </c>
      <c r="M2770">
        <v>1330440323</v>
      </c>
      <c r="N2770" s="9">
        <f t="shared" si="218"/>
        <v>40967.614849537036</v>
      </c>
      <c r="O2770" t="b">
        <v>0</v>
      </c>
      <c r="P2770">
        <v>34</v>
      </c>
      <c r="Q2770" t="b">
        <v>0</v>
      </c>
      <c r="R2770" t="s">
        <v>8302</v>
      </c>
      <c r="S2770" s="12" t="s">
        <v>8323</v>
      </c>
      <c r="T2770" t="s">
        <v>8359</v>
      </c>
      <c r="U2770">
        <f t="shared" si="219"/>
        <v>2012</v>
      </c>
    </row>
    <row r="2771" spans="1:21" ht="15" hidden="1" customHeight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>
        <f t="shared" si="215"/>
        <v>0</v>
      </c>
      <c r="H2771">
        <f t="shared" si="216"/>
        <v>1</v>
      </c>
      <c r="I2771" t="s">
        <v>8224</v>
      </c>
      <c r="J2771" t="s">
        <v>8246</v>
      </c>
      <c r="K2771">
        <v>1401997790</v>
      </c>
      <c r="L2771" s="9">
        <f t="shared" si="217"/>
        <v>41795.826273148145</v>
      </c>
      <c r="M2771">
        <v>1397677790</v>
      </c>
      <c r="N2771" s="9">
        <f t="shared" si="218"/>
        <v>41745.826273148152</v>
      </c>
      <c r="O2771" t="b">
        <v>0</v>
      </c>
      <c r="P2771">
        <v>2</v>
      </c>
      <c r="Q2771" t="b">
        <v>0</v>
      </c>
      <c r="R2771" t="s">
        <v>8302</v>
      </c>
      <c r="S2771" s="12" t="s">
        <v>8323</v>
      </c>
      <c r="T2771" t="s">
        <v>8359</v>
      </c>
      <c r="U2771">
        <f t="shared" si="219"/>
        <v>2014</v>
      </c>
    </row>
    <row r="2772" spans="1:21" ht="15" hidden="1" customHeight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>
        <f t="shared" si="215"/>
        <v>10</v>
      </c>
      <c r="H2772">
        <f t="shared" si="216"/>
        <v>63.1</v>
      </c>
      <c r="I2772" t="s">
        <v>8223</v>
      </c>
      <c r="J2772" t="s">
        <v>8245</v>
      </c>
      <c r="K2772">
        <v>1395158130</v>
      </c>
      <c r="L2772" s="9">
        <f t="shared" si="217"/>
        <v>41716.663541666669</v>
      </c>
      <c r="M2772">
        <v>1392569730</v>
      </c>
      <c r="N2772" s="9">
        <f t="shared" si="218"/>
        <v>41686.705208333333</v>
      </c>
      <c r="O2772" t="b">
        <v>0</v>
      </c>
      <c r="P2772">
        <v>33</v>
      </c>
      <c r="Q2772" t="b">
        <v>0</v>
      </c>
      <c r="R2772" t="s">
        <v>8302</v>
      </c>
      <c r="S2772" s="12" t="s">
        <v>8323</v>
      </c>
      <c r="T2772" t="s">
        <v>8359</v>
      </c>
      <c r="U2772">
        <f t="shared" si="219"/>
        <v>2014</v>
      </c>
    </row>
    <row r="2773" spans="1:21" ht="15" hidden="1" customHeight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>
        <f t="shared" si="215"/>
        <v>0</v>
      </c>
      <c r="H2773" t="e">
        <f t="shared" si="216"/>
        <v>#DIV/0!</v>
      </c>
      <c r="I2773" t="s">
        <v>8223</v>
      </c>
      <c r="J2773" t="s">
        <v>8245</v>
      </c>
      <c r="K2773">
        <v>1359738000</v>
      </c>
      <c r="L2773" s="9">
        <f t="shared" si="217"/>
        <v>41306.708333333336</v>
      </c>
      <c r="M2773">
        <v>1355489140</v>
      </c>
      <c r="N2773" s="9">
        <f t="shared" si="218"/>
        <v>41257.531712962962</v>
      </c>
      <c r="O2773" t="b">
        <v>0</v>
      </c>
      <c r="P2773">
        <v>0</v>
      </c>
      <c r="Q2773" t="b">
        <v>0</v>
      </c>
      <c r="R2773" t="s">
        <v>8302</v>
      </c>
      <c r="S2773" s="12" t="s">
        <v>8323</v>
      </c>
      <c r="T2773" t="s">
        <v>8359</v>
      </c>
      <c r="U2773">
        <f t="shared" si="219"/>
        <v>2012</v>
      </c>
    </row>
    <row r="2774" spans="1:21" ht="15" hidden="1" customHeight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>
        <f t="shared" si="215"/>
        <v>0</v>
      </c>
      <c r="H2774" t="e">
        <f t="shared" si="216"/>
        <v>#DIV/0!</v>
      </c>
      <c r="I2774" t="s">
        <v>8223</v>
      </c>
      <c r="J2774" t="s">
        <v>8245</v>
      </c>
      <c r="K2774">
        <v>1381006294</v>
      </c>
      <c r="L2774" s="9">
        <f t="shared" si="217"/>
        <v>41552.869143518517</v>
      </c>
      <c r="M2774">
        <v>1379710294</v>
      </c>
      <c r="N2774" s="9">
        <f t="shared" si="218"/>
        <v>41537.869143518517</v>
      </c>
      <c r="O2774" t="b">
        <v>0</v>
      </c>
      <c r="P2774">
        <v>0</v>
      </c>
      <c r="Q2774" t="b">
        <v>0</v>
      </c>
      <c r="R2774" t="s">
        <v>8302</v>
      </c>
      <c r="S2774" s="12" t="s">
        <v>8323</v>
      </c>
      <c r="T2774" t="s">
        <v>8359</v>
      </c>
      <c r="U2774">
        <f t="shared" si="219"/>
        <v>2013</v>
      </c>
    </row>
    <row r="2775" spans="1:21" ht="15" hidden="1" customHeight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>
        <f t="shared" si="215"/>
        <v>0</v>
      </c>
      <c r="H2775">
        <f t="shared" si="216"/>
        <v>1</v>
      </c>
      <c r="I2775" t="s">
        <v>8228</v>
      </c>
      <c r="J2775" t="s">
        <v>8250</v>
      </c>
      <c r="K2775">
        <v>1461530721</v>
      </c>
      <c r="L2775" s="9">
        <f t="shared" si="217"/>
        <v>42484.86482638889</v>
      </c>
      <c r="M2775">
        <v>1460666721</v>
      </c>
      <c r="N2775" s="9">
        <f t="shared" si="218"/>
        <v>42474.86482638889</v>
      </c>
      <c r="O2775" t="b">
        <v>0</v>
      </c>
      <c r="P2775">
        <v>1</v>
      </c>
      <c r="Q2775" t="b">
        <v>0</v>
      </c>
      <c r="R2775" t="s">
        <v>8302</v>
      </c>
      <c r="S2775" s="12" t="s">
        <v>8323</v>
      </c>
      <c r="T2775" t="s">
        <v>8359</v>
      </c>
      <c r="U2775">
        <f t="shared" si="219"/>
        <v>2016</v>
      </c>
    </row>
    <row r="2776" spans="1:21" ht="15" hidden="1" customHeight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>
        <f t="shared" si="215"/>
        <v>14</v>
      </c>
      <c r="H2776">
        <f t="shared" si="216"/>
        <v>43.85</v>
      </c>
      <c r="I2776" t="s">
        <v>8223</v>
      </c>
      <c r="J2776" t="s">
        <v>8245</v>
      </c>
      <c r="K2776">
        <v>1362711728</v>
      </c>
      <c r="L2776" s="9">
        <f t="shared" si="217"/>
        <v>41341.126481481479</v>
      </c>
      <c r="M2776">
        <v>1360119728</v>
      </c>
      <c r="N2776" s="9">
        <f t="shared" si="218"/>
        <v>41311.126481481479</v>
      </c>
      <c r="O2776" t="b">
        <v>0</v>
      </c>
      <c r="P2776">
        <v>13</v>
      </c>
      <c r="Q2776" t="b">
        <v>0</v>
      </c>
      <c r="R2776" t="s">
        <v>8302</v>
      </c>
      <c r="S2776" s="12" t="s">
        <v>8323</v>
      </c>
      <c r="T2776" t="s">
        <v>8359</v>
      </c>
      <c r="U2776">
        <f t="shared" si="219"/>
        <v>2013</v>
      </c>
    </row>
    <row r="2777" spans="1:21" ht="15" hidden="1" customHeight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>
        <f t="shared" si="215"/>
        <v>3</v>
      </c>
      <c r="H2777">
        <f t="shared" si="216"/>
        <v>75</v>
      </c>
      <c r="I2777" t="s">
        <v>8223</v>
      </c>
      <c r="J2777" t="s">
        <v>8245</v>
      </c>
      <c r="K2777">
        <v>1323994754</v>
      </c>
      <c r="L2777" s="9">
        <f t="shared" si="217"/>
        <v>40893.013356481482</v>
      </c>
      <c r="M2777">
        <v>1321402754</v>
      </c>
      <c r="N2777" s="9">
        <f t="shared" si="218"/>
        <v>40863.013356481482</v>
      </c>
      <c r="O2777" t="b">
        <v>0</v>
      </c>
      <c r="P2777">
        <v>2</v>
      </c>
      <c r="Q2777" t="b">
        <v>0</v>
      </c>
      <c r="R2777" t="s">
        <v>8302</v>
      </c>
      <c r="S2777" s="12" t="s">
        <v>8323</v>
      </c>
      <c r="T2777" t="s">
        <v>8359</v>
      </c>
      <c r="U2777">
        <f t="shared" si="219"/>
        <v>2011</v>
      </c>
    </row>
    <row r="2778" spans="1:21" ht="15" hidden="1" customHeight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>
        <f t="shared" si="215"/>
        <v>8</v>
      </c>
      <c r="H2778">
        <f t="shared" si="216"/>
        <v>45.97</v>
      </c>
      <c r="I2778" t="s">
        <v>8223</v>
      </c>
      <c r="J2778" t="s">
        <v>8245</v>
      </c>
      <c r="K2778">
        <v>1434092876</v>
      </c>
      <c r="L2778" s="9">
        <f t="shared" si="217"/>
        <v>42167.297175925924</v>
      </c>
      <c r="M2778">
        <v>1431414476</v>
      </c>
      <c r="N2778" s="9">
        <f t="shared" si="218"/>
        <v>42136.297175925924</v>
      </c>
      <c r="O2778" t="b">
        <v>0</v>
      </c>
      <c r="P2778">
        <v>36</v>
      </c>
      <c r="Q2778" t="b">
        <v>0</v>
      </c>
      <c r="R2778" t="s">
        <v>8302</v>
      </c>
      <c r="S2778" s="12" t="s">
        <v>8323</v>
      </c>
      <c r="T2778" t="s">
        <v>8359</v>
      </c>
      <c r="U2778">
        <f t="shared" si="219"/>
        <v>2015</v>
      </c>
    </row>
    <row r="2779" spans="1:21" ht="15" hidden="1" customHeight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>
        <f t="shared" si="215"/>
        <v>0</v>
      </c>
      <c r="H2779">
        <f t="shared" si="216"/>
        <v>10</v>
      </c>
      <c r="I2779" t="s">
        <v>8223</v>
      </c>
      <c r="J2779" t="s">
        <v>8245</v>
      </c>
      <c r="K2779">
        <v>1437149004</v>
      </c>
      <c r="L2779" s="9">
        <f t="shared" si="217"/>
        <v>42202.669027777782</v>
      </c>
      <c r="M2779">
        <v>1434557004</v>
      </c>
      <c r="N2779" s="9">
        <f t="shared" si="218"/>
        <v>42172.669027777782</v>
      </c>
      <c r="O2779" t="b">
        <v>0</v>
      </c>
      <c r="P2779">
        <v>1</v>
      </c>
      <c r="Q2779" t="b">
        <v>0</v>
      </c>
      <c r="R2779" t="s">
        <v>8302</v>
      </c>
      <c r="S2779" s="12" t="s">
        <v>8323</v>
      </c>
      <c r="T2779" t="s">
        <v>8359</v>
      </c>
      <c r="U2779">
        <f t="shared" si="219"/>
        <v>2015</v>
      </c>
    </row>
    <row r="2780" spans="1:21" ht="15" hidden="1" customHeight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>
        <f t="shared" si="215"/>
        <v>26</v>
      </c>
      <c r="H2780">
        <f t="shared" si="216"/>
        <v>93.67</v>
      </c>
      <c r="I2780" t="s">
        <v>8223</v>
      </c>
      <c r="J2780" t="s">
        <v>8245</v>
      </c>
      <c r="K2780">
        <v>1409009306</v>
      </c>
      <c r="L2780" s="9">
        <f t="shared" si="217"/>
        <v>41876.978078703702</v>
      </c>
      <c r="M2780">
        <v>1406417306</v>
      </c>
      <c r="N2780" s="9">
        <f t="shared" si="218"/>
        <v>41846.978078703702</v>
      </c>
      <c r="O2780" t="b">
        <v>0</v>
      </c>
      <c r="P2780">
        <v>15</v>
      </c>
      <c r="Q2780" t="b">
        <v>0</v>
      </c>
      <c r="R2780" t="s">
        <v>8302</v>
      </c>
      <c r="S2780" s="12" t="s">
        <v>8323</v>
      </c>
      <c r="T2780" t="s">
        <v>8359</v>
      </c>
      <c r="U2780">
        <f t="shared" si="219"/>
        <v>2014</v>
      </c>
    </row>
    <row r="2781" spans="1:21" ht="15" hidden="1" customHeight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>
        <f t="shared" si="215"/>
        <v>2</v>
      </c>
      <c r="H2781">
        <f t="shared" si="216"/>
        <v>53</v>
      </c>
      <c r="I2781" t="s">
        <v>8223</v>
      </c>
      <c r="J2781" t="s">
        <v>8245</v>
      </c>
      <c r="K2781">
        <v>1448204621</v>
      </c>
      <c r="L2781" s="9">
        <f t="shared" si="217"/>
        <v>42330.627557870372</v>
      </c>
      <c r="M2781">
        <v>1445609021</v>
      </c>
      <c r="N2781" s="9">
        <f t="shared" si="218"/>
        <v>42300.585891203707</v>
      </c>
      <c r="O2781" t="b">
        <v>0</v>
      </c>
      <c r="P2781">
        <v>1</v>
      </c>
      <c r="Q2781" t="b">
        <v>0</v>
      </c>
      <c r="R2781" t="s">
        <v>8302</v>
      </c>
      <c r="S2781" s="12" t="s">
        <v>8323</v>
      </c>
      <c r="T2781" t="s">
        <v>8359</v>
      </c>
      <c r="U2781">
        <f t="shared" si="219"/>
        <v>2015</v>
      </c>
    </row>
    <row r="2782" spans="1:21" ht="15" hidden="1" customHeight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>
        <f t="shared" si="215"/>
        <v>0</v>
      </c>
      <c r="H2782" t="e">
        <f t="shared" si="216"/>
        <v>#DIV/0!</v>
      </c>
      <c r="I2782" t="s">
        <v>8236</v>
      </c>
      <c r="J2782" t="s">
        <v>8248</v>
      </c>
      <c r="K2782">
        <v>1489142688</v>
      </c>
      <c r="L2782" s="9">
        <f t="shared" si="217"/>
        <v>42804.447777777779</v>
      </c>
      <c r="M2782">
        <v>1486550688</v>
      </c>
      <c r="N2782" s="9">
        <f t="shared" si="218"/>
        <v>42774.447777777779</v>
      </c>
      <c r="O2782" t="b">
        <v>0</v>
      </c>
      <c r="P2782">
        <v>0</v>
      </c>
      <c r="Q2782" t="b">
        <v>0</v>
      </c>
      <c r="R2782" t="s">
        <v>8302</v>
      </c>
      <c r="S2782" s="12" t="s">
        <v>8323</v>
      </c>
      <c r="T2782" t="s">
        <v>8359</v>
      </c>
      <c r="U2782">
        <f t="shared" si="219"/>
        <v>2017</v>
      </c>
    </row>
    <row r="2783" spans="1:21" ht="15" hidden="1" customHeight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>
        <f t="shared" si="215"/>
        <v>105</v>
      </c>
      <c r="H2783">
        <f t="shared" si="216"/>
        <v>47</v>
      </c>
      <c r="I2783" t="s">
        <v>8223</v>
      </c>
      <c r="J2783" t="s">
        <v>8245</v>
      </c>
      <c r="K2783">
        <v>1423724400</v>
      </c>
      <c r="L2783" s="9">
        <f t="shared" si="217"/>
        <v>42047.291666666672</v>
      </c>
      <c r="M2783">
        <v>1421274954</v>
      </c>
      <c r="N2783" s="9">
        <f t="shared" si="218"/>
        <v>42018.94159722222</v>
      </c>
      <c r="O2783" t="b">
        <v>0</v>
      </c>
      <c r="P2783">
        <v>28</v>
      </c>
      <c r="Q2783" t="b">
        <v>1</v>
      </c>
      <c r="R2783" t="s">
        <v>8269</v>
      </c>
      <c r="S2783" s="12" t="s">
        <v>8318</v>
      </c>
      <c r="T2783" t="s">
        <v>8319</v>
      </c>
      <c r="U2783">
        <f t="shared" si="219"/>
        <v>2015</v>
      </c>
    </row>
    <row r="2784" spans="1:21" ht="15" hidden="1" customHeight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>
        <f t="shared" si="215"/>
        <v>120</v>
      </c>
      <c r="H2784">
        <f t="shared" si="216"/>
        <v>66.67</v>
      </c>
      <c r="I2784" t="s">
        <v>8223</v>
      </c>
      <c r="J2784" t="s">
        <v>8245</v>
      </c>
      <c r="K2784">
        <v>1424149140</v>
      </c>
      <c r="L2784" s="9">
        <f t="shared" si="217"/>
        <v>42052.207638888889</v>
      </c>
      <c r="M2784">
        <v>1421964718</v>
      </c>
      <c r="N2784" s="9">
        <f t="shared" si="218"/>
        <v>42026.924976851849</v>
      </c>
      <c r="O2784" t="b">
        <v>0</v>
      </c>
      <c r="P2784">
        <v>18</v>
      </c>
      <c r="Q2784" t="b">
        <v>1</v>
      </c>
      <c r="R2784" t="s">
        <v>8269</v>
      </c>
      <c r="S2784" s="12" t="s">
        <v>8318</v>
      </c>
      <c r="T2784" t="s">
        <v>8319</v>
      </c>
      <c r="U2784">
        <f t="shared" si="219"/>
        <v>2015</v>
      </c>
    </row>
    <row r="2785" spans="1:21" ht="15" hidden="1" customHeight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>
        <f t="shared" si="215"/>
        <v>115</v>
      </c>
      <c r="H2785">
        <f t="shared" si="216"/>
        <v>18.77</v>
      </c>
      <c r="I2785" t="s">
        <v>8224</v>
      </c>
      <c r="J2785" t="s">
        <v>8246</v>
      </c>
      <c r="K2785">
        <v>1429793446</v>
      </c>
      <c r="L2785" s="9">
        <f t="shared" si="217"/>
        <v>42117.535254629634</v>
      </c>
      <c r="M2785">
        <v>1428583846</v>
      </c>
      <c r="N2785" s="9">
        <f t="shared" si="218"/>
        <v>42103.535254629634</v>
      </c>
      <c r="O2785" t="b">
        <v>0</v>
      </c>
      <c r="P2785">
        <v>61</v>
      </c>
      <c r="Q2785" t="b">
        <v>1</v>
      </c>
      <c r="R2785" t="s">
        <v>8269</v>
      </c>
      <c r="S2785" s="12" t="s">
        <v>8318</v>
      </c>
      <c r="T2785" t="s">
        <v>8319</v>
      </c>
      <c r="U2785">
        <f t="shared" si="219"/>
        <v>2015</v>
      </c>
    </row>
    <row r="2786" spans="1:21" ht="15" hidden="1" customHeight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>
        <f t="shared" si="215"/>
        <v>119</v>
      </c>
      <c r="H2786">
        <f t="shared" si="216"/>
        <v>66.11</v>
      </c>
      <c r="I2786" t="s">
        <v>8223</v>
      </c>
      <c r="J2786" t="s">
        <v>8245</v>
      </c>
      <c r="K2786">
        <v>1414608843</v>
      </c>
      <c r="L2786" s="9">
        <f t="shared" si="217"/>
        <v>41941.787534722222</v>
      </c>
      <c r="M2786">
        <v>1412794443</v>
      </c>
      <c r="N2786" s="9">
        <f t="shared" si="218"/>
        <v>41920.787534722222</v>
      </c>
      <c r="O2786" t="b">
        <v>0</v>
      </c>
      <c r="P2786">
        <v>108</v>
      </c>
      <c r="Q2786" t="b">
        <v>1</v>
      </c>
      <c r="R2786" t="s">
        <v>8269</v>
      </c>
      <c r="S2786" s="12" t="s">
        <v>8318</v>
      </c>
      <c r="T2786" t="s">
        <v>8319</v>
      </c>
      <c r="U2786">
        <f t="shared" si="219"/>
        <v>2014</v>
      </c>
    </row>
    <row r="2787" spans="1:21" ht="15" hidden="1" customHeight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>
        <f t="shared" si="215"/>
        <v>105</v>
      </c>
      <c r="H2787">
        <f t="shared" si="216"/>
        <v>36.86</v>
      </c>
      <c r="I2787" t="s">
        <v>8223</v>
      </c>
      <c r="J2787" t="s">
        <v>8245</v>
      </c>
      <c r="K2787">
        <v>1470430800</v>
      </c>
      <c r="L2787" s="9">
        <f t="shared" si="217"/>
        <v>42587.875</v>
      </c>
      <c r="M2787">
        <v>1467865967</v>
      </c>
      <c r="N2787" s="9">
        <f t="shared" si="218"/>
        <v>42558.189432870371</v>
      </c>
      <c r="O2787" t="b">
        <v>0</v>
      </c>
      <c r="P2787">
        <v>142</v>
      </c>
      <c r="Q2787" t="b">
        <v>1</v>
      </c>
      <c r="R2787" t="s">
        <v>8269</v>
      </c>
      <c r="S2787" s="12" t="s">
        <v>8318</v>
      </c>
      <c r="T2787" t="s">
        <v>8319</v>
      </c>
      <c r="U2787">
        <f t="shared" si="219"/>
        <v>2016</v>
      </c>
    </row>
    <row r="2788" spans="1:21" ht="15" hidden="1" customHeight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>
        <f t="shared" si="215"/>
        <v>118</v>
      </c>
      <c r="H2788">
        <f t="shared" si="216"/>
        <v>39.81</v>
      </c>
      <c r="I2788" t="s">
        <v>8224</v>
      </c>
      <c r="J2788" t="s">
        <v>8246</v>
      </c>
      <c r="K2788">
        <v>1404913180</v>
      </c>
      <c r="L2788" s="9">
        <f t="shared" si="217"/>
        <v>41829.569212962961</v>
      </c>
      <c r="M2788">
        <v>1403703580</v>
      </c>
      <c r="N2788" s="9">
        <f t="shared" si="218"/>
        <v>41815.569212962961</v>
      </c>
      <c r="O2788" t="b">
        <v>0</v>
      </c>
      <c r="P2788">
        <v>74</v>
      </c>
      <c r="Q2788" t="b">
        <v>1</v>
      </c>
      <c r="R2788" t="s">
        <v>8269</v>
      </c>
      <c r="S2788" s="12" t="s">
        <v>8318</v>
      </c>
      <c r="T2788" t="s">
        <v>8319</v>
      </c>
      <c r="U2788">
        <f t="shared" si="219"/>
        <v>2014</v>
      </c>
    </row>
    <row r="2789" spans="1:21" ht="15" hidden="1" customHeight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>
        <f t="shared" si="215"/>
        <v>120</v>
      </c>
      <c r="H2789">
        <f t="shared" si="216"/>
        <v>31.5</v>
      </c>
      <c r="I2789" t="s">
        <v>8223</v>
      </c>
      <c r="J2789" t="s">
        <v>8245</v>
      </c>
      <c r="K2789">
        <v>1405658752</v>
      </c>
      <c r="L2789" s="9">
        <f t="shared" si="217"/>
        <v>41838.198518518519</v>
      </c>
      <c r="M2789">
        <v>1403066752</v>
      </c>
      <c r="N2789" s="9">
        <f t="shared" si="218"/>
        <v>41808.198518518519</v>
      </c>
      <c r="O2789" t="b">
        <v>0</v>
      </c>
      <c r="P2789">
        <v>38</v>
      </c>
      <c r="Q2789" t="b">
        <v>1</v>
      </c>
      <c r="R2789" t="s">
        <v>8269</v>
      </c>
      <c r="S2789" s="12" t="s">
        <v>8318</v>
      </c>
      <c r="T2789" t="s">
        <v>8319</v>
      </c>
      <c r="U2789">
        <f t="shared" si="219"/>
        <v>2014</v>
      </c>
    </row>
    <row r="2790" spans="1:21" ht="15" hidden="1" customHeight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>
        <f t="shared" si="215"/>
        <v>103</v>
      </c>
      <c r="H2790">
        <f t="shared" si="216"/>
        <v>102.5</v>
      </c>
      <c r="I2790" t="s">
        <v>8223</v>
      </c>
      <c r="J2790" t="s">
        <v>8245</v>
      </c>
      <c r="K2790">
        <v>1469811043</v>
      </c>
      <c r="L2790" s="9">
        <f t="shared" si="217"/>
        <v>42580.701886574068</v>
      </c>
      <c r="M2790">
        <v>1467219043</v>
      </c>
      <c r="N2790" s="9">
        <f t="shared" si="218"/>
        <v>42550.701886574076</v>
      </c>
      <c r="O2790" t="b">
        <v>0</v>
      </c>
      <c r="P2790">
        <v>20</v>
      </c>
      <c r="Q2790" t="b">
        <v>1</v>
      </c>
      <c r="R2790" t="s">
        <v>8269</v>
      </c>
      <c r="S2790" s="12" t="s">
        <v>8318</v>
      </c>
      <c r="T2790" t="s">
        <v>8319</v>
      </c>
      <c r="U2790">
        <f t="shared" si="219"/>
        <v>2016</v>
      </c>
    </row>
    <row r="2791" spans="1:21" ht="15" hidden="1" customHeight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>
        <f t="shared" si="215"/>
        <v>101</v>
      </c>
      <c r="H2791">
        <f t="shared" si="216"/>
        <v>126.46</v>
      </c>
      <c r="I2791" t="s">
        <v>8223</v>
      </c>
      <c r="J2791" t="s">
        <v>8245</v>
      </c>
      <c r="K2791">
        <v>1426132800</v>
      </c>
      <c r="L2791" s="9">
        <f t="shared" si="217"/>
        <v>42075.166666666672</v>
      </c>
      <c r="M2791">
        <v>1424477934</v>
      </c>
      <c r="N2791" s="9">
        <f t="shared" si="218"/>
        <v>42056.013124999998</v>
      </c>
      <c r="O2791" t="b">
        <v>0</v>
      </c>
      <c r="P2791">
        <v>24</v>
      </c>
      <c r="Q2791" t="b">
        <v>1</v>
      </c>
      <c r="R2791" t="s">
        <v>8269</v>
      </c>
      <c r="S2791" s="12" t="s">
        <v>8318</v>
      </c>
      <c r="T2791" t="s">
        <v>8319</v>
      </c>
      <c r="U2791">
        <f t="shared" si="219"/>
        <v>2015</v>
      </c>
    </row>
    <row r="2792" spans="1:21" ht="15" hidden="1" customHeight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>
        <f t="shared" si="215"/>
        <v>105</v>
      </c>
      <c r="H2792">
        <f t="shared" si="216"/>
        <v>47.88</v>
      </c>
      <c r="I2792" t="s">
        <v>8223</v>
      </c>
      <c r="J2792" t="s">
        <v>8245</v>
      </c>
      <c r="K2792">
        <v>1423693903</v>
      </c>
      <c r="L2792" s="9">
        <f t="shared" si="217"/>
        <v>42046.938692129625</v>
      </c>
      <c r="M2792">
        <v>1421101903</v>
      </c>
      <c r="N2792" s="9">
        <f t="shared" si="218"/>
        <v>42016.938692129625</v>
      </c>
      <c r="O2792" t="b">
        <v>0</v>
      </c>
      <c r="P2792">
        <v>66</v>
      </c>
      <c r="Q2792" t="b">
        <v>1</v>
      </c>
      <c r="R2792" t="s">
        <v>8269</v>
      </c>
      <c r="S2792" s="12" t="s">
        <v>8318</v>
      </c>
      <c r="T2792" t="s">
        <v>8319</v>
      </c>
      <c r="U2792">
        <f t="shared" si="219"/>
        <v>2015</v>
      </c>
    </row>
    <row r="2793" spans="1:21" ht="15" hidden="1" customHeight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>
        <f t="shared" si="215"/>
        <v>103</v>
      </c>
      <c r="H2793">
        <f t="shared" si="216"/>
        <v>73.209999999999994</v>
      </c>
      <c r="I2793" t="s">
        <v>8223</v>
      </c>
      <c r="J2793" t="s">
        <v>8245</v>
      </c>
      <c r="K2793">
        <v>1473393600</v>
      </c>
      <c r="L2793" s="9">
        <f t="shared" si="217"/>
        <v>42622.166666666672</v>
      </c>
      <c r="M2793">
        <v>1470778559</v>
      </c>
      <c r="N2793" s="9">
        <f t="shared" si="218"/>
        <v>42591.899988425925</v>
      </c>
      <c r="O2793" t="b">
        <v>0</v>
      </c>
      <c r="P2793">
        <v>28</v>
      </c>
      <c r="Q2793" t="b">
        <v>1</v>
      </c>
      <c r="R2793" t="s">
        <v>8269</v>
      </c>
      <c r="S2793" s="12" t="s">
        <v>8318</v>
      </c>
      <c r="T2793" t="s">
        <v>8319</v>
      </c>
      <c r="U2793">
        <f t="shared" si="219"/>
        <v>2016</v>
      </c>
    </row>
    <row r="2794" spans="1:21" ht="15" hidden="1" customHeight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>
        <f t="shared" si="215"/>
        <v>108</v>
      </c>
      <c r="H2794">
        <f t="shared" si="216"/>
        <v>89.67</v>
      </c>
      <c r="I2794" t="s">
        <v>8223</v>
      </c>
      <c r="J2794" t="s">
        <v>8245</v>
      </c>
      <c r="K2794">
        <v>1439357559</v>
      </c>
      <c r="L2794" s="9">
        <f t="shared" si="217"/>
        <v>42228.231006944443</v>
      </c>
      <c r="M2794">
        <v>1435469559</v>
      </c>
      <c r="N2794" s="9">
        <f t="shared" si="218"/>
        <v>42183.23100694445</v>
      </c>
      <c r="O2794" t="b">
        <v>0</v>
      </c>
      <c r="P2794">
        <v>24</v>
      </c>
      <c r="Q2794" t="b">
        <v>1</v>
      </c>
      <c r="R2794" t="s">
        <v>8269</v>
      </c>
      <c r="S2794" s="12" t="s">
        <v>8318</v>
      </c>
      <c r="T2794" t="s">
        <v>8319</v>
      </c>
      <c r="U2794">
        <f t="shared" si="219"/>
        <v>2015</v>
      </c>
    </row>
    <row r="2795" spans="1:21" ht="15" hidden="1" customHeight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>
        <f t="shared" si="215"/>
        <v>111</v>
      </c>
      <c r="H2795">
        <f t="shared" si="216"/>
        <v>151.46</v>
      </c>
      <c r="I2795" t="s">
        <v>8225</v>
      </c>
      <c r="J2795" t="s">
        <v>8247</v>
      </c>
      <c r="K2795">
        <v>1437473005</v>
      </c>
      <c r="L2795" s="9">
        <f t="shared" si="217"/>
        <v>42206.419039351851</v>
      </c>
      <c r="M2795">
        <v>1434881005</v>
      </c>
      <c r="N2795" s="9">
        <f t="shared" si="218"/>
        <v>42176.419039351851</v>
      </c>
      <c r="O2795" t="b">
        <v>0</v>
      </c>
      <c r="P2795">
        <v>73</v>
      </c>
      <c r="Q2795" t="b">
        <v>1</v>
      </c>
      <c r="R2795" t="s">
        <v>8269</v>
      </c>
      <c r="S2795" s="12" t="s">
        <v>8318</v>
      </c>
      <c r="T2795" t="s">
        <v>8319</v>
      </c>
      <c r="U2795">
        <f t="shared" si="219"/>
        <v>2015</v>
      </c>
    </row>
    <row r="2796" spans="1:21" ht="15" hidden="1" customHeight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>
        <f t="shared" si="215"/>
        <v>150</v>
      </c>
      <c r="H2796">
        <f t="shared" si="216"/>
        <v>25</v>
      </c>
      <c r="I2796" t="s">
        <v>8224</v>
      </c>
      <c r="J2796" t="s">
        <v>8246</v>
      </c>
      <c r="K2796">
        <v>1457031600</v>
      </c>
      <c r="L2796" s="9">
        <f t="shared" si="217"/>
        <v>42432.791666666672</v>
      </c>
      <c r="M2796">
        <v>1455640559</v>
      </c>
      <c r="N2796" s="9">
        <f t="shared" si="218"/>
        <v>42416.691655092596</v>
      </c>
      <c r="O2796" t="b">
        <v>0</v>
      </c>
      <c r="P2796">
        <v>3</v>
      </c>
      <c r="Q2796" t="b">
        <v>1</v>
      </c>
      <c r="R2796" t="s">
        <v>8269</v>
      </c>
      <c r="S2796" s="12" t="s">
        <v>8318</v>
      </c>
      <c r="T2796" t="s">
        <v>8319</v>
      </c>
      <c r="U2796">
        <f t="shared" si="219"/>
        <v>2016</v>
      </c>
    </row>
    <row r="2797" spans="1:21" ht="15" hidden="1" customHeight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>
        <f t="shared" si="215"/>
        <v>104</v>
      </c>
      <c r="H2797">
        <f t="shared" si="216"/>
        <v>36.5</v>
      </c>
      <c r="I2797" t="s">
        <v>8223</v>
      </c>
      <c r="J2797" t="s">
        <v>8245</v>
      </c>
      <c r="K2797">
        <v>1402095600</v>
      </c>
      <c r="L2797" s="9">
        <f t="shared" si="217"/>
        <v>41796.958333333336</v>
      </c>
      <c r="M2797">
        <v>1400675841</v>
      </c>
      <c r="N2797" s="9">
        <f t="shared" si="218"/>
        <v>41780.525937500002</v>
      </c>
      <c r="O2797" t="b">
        <v>0</v>
      </c>
      <c r="P2797">
        <v>20</v>
      </c>
      <c r="Q2797" t="b">
        <v>1</v>
      </c>
      <c r="R2797" t="s">
        <v>8269</v>
      </c>
      <c r="S2797" s="12" t="s">
        <v>8318</v>
      </c>
      <c r="T2797" t="s">
        <v>8319</v>
      </c>
      <c r="U2797">
        <f t="shared" si="219"/>
        <v>2014</v>
      </c>
    </row>
    <row r="2798" spans="1:21" ht="15" hidden="1" customHeight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>
        <f t="shared" si="215"/>
        <v>116</v>
      </c>
      <c r="H2798">
        <f t="shared" si="216"/>
        <v>44</v>
      </c>
      <c r="I2798" t="s">
        <v>8224</v>
      </c>
      <c r="J2798" t="s">
        <v>8246</v>
      </c>
      <c r="K2798">
        <v>1404564028</v>
      </c>
      <c r="L2798" s="9">
        <f t="shared" si="217"/>
        <v>41825.528101851851</v>
      </c>
      <c r="M2798">
        <v>1401972028</v>
      </c>
      <c r="N2798" s="9">
        <f t="shared" si="218"/>
        <v>41795.528101851851</v>
      </c>
      <c r="O2798" t="b">
        <v>0</v>
      </c>
      <c r="P2798">
        <v>21</v>
      </c>
      <c r="Q2798" t="b">
        <v>1</v>
      </c>
      <c r="R2798" t="s">
        <v>8269</v>
      </c>
      <c r="S2798" s="12" t="s">
        <v>8318</v>
      </c>
      <c r="T2798" t="s">
        <v>8319</v>
      </c>
      <c r="U2798">
        <f t="shared" si="219"/>
        <v>2014</v>
      </c>
    </row>
    <row r="2799" spans="1:21" ht="15" hidden="1" customHeight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>
        <f t="shared" si="215"/>
        <v>103</v>
      </c>
      <c r="H2799">
        <f t="shared" si="216"/>
        <v>87.36</v>
      </c>
      <c r="I2799" t="s">
        <v>8224</v>
      </c>
      <c r="J2799" t="s">
        <v>8246</v>
      </c>
      <c r="K2799">
        <v>1404858840</v>
      </c>
      <c r="L2799" s="9">
        <f t="shared" si="217"/>
        <v>41828.94027777778</v>
      </c>
      <c r="M2799">
        <v>1402266840</v>
      </c>
      <c r="N2799" s="9">
        <f t="shared" si="218"/>
        <v>41798.94027777778</v>
      </c>
      <c r="O2799" t="b">
        <v>0</v>
      </c>
      <c r="P2799">
        <v>94</v>
      </c>
      <c r="Q2799" t="b">
        <v>1</v>
      </c>
      <c r="R2799" t="s">
        <v>8269</v>
      </c>
      <c r="S2799" s="12" t="s">
        <v>8318</v>
      </c>
      <c r="T2799" t="s">
        <v>8319</v>
      </c>
      <c r="U2799">
        <f t="shared" si="219"/>
        <v>2014</v>
      </c>
    </row>
    <row r="2800" spans="1:21" ht="15" hidden="1" customHeight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>
        <f t="shared" si="215"/>
        <v>101</v>
      </c>
      <c r="H2800">
        <f t="shared" si="216"/>
        <v>36.47</v>
      </c>
      <c r="I2800" t="s">
        <v>8224</v>
      </c>
      <c r="J2800" t="s">
        <v>8246</v>
      </c>
      <c r="K2800">
        <v>1438358400</v>
      </c>
      <c r="L2800" s="9">
        <f t="shared" si="217"/>
        <v>42216.666666666672</v>
      </c>
      <c r="M2800">
        <v>1437063121</v>
      </c>
      <c r="N2800" s="9">
        <f t="shared" si="218"/>
        <v>42201.675011574072</v>
      </c>
      <c r="O2800" t="b">
        <v>0</v>
      </c>
      <c r="P2800">
        <v>139</v>
      </c>
      <c r="Q2800" t="b">
        <v>1</v>
      </c>
      <c r="R2800" t="s">
        <v>8269</v>
      </c>
      <c r="S2800" s="12" t="s">
        <v>8318</v>
      </c>
      <c r="T2800" t="s">
        <v>8319</v>
      </c>
      <c r="U2800">
        <f t="shared" si="219"/>
        <v>2015</v>
      </c>
    </row>
    <row r="2801" spans="1:21" ht="15" hidden="1" customHeight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>
        <f t="shared" si="215"/>
        <v>117</v>
      </c>
      <c r="H2801">
        <f t="shared" si="216"/>
        <v>44.86</v>
      </c>
      <c r="I2801" t="s">
        <v>8224</v>
      </c>
      <c r="J2801" t="s">
        <v>8246</v>
      </c>
      <c r="K2801">
        <v>1466179200</v>
      </c>
      <c r="L2801" s="9">
        <f t="shared" si="217"/>
        <v>42538.666666666672</v>
      </c>
      <c r="M2801">
        <v>1463466070</v>
      </c>
      <c r="N2801" s="9">
        <f t="shared" si="218"/>
        <v>42507.264699074076</v>
      </c>
      <c r="O2801" t="b">
        <v>0</v>
      </c>
      <c r="P2801">
        <v>130</v>
      </c>
      <c r="Q2801" t="b">
        <v>1</v>
      </c>
      <c r="R2801" t="s">
        <v>8269</v>
      </c>
      <c r="S2801" s="12" t="s">
        <v>8318</v>
      </c>
      <c r="T2801" t="s">
        <v>8319</v>
      </c>
      <c r="U2801">
        <f t="shared" si="219"/>
        <v>2016</v>
      </c>
    </row>
    <row r="2802" spans="1:21" ht="15" hidden="1" customHeight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>
        <f t="shared" si="215"/>
        <v>133</v>
      </c>
      <c r="H2802">
        <f t="shared" si="216"/>
        <v>42.9</v>
      </c>
      <c r="I2802" t="s">
        <v>8224</v>
      </c>
      <c r="J2802" t="s">
        <v>8246</v>
      </c>
      <c r="K2802">
        <v>1420377366</v>
      </c>
      <c r="L2802" s="9">
        <f t="shared" si="217"/>
        <v>42008.552847222221</v>
      </c>
      <c r="M2802">
        <v>1415193366</v>
      </c>
      <c r="N2802" s="9">
        <f t="shared" si="218"/>
        <v>41948.552847222221</v>
      </c>
      <c r="O2802" t="b">
        <v>0</v>
      </c>
      <c r="P2802">
        <v>31</v>
      </c>
      <c r="Q2802" t="b">
        <v>1</v>
      </c>
      <c r="R2802" t="s">
        <v>8269</v>
      </c>
      <c r="S2802" s="12" t="s">
        <v>8318</v>
      </c>
      <c r="T2802" t="s">
        <v>8319</v>
      </c>
      <c r="U2802">
        <f t="shared" si="219"/>
        <v>2014</v>
      </c>
    </row>
    <row r="2803" spans="1:21" ht="15" hidden="1" customHeight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>
        <f t="shared" si="215"/>
        <v>133</v>
      </c>
      <c r="H2803">
        <f t="shared" si="216"/>
        <v>51.23</v>
      </c>
      <c r="I2803" t="s">
        <v>8225</v>
      </c>
      <c r="J2803" t="s">
        <v>8247</v>
      </c>
      <c r="K2803">
        <v>1412938800</v>
      </c>
      <c r="L2803" s="9">
        <f t="shared" si="217"/>
        <v>41922.458333333336</v>
      </c>
      <c r="M2803">
        <v>1411019409</v>
      </c>
      <c r="N2803" s="9">
        <f t="shared" si="218"/>
        <v>41900.243159722224</v>
      </c>
      <c r="O2803" t="b">
        <v>0</v>
      </c>
      <c r="P2803">
        <v>13</v>
      </c>
      <c r="Q2803" t="b">
        <v>1</v>
      </c>
      <c r="R2803" t="s">
        <v>8269</v>
      </c>
      <c r="S2803" s="12" t="s">
        <v>8318</v>
      </c>
      <c r="T2803" t="s">
        <v>8319</v>
      </c>
      <c r="U2803">
        <f t="shared" si="219"/>
        <v>2014</v>
      </c>
    </row>
    <row r="2804" spans="1:21" ht="15" hidden="1" customHeight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>
        <f t="shared" si="215"/>
        <v>102</v>
      </c>
      <c r="H2804">
        <f t="shared" si="216"/>
        <v>33.94</v>
      </c>
      <c r="I2804" t="s">
        <v>8224</v>
      </c>
      <c r="J2804" t="s">
        <v>8246</v>
      </c>
      <c r="K2804">
        <v>1438875107</v>
      </c>
      <c r="L2804" s="9">
        <f t="shared" si="217"/>
        <v>42222.64707175926</v>
      </c>
      <c r="M2804">
        <v>1436283107</v>
      </c>
      <c r="N2804" s="9">
        <f t="shared" si="218"/>
        <v>42192.64707175926</v>
      </c>
      <c r="O2804" t="b">
        <v>0</v>
      </c>
      <c r="P2804">
        <v>90</v>
      </c>
      <c r="Q2804" t="b">
        <v>1</v>
      </c>
      <c r="R2804" t="s">
        <v>8269</v>
      </c>
      <c r="S2804" s="12" t="s">
        <v>8318</v>
      </c>
      <c r="T2804" t="s">
        <v>8319</v>
      </c>
      <c r="U2804">
        <f t="shared" si="219"/>
        <v>2015</v>
      </c>
    </row>
    <row r="2805" spans="1:21" ht="15" hidden="1" customHeight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>
        <f t="shared" si="215"/>
        <v>128</v>
      </c>
      <c r="H2805">
        <f t="shared" si="216"/>
        <v>90.74</v>
      </c>
      <c r="I2805" t="s">
        <v>8223</v>
      </c>
      <c r="J2805" t="s">
        <v>8245</v>
      </c>
      <c r="K2805">
        <v>1437004800</v>
      </c>
      <c r="L2805" s="9">
        <f t="shared" si="217"/>
        <v>42201</v>
      </c>
      <c r="M2805">
        <v>1433295276</v>
      </c>
      <c r="N2805" s="9">
        <f t="shared" si="218"/>
        <v>42158.065694444449</v>
      </c>
      <c r="O2805" t="b">
        <v>0</v>
      </c>
      <c r="P2805">
        <v>141</v>
      </c>
      <c r="Q2805" t="b">
        <v>1</v>
      </c>
      <c r="R2805" t="s">
        <v>8269</v>
      </c>
      <c r="S2805" s="12" t="s">
        <v>8318</v>
      </c>
      <c r="T2805" t="s">
        <v>8319</v>
      </c>
      <c r="U2805">
        <f t="shared" si="219"/>
        <v>2015</v>
      </c>
    </row>
    <row r="2806" spans="1:21" ht="15" hidden="1" customHeight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>
        <f t="shared" si="215"/>
        <v>115</v>
      </c>
      <c r="H2806">
        <f t="shared" si="216"/>
        <v>50</v>
      </c>
      <c r="I2806" t="s">
        <v>8224</v>
      </c>
      <c r="J2806" t="s">
        <v>8246</v>
      </c>
      <c r="K2806">
        <v>1411987990</v>
      </c>
      <c r="L2806" s="9">
        <f t="shared" si="217"/>
        <v>41911.453587962962</v>
      </c>
      <c r="M2806">
        <v>1409395990</v>
      </c>
      <c r="N2806" s="9">
        <f t="shared" si="218"/>
        <v>41881.453587962962</v>
      </c>
      <c r="O2806" t="b">
        <v>0</v>
      </c>
      <c r="P2806">
        <v>23</v>
      </c>
      <c r="Q2806" t="b">
        <v>1</v>
      </c>
      <c r="R2806" t="s">
        <v>8269</v>
      </c>
      <c r="S2806" s="12" t="s">
        <v>8318</v>
      </c>
      <c r="T2806" t="s">
        <v>8319</v>
      </c>
      <c r="U2806">
        <f t="shared" si="219"/>
        <v>2014</v>
      </c>
    </row>
    <row r="2807" spans="1:21" ht="15" hidden="1" customHeight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>
        <f t="shared" si="215"/>
        <v>110</v>
      </c>
      <c r="H2807">
        <f t="shared" si="216"/>
        <v>24.44</v>
      </c>
      <c r="I2807" t="s">
        <v>8224</v>
      </c>
      <c r="J2807" t="s">
        <v>8246</v>
      </c>
      <c r="K2807">
        <v>1440245273</v>
      </c>
      <c r="L2807" s="9">
        <f t="shared" si="217"/>
        <v>42238.505474537036</v>
      </c>
      <c r="M2807">
        <v>1438085273</v>
      </c>
      <c r="N2807" s="9">
        <f t="shared" si="218"/>
        <v>42213.505474537043</v>
      </c>
      <c r="O2807" t="b">
        <v>0</v>
      </c>
      <c r="P2807">
        <v>18</v>
      </c>
      <c r="Q2807" t="b">
        <v>1</v>
      </c>
      <c r="R2807" t="s">
        <v>8269</v>
      </c>
      <c r="S2807" s="12" t="s">
        <v>8318</v>
      </c>
      <c r="T2807" t="s">
        <v>8319</v>
      </c>
      <c r="U2807">
        <f t="shared" si="219"/>
        <v>2015</v>
      </c>
    </row>
    <row r="2808" spans="1:21" ht="15" hidden="1" customHeight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>
        <f t="shared" si="215"/>
        <v>112</v>
      </c>
      <c r="H2808">
        <f t="shared" si="216"/>
        <v>44.25</v>
      </c>
      <c r="I2808" t="s">
        <v>8224</v>
      </c>
      <c r="J2808" t="s">
        <v>8246</v>
      </c>
      <c r="K2808">
        <v>1438772400</v>
      </c>
      <c r="L2808" s="9">
        <f t="shared" si="217"/>
        <v>42221.458333333328</v>
      </c>
      <c r="M2808">
        <v>1435645490</v>
      </c>
      <c r="N2808" s="9">
        <f t="shared" si="218"/>
        <v>42185.267245370371</v>
      </c>
      <c r="O2808" t="b">
        <v>0</v>
      </c>
      <c r="P2808">
        <v>76</v>
      </c>
      <c r="Q2808" t="b">
        <v>1</v>
      </c>
      <c r="R2808" t="s">
        <v>8269</v>
      </c>
      <c r="S2808" s="12" t="s">
        <v>8318</v>
      </c>
      <c r="T2808" t="s">
        <v>8319</v>
      </c>
      <c r="U2808">
        <f t="shared" si="219"/>
        <v>2015</v>
      </c>
    </row>
    <row r="2809" spans="1:21" ht="15" hidden="1" customHeight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>
        <f t="shared" si="215"/>
        <v>126</v>
      </c>
      <c r="H2809">
        <f t="shared" si="216"/>
        <v>67.739999999999995</v>
      </c>
      <c r="I2809" t="s">
        <v>8223</v>
      </c>
      <c r="J2809" t="s">
        <v>8245</v>
      </c>
      <c r="K2809">
        <v>1435611438</v>
      </c>
      <c r="L2809" s="9">
        <f t="shared" si="217"/>
        <v>42184.873124999998</v>
      </c>
      <c r="M2809">
        <v>1433019438</v>
      </c>
      <c r="N2809" s="9">
        <f t="shared" si="218"/>
        <v>42154.873124999998</v>
      </c>
      <c r="O2809" t="b">
        <v>0</v>
      </c>
      <c r="P2809">
        <v>93</v>
      </c>
      <c r="Q2809" t="b">
        <v>1</v>
      </c>
      <c r="R2809" t="s">
        <v>8269</v>
      </c>
      <c r="S2809" s="12" t="s">
        <v>8318</v>
      </c>
      <c r="T2809" t="s">
        <v>8319</v>
      </c>
      <c r="U2809">
        <f t="shared" si="219"/>
        <v>2015</v>
      </c>
    </row>
    <row r="2810" spans="1:21" ht="15" hidden="1" customHeight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>
        <f t="shared" si="215"/>
        <v>100</v>
      </c>
      <c r="H2810">
        <f t="shared" si="216"/>
        <v>65.38</v>
      </c>
      <c r="I2810" t="s">
        <v>8223</v>
      </c>
      <c r="J2810" t="s">
        <v>8245</v>
      </c>
      <c r="K2810">
        <v>1440274735</v>
      </c>
      <c r="L2810" s="9">
        <f t="shared" si="217"/>
        <v>42238.84646990741</v>
      </c>
      <c r="M2810">
        <v>1437682735</v>
      </c>
      <c r="N2810" s="9">
        <f t="shared" si="218"/>
        <v>42208.84646990741</v>
      </c>
      <c r="O2810" t="b">
        <v>0</v>
      </c>
      <c r="P2810">
        <v>69</v>
      </c>
      <c r="Q2810" t="b">
        <v>1</v>
      </c>
      <c r="R2810" t="s">
        <v>8269</v>
      </c>
      <c r="S2810" s="12" t="s">
        <v>8318</v>
      </c>
      <c r="T2810" t="s">
        <v>8319</v>
      </c>
      <c r="U2810">
        <f t="shared" si="219"/>
        <v>2015</v>
      </c>
    </row>
    <row r="2811" spans="1:21" ht="15" hidden="1" customHeight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>
        <f t="shared" si="215"/>
        <v>102</v>
      </c>
      <c r="H2811">
        <f t="shared" si="216"/>
        <v>121.9</v>
      </c>
      <c r="I2811" t="s">
        <v>8223</v>
      </c>
      <c r="J2811" t="s">
        <v>8245</v>
      </c>
      <c r="K2811">
        <v>1459348740</v>
      </c>
      <c r="L2811" s="9">
        <f t="shared" si="217"/>
        <v>42459.610416666663</v>
      </c>
      <c r="M2811">
        <v>1458647725</v>
      </c>
      <c r="N2811" s="9">
        <f t="shared" si="218"/>
        <v>42451.496817129628</v>
      </c>
      <c r="O2811" t="b">
        <v>0</v>
      </c>
      <c r="P2811">
        <v>21</v>
      </c>
      <c r="Q2811" t="b">
        <v>1</v>
      </c>
      <c r="R2811" t="s">
        <v>8269</v>
      </c>
      <c r="S2811" s="12" t="s">
        <v>8318</v>
      </c>
      <c r="T2811" t="s">
        <v>8319</v>
      </c>
      <c r="U2811">
        <f t="shared" si="219"/>
        <v>2016</v>
      </c>
    </row>
    <row r="2812" spans="1:21" ht="15" hidden="1" customHeight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>
        <f t="shared" si="215"/>
        <v>108</v>
      </c>
      <c r="H2812">
        <f t="shared" si="216"/>
        <v>47.46</v>
      </c>
      <c r="I2812" t="s">
        <v>8223</v>
      </c>
      <c r="J2812" t="s">
        <v>8245</v>
      </c>
      <c r="K2812">
        <v>1401595140</v>
      </c>
      <c r="L2812" s="9">
        <f t="shared" si="217"/>
        <v>41791.165972222225</v>
      </c>
      <c r="M2812">
        <v>1398828064</v>
      </c>
      <c r="N2812" s="9">
        <f t="shared" si="218"/>
        <v>41759.13962962963</v>
      </c>
      <c r="O2812" t="b">
        <v>0</v>
      </c>
      <c r="P2812">
        <v>57</v>
      </c>
      <c r="Q2812" t="b">
        <v>1</v>
      </c>
      <c r="R2812" t="s">
        <v>8269</v>
      </c>
      <c r="S2812" s="12" t="s">
        <v>8318</v>
      </c>
      <c r="T2812" t="s">
        <v>8319</v>
      </c>
      <c r="U2812">
        <f t="shared" si="219"/>
        <v>2014</v>
      </c>
    </row>
    <row r="2813" spans="1:21" ht="15" hidden="1" customHeight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>
        <f t="shared" si="215"/>
        <v>100</v>
      </c>
      <c r="H2813">
        <f t="shared" si="216"/>
        <v>92.84</v>
      </c>
      <c r="I2813" t="s">
        <v>8224</v>
      </c>
      <c r="J2813" t="s">
        <v>8246</v>
      </c>
      <c r="K2813">
        <v>1424692503</v>
      </c>
      <c r="L2813" s="9">
        <f t="shared" si="217"/>
        <v>42058.496562500004</v>
      </c>
      <c r="M2813">
        <v>1422100503</v>
      </c>
      <c r="N2813" s="9">
        <f t="shared" si="218"/>
        <v>42028.496562500004</v>
      </c>
      <c r="O2813" t="b">
        <v>0</v>
      </c>
      <c r="P2813">
        <v>108</v>
      </c>
      <c r="Q2813" t="b">
        <v>1</v>
      </c>
      <c r="R2813" t="s">
        <v>8269</v>
      </c>
      <c r="S2813" s="12" t="s">
        <v>8318</v>
      </c>
      <c r="T2813" t="s">
        <v>8319</v>
      </c>
      <c r="U2813">
        <f t="shared" si="219"/>
        <v>2015</v>
      </c>
    </row>
    <row r="2814" spans="1:21" ht="15" hidden="1" customHeight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>
        <f t="shared" si="215"/>
        <v>113</v>
      </c>
      <c r="H2814">
        <f t="shared" si="216"/>
        <v>68.25</v>
      </c>
      <c r="I2814" t="s">
        <v>8228</v>
      </c>
      <c r="J2814" t="s">
        <v>8250</v>
      </c>
      <c r="K2814">
        <v>1428292800</v>
      </c>
      <c r="L2814" s="9">
        <f t="shared" si="217"/>
        <v>42100.166666666672</v>
      </c>
      <c r="M2814">
        <v>1424368298</v>
      </c>
      <c r="N2814" s="9">
        <f t="shared" si="218"/>
        <v>42054.744189814817</v>
      </c>
      <c r="O2814" t="b">
        <v>0</v>
      </c>
      <c r="P2814">
        <v>83</v>
      </c>
      <c r="Q2814" t="b">
        <v>1</v>
      </c>
      <c r="R2814" t="s">
        <v>8269</v>
      </c>
      <c r="S2814" s="12" t="s">
        <v>8318</v>
      </c>
      <c r="T2814" t="s">
        <v>8319</v>
      </c>
      <c r="U2814">
        <f t="shared" si="219"/>
        <v>2015</v>
      </c>
    </row>
    <row r="2815" spans="1:21" ht="15" hidden="1" customHeight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>
        <f t="shared" si="215"/>
        <v>128</v>
      </c>
      <c r="H2815">
        <f t="shared" si="216"/>
        <v>37.21</v>
      </c>
      <c r="I2815" t="s">
        <v>8223</v>
      </c>
      <c r="J2815" t="s">
        <v>8245</v>
      </c>
      <c r="K2815">
        <v>1481737761</v>
      </c>
      <c r="L2815" s="9">
        <f t="shared" si="217"/>
        <v>42718.742604166662</v>
      </c>
      <c r="M2815">
        <v>1479577761</v>
      </c>
      <c r="N2815" s="9">
        <f t="shared" si="218"/>
        <v>42693.742604166662</v>
      </c>
      <c r="O2815" t="b">
        <v>0</v>
      </c>
      <c r="P2815">
        <v>96</v>
      </c>
      <c r="Q2815" t="b">
        <v>1</v>
      </c>
      <c r="R2815" t="s">
        <v>8269</v>
      </c>
      <c r="S2815" s="12" t="s">
        <v>8318</v>
      </c>
      <c r="T2815" t="s">
        <v>8319</v>
      </c>
      <c r="U2815">
        <f t="shared" si="219"/>
        <v>2016</v>
      </c>
    </row>
    <row r="2816" spans="1:21" ht="15" hidden="1" customHeight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>
        <f t="shared" si="215"/>
        <v>108</v>
      </c>
      <c r="H2816">
        <f t="shared" si="216"/>
        <v>25.25</v>
      </c>
      <c r="I2816" t="s">
        <v>8224</v>
      </c>
      <c r="J2816" t="s">
        <v>8246</v>
      </c>
      <c r="K2816">
        <v>1431164115</v>
      </c>
      <c r="L2816" s="9">
        <f t="shared" si="217"/>
        <v>42133.399479166663</v>
      </c>
      <c r="M2816">
        <v>1428572115</v>
      </c>
      <c r="N2816" s="9">
        <f t="shared" si="218"/>
        <v>42103.399479166663</v>
      </c>
      <c r="O2816" t="b">
        <v>0</v>
      </c>
      <c r="P2816">
        <v>64</v>
      </c>
      <c r="Q2816" t="b">
        <v>1</v>
      </c>
      <c r="R2816" t="s">
        <v>8269</v>
      </c>
      <c r="S2816" s="12" t="s">
        <v>8318</v>
      </c>
      <c r="T2816" t="s">
        <v>8319</v>
      </c>
      <c r="U2816">
        <f t="shared" si="219"/>
        <v>2015</v>
      </c>
    </row>
    <row r="2817" spans="1:21" ht="15" hidden="1" customHeight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>
        <f t="shared" si="215"/>
        <v>242</v>
      </c>
      <c r="H2817">
        <f t="shared" si="216"/>
        <v>43.21</v>
      </c>
      <c r="I2817" t="s">
        <v>8228</v>
      </c>
      <c r="J2817" t="s">
        <v>8250</v>
      </c>
      <c r="K2817">
        <v>1470595109</v>
      </c>
      <c r="L2817" s="9">
        <f t="shared" si="217"/>
        <v>42589.776724537034</v>
      </c>
      <c r="M2817">
        <v>1468003109</v>
      </c>
      <c r="N2817" s="9">
        <f t="shared" si="218"/>
        <v>42559.776724537034</v>
      </c>
      <c r="O2817" t="b">
        <v>0</v>
      </c>
      <c r="P2817">
        <v>14</v>
      </c>
      <c r="Q2817" t="b">
        <v>1</v>
      </c>
      <c r="R2817" t="s">
        <v>8269</v>
      </c>
      <c r="S2817" s="12" t="s">
        <v>8318</v>
      </c>
      <c r="T2817" t="s">
        <v>8319</v>
      </c>
      <c r="U2817">
        <f t="shared" si="219"/>
        <v>2016</v>
      </c>
    </row>
    <row r="2818" spans="1:21" ht="15" hidden="1" customHeight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>
        <f t="shared" si="215"/>
        <v>142</v>
      </c>
      <c r="H2818">
        <f t="shared" si="216"/>
        <v>25.13</v>
      </c>
      <c r="I2818" t="s">
        <v>8224</v>
      </c>
      <c r="J2818" t="s">
        <v>8246</v>
      </c>
      <c r="K2818">
        <v>1438531200</v>
      </c>
      <c r="L2818" s="9">
        <f t="shared" si="217"/>
        <v>42218.666666666672</v>
      </c>
      <c r="M2818">
        <v>1435921992</v>
      </c>
      <c r="N2818" s="9">
        <f t="shared" si="218"/>
        <v>42188.467499999999</v>
      </c>
      <c r="O2818" t="b">
        <v>0</v>
      </c>
      <c r="P2818">
        <v>169</v>
      </c>
      <c r="Q2818" t="b">
        <v>1</v>
      </c>
      <c r="R2818" t="s">
        <v>8269</v>
      </c>
      <c r="S2818" s="12" t="s">
        <v>8318</v>
      </c>
      <c r="T2818" t="s">
        <v>8319</v>
      </c>
      <c r="U2818">
        <f t="shared" si="219"/>
        <v>2015</v>
      </c>
    </row>
    <row r="2819" spans="1:21" ht="15" hidden="1" customHeight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>
        <f t="shared" ref="G2819:G2882" si="220">ROUND(E2819/D2819*100,0)</f>
        <v>130</v>
      </c>
      <c r="H2819">
        <f t="shared" ref="H2819:H2882" si="221">ROUND(E2819/P2819,2)</f>
        <v>23.64</v>
      </c>
      <c r="I2819" t="s">
        <v>8224</v>
      </c>
      <c r="J2819" t="s">
        <v>8246</v>
      </c>
      <c r="K2819">
        <v>1425136462</v>
      </c>
      <c r="L2819" s="9">
        <f t="shared" ref="L2819:L2882" si="222">K2819/60/60/24+DATE(1970,1,1)</f>
        <v>42063.634976851856</v>
      </c>
      <c r="M2819">
        <v>1421680462</v>
      </c>
      <c r="N2819" s="9">
        <f t="shared" ref="N2819:N2882" si="223">M2819/24/60/60+DATE(1970,1,1)</f>
        <v>42023.634976851856</v>
      </c>
      <c r="O2819" t="b">
        <v>0</v>
      </c>
      <c r="P2819">
        <v>33</v>
      </c>
      <c r="Q2819" t="b">
        <v>1</v>
      </c>
      <c r="R2819" t="s">
        <v>8269</v>
      </c>
      <c r="S2819" s="12" t="s">
        <v>8318</v>
      </c>
      <c r="T2819" t="s">
        <v>8319</v>
      </c>
      <c r="U2819">
        <f t="shared" ref="U2819:U2882" si="224">YEAR(N2819)</f>
        <v>2015</v>
      </c>
    </row>
    <row r="2820" spans="1:21" ht="15" hidden="1" customHeight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>
        <f t="shared" si="220"/>
        <v>106</v>
      </c>
      <c r="H2820">
        <f t="shared" si="221"/>
        <v>103.95</v>
      </c>
      <c r="I2820" t="s">
        <v>8223</v>
      </c>
      <c r="J2820" t="s">
        <v>8245</v>
      </c>
      <c r="K2820">
        <v>1443018086</v>
      </c>
      <c r="L2820" s="9">
        <f t="shared" si="222"/>
        <v>42270.598217592589</v>
      </c>
      <c r="M2820">
        <v>1441290086</v>
      </c>
      <c r="N2820" s="9">
        <f t="shared" si="223"/>
        <v>42250.598217592589</v>
      </c>
      <c r="O2820" t="b">
        <v>0</v>
      </c>
      <c r="P2820">
        <v>102</v>
      </c>
      <c r="Q2820" t="b">
        <v>1</v>
      </c>
      <c r="R2820" t="s">
        <v>8269</v>
      </c>
      <c r="S2820" s="12" t="s">
        <v>8318</v>
      </c>
      <c r="T2820" t="s">
        <v>8319</v>
      </c>
      <c r="U2820">
        <f t="shared" si="224"/>
        <v>2015</v>
      </c>
    </row>
    <row r="2821" spans="1:21" ht="15" hidden="1" customHeight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>
        <f t="shared" si="220"/>
        <v>105</v>
      </c>
      <c r="H2821">
        <f t="shared" si="221"/>
        <v>50.38</v>
      </c>
      <c r="I2821" t="s">
        <v>8224</v>
      </c>
      <c r="J2821" t="s">
        <v>8246</v>
      </c>
      <c r="K2821">
        <v>1434285409</v>
      </c>
      <c r="L2821" s="9">
        <f t="shared" si="222"/>
        <v>42169.525567129633</v>
      </c>
      <c r="M2821">
        <v>1431693409</v>
      </c>
      <c r="N2821" s="9">
        <f t="shared" si="223"/>
        <v>42139.525567129633</v>
      </c>
      <c r="O2821" t="b">
        <v>0</v>
      </c>
      <c r="P2821">
        <v>104</v>
      </c>
      <c r="Q2821" t="b">
        <v>1</v>
      </c>
      <c r="R2821" t="s">
        <v>8269</v>
      </c>
      <c r="S2821" s="12" t="s">
        <v>8318</v>
      </c>
      <c r="T2821" t="s">
        <v>8319</v>
      </c>
      <c r="U2821">
        <f t="shared" si="224"/>
        <v>2015</v>
      </c>
    </row>
    <row r="2822" spans="1:21" ht="15" hidden="1" customHeight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>
        <f t="shared" si="220"/>
        <v>136</v>
      </c>
      <c r="H2822">
        <f t="shared" si="221"/>
        <v>13.6</v>
      </c>
      <c r="I2822" t="s">
        <v>8224</v>
      </c>
      <c r="J2822" t="s">
        <v>8246</v>
      </c>
      <c r="K2822">
        <v>1456444800</v>
      </c>
      <c r="L2822" s="9">
        <f t="shared" si="222"/>
        <v>42426</v>
      </c>
      <c r="M2822">
        <v>1454337589</v>
      </c>
      <c r="N2822" s="9">
        <f t="shared" si="223"/>
        <v>42401.610983796294</v>
      </c>
      <c r="O2822" t="b">
        <v>0</v>
      </c>
      <c r="P2822">
        <v>20</v>
      </c>
      <c r="Q2822" t="b">
        <v>1</v>
      </c>
      <c r="R2822" t="s">
        <v>8269</v>
      </c>
      <c r="S2822" s="12" t="s">
        <v>8318</v>
      </c>
      <c r="T2822" t="s">
        <v>8319</v>
      </c>
      <c r="U2822">
        <f t="shared" si="224"/>
        <v>2016</v>
      </c>
    </row>
    <row r="2823" spans="1:21" ht="15" hidden="1" customHeight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>
        <f t="shared" si="220"/>
        <v>100</v>
      </c>
      <c r="H2823">
        <f t="shared" si="221"/>
        <v>28.57</v>
      </c>
      <c r="I2823" t="s">
        <v>8224</v>
      </c>
      <c r="J2823" t="s">
        <v>8246</v>
      </c>
      <c r="K2823">
        <v>1411510135</v>
      </c>
      <c r="L2823" s="9">
        <f t="shared" si="222"/>
        <v>41905.922858796301</v>
      </c>
      <c r="M2823">
        <v>1408918135</v>
      </c>
      <c r="N2823" s="9">
        <f t="shared" si="223"/>
        <v>41875.922858796293</v>
      </c>
      <c r="O2823" t="b">
        <v>0</v>
      </c>
      <c r="P2823">
        <v>35</v>
      </c>
      <c r="Q2823" t="b">
        <v>1</v>
      </c>
      <c r="R2823" t="s">
        <v>8269</v>
      </c>
      <c r="S2823" s="12" t="s">
        <v>8318</v>
      </c>
      <c r="T2823" t="s">
        <v>8319</v>
      </c>
      <c r="U2823">
        <f t="shared" si="224"/>
        <v>2014</v>
      </c>
    </row>
    <row r="2824" spans="1:21" ht="15" hidden="1" customHeight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>
        <f t="shared" si="220"/>
        <v>100</v>
      </c>
      <c r="H2824">
        <f t="shared" si="221"/>
        <v>63.83</v>
      </c>
      <c r="I2824" t="s">
        <v>8223</v>
      </c>
      <c r="J2824" t="s">
        <v>8245</v>
      </c>
      <c r="K2824">
        <v>1427469892</v>
      </c>
      <c r="L2824" s="9">
        <f t="shared" si="222"/>
        <v>42090.642268518524</v>
      </c>
      <c r="M2824">
        <v>1424881492</v>
      </c>
      <c r="N2824" s="9">
        <f t="shared" si="223"/>
        <v>42060.683935185181</v>
      </c>
      <c r="O2824" t="b">
        <v>0</v>
      </c>
      <c r="P2824">
        <v>94</v>
      </c>
      <c r="Q2824" t="b">
        <v>1</v>
      </c>
      <c r="R2824" t="s">
        <v>8269</v>
      </c>
      <c r="S2824" s="12" t="s">
        <v>8318</v>
      </c>
      <c r="T2824" t="s">
        <v>8319</v>
      </c>
      <c r="U2824">
        <f t="shared" si="224"/>
        <v>2015</v>
      </c>
    </row>
    <row r="2825" spans="1:21" ht="15" hidden="1" customHeight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>
        <f t="shared" si="220"/>
        <v>124</v>
      </c>
      <c r="H2825">
        <f t="shared" si="221"/>
        <v>8.86</v>
      </c>
      <c r="I2825" t="s">
        <v>8224</v>
      </c>
      <c r="J2825" t="s">
        <v>8246</v>
      </c>
      <c r="K2825">
        <v>1427842740</v>
      </c>
      <c r="L2825" s="9">
        <f t="shared" si="222"/>
        <v>42094.957638888889</v>
      </c>
      <c r="M2825">
        <v>1425428206</v>
      </c>
      <c r="N2825" s="9">
        <f t="shared" si="223"/>
        <v>42067.011643518519</v>
      </c>
      <c r="O2825" t="b">
        <v>0</v>
      </c>
      <c r="P2825">
        <v>14</v>
      </c>
      <c r="Q2825" t="b">
        <v>1</v>
      </c>
      <c r="R2825" t="s">
        <v>8269</v>
      </c>
      <c r="S2825" s="12" t="s">
        <v>8318</v>
      </c>
      <c r="T2825" t="s">
        <v>8319</v>
      </c>
      <c r="U2825">
        <f t="shared" si="224"/>
        <v>2015</v>
      </c>
    </row>
    <row r="2826" spans="1:21" ht="15" hidden="1" customHeight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>
        <f t="shared" si="220"/>
        <v>117</v>
      </c>
      <c r="H2826">
        <f t="shared" si="221"/>
        <v>50.67</v>
      </c>
      <c r="I2826" t="s">
        <v>8223</v>
      </c>
      <c r="J2826" t="s">
        <v>8245</v>
      </c>
      <c r="K2826">
        <v>1434159780</v>
      </c>
      <c r="L2826" s="9">
        <f t="shared" si="222"/>
        <v>42168.071527777778</v>
      </c>
      <c r="M2826">
        <v>1431412196</v>
      </c>
      <c r="N2826" s="9">
        <f t="shared" si="223"/>
        <v>42136.270787037036</v>
      </c>
      <c r="O2826" t="b">
        <v>0</v>
      </c>
      <c r="P2826">
        <v>15</v>
      </c>
      <c r="Q2826" t="b">
        <v>1</v>
      </c>
      <c r="R2826" t="s">
        <v>8269</v>
      </c>
      <c r="S2826" s="12" t="s">
        <v>8318</v>
      </c>
      <c r="T2826" t="s">
        <v>8319</v>
      </c>
      <c r="U2826">
        <f t="shared" si="224"/>
        <v>2015</v>
      </c>
    </row>
    <row r="2827" spans="1:21" ht="15" hidden="1" customHeight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>
        <f t="shared" si="220"/>
        <v>103</v>
      </c>
      <c r="H2827">
        <f t="shared" si="221"/>
        <v>60.78</v>
      </c>
      <c r="I2827" t="s">
        <v>8224</v>
      </c>
      <c r="J2827" t="s">
        <v>8246</v>
      </c>
      <c r="K2827">
        <v>1449255686</v>
      </c>
      <c r="L2827" s="9">
        <f t="shared" si="222"/>
        <v>42342.792662037042</v>
      </c>
      <c r="M2827">
        <v>1446663686</v>
      </c>
      <c r="N2827" s="9">
        <f t="shared" si="223"/>
        <v>42312.792662037042</v>
      </c>
      <c r="O2827" t="b">
        <v>0</v>
      </c>
      <c r="P2827">
        <v>51</v>
      </c>
      <c r="Q2827" t="b">
        <v>1</v>
      </c>
      <c r="R2827" t="s">
        <v>8269</v>
      </c>
      <c r="S2827" s="12" t="s">
        <v>8318</v>
      </c>
      <c r="T2827" t="s">
        <v>8319</v>
      </c>
      <c r="U2827">
        <f t="shared" si="224"/>
        <v>2015</v>
      </c>
    </row>
    <row r="2828" spans="1:21" ht="15" hidden="1" customHeight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>
        <f t="shared" si="220"/>
        <v>108</v>
      </c>
      <c r="H2828">
        <f t="shared" si="221"/>
        <v>113.42</v>
      </c>
      <c r="I2828" t="s">
        <v>8223</v>
      </c>
      <c r="J2828" t="s">
        <v>8245</v>
      </c>
      <c r="K2828">
        <v>1436511600</v>
      </c>
      <c r="L2828" s="9">
        <f t="shared" si="222"/>
        <v>42195.291666666672</v>
      </c>
      <c r="M2828">
        <v>1434415812</v>
      </c>
      <c r="N2828" s="9">
        <f t="shared" si="223"/>
        <v>42171.034861111111</v>
      </c>
      <c r="O2828" t="b">
        <v>0</v>
      </c>
      <c r="P2828">
        <v>19</v>
      </c>
      <c r="Q2828" t="b">
        <v>1</v>
      </c>
      <c r="R2828" t="s">
        <v>8269</v>
      </c>
      <c r="S2828" s="12" t="s">
        <v>8318</v>
      </c>
      <c r="T2828" t="s">
        <v>8319</v>
      </c>
      <c r="U2828">
        <f t="shared" si="224"/>
        <v>2015</v>
      </c>
    </row>
    <row r="2829" spans="1:21" ht="15" hidden="1" customHeight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>
        <f t="shared" si="220"/>
        <v>120</v>
      </c>
      <c r="H2829">
        <f t="shared" si="221"/>
        <v>104.57</v>
      </c>
      <c r="I2829" t="s">
        <v>8223</v>
      </c>
      <c r="J2829" t="s">
        <v>8245</v>
      </c>
      <c r="K2829">
        <v>1464971400</v>
      </c>
      <c r="L2829" s="9">
        <f t="shared" si="222"/>
        <v>42524.6875</v>
      </c>
      <c r="M2829">
        <v>1462379066</v>
      </c>
      <c r="N2829" s="9">
        <f t="shared" si="223"/>
        <v>42494.683634259258</v>
      </c>
      <c r="O2829" t="b">
        <v>0</v>
      </c>
      <c r="P2829">
        <v>23</v>
      </c>
      <c r="Q2829" t="b">
        <v>1</v>
      </c>
      <c r="R2829" t="s">
        <v>8269</v>
      </c>
      <c r="S2829" s="12" t="s">
        <v>8318</v>
      </c>
      <c r="T2829" t="s">
        <v>8319</v>
      </c>
      <c r="U2829">
        <f t="shared" si="224"/>
        <v>2016</v>
      </c>
    </row>
    <row r="2830" spans="1:21" ht="15" hidden="1" customHeight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>
        <f t="shared" si="220"/>
        <v>100</v>
      </c>
      <c r="H2830">
        <f t="shared" si="221"/>
        <v>98.31</v>
      </c>
      <c r="I2830" t="s">
        <v>8224</v>
      </c>
      <c r="J2830" t="s">
        <v>8246</v>
      </c>
      <c r="K2830">
        <v>1443826800</v>
      </c>
      <c r="L2830" s="9">
        <f t="shared" si="222"/>
        <v>42279.958333333328</v>
      </c>
      <c r="M2830">
        <v>1441606869</v>
      </c>
      <c r="N2830" s="9">
        <f t="shared" si="223"/>
        <v>42254.264687499999</v>
      </c>
      <c r="O2830" t="b">
        <v>0</v>
      </c>
      <c r="P2830">
        <v>97</v>
      </c>
      <c r="Q2830" t="b">
        <v>1</v>
      </c>
      <c r="R2830" t="s">
        <v>8269</v>
      </c>
      <c r="S2830" s="12" t="s">
        <v>8318</v>
      </c>
      <c r="T2830" t="s">
        <v>8319</v>
      </c>
      <c r="U2830">
        <f t="shared" si="224"/>
        <v>2015</v>
      </c>
    </row>
    <row r="2831" spans="1:21" ht="15" hidden="1" customHeight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>
        <f t="shared" si="220"/>
        <v>107</v>
      </c>
      <c r="H2831">
        <f t="shared" si="221"/>
        <v>35.04</v>
      </c>
      <c r="I2831" t="s">
        <v>8224</v>
      </c>
      <c r="J2831" t="s">
        <v>8246</v>
      </c>
      <c r="K2831">
        <v>1464863118</v>
      </c>
      <c r="L2831" s="9">
        <f t="shared" si="222"/>
        <v>42523.434236111112</v>
      </c>
      <c r="M2831">
        <v>1462443918</v>
      </c>
      <c r="N2831" s="9">
        <f t="shared" si="223"/>
        <v>42495.434236111112</v>
      </c>
      <c r="O2831" t="b">
        <v>0</v>
      </c>
      <c r="P2831">
        <v>76</v>
      </c>
      <c r="Q2831" t="b">
        <v>1</v>
      </c>
      <c r="R2831" t="s">
        <v>8269</v>
      </c>
      <c r="S2831" s="12" t="s">
        <v>8318</v>
      </c>
      <c r="T2831" t="s">
        <v>8319</v>
      </c>
      <c r="U2831">
        <f t="shared" si="224"/>
        <v>2016</v>
      </c>
    </row>
    <row r="2832" spans="1:21" ht="15" hidden="1" customHeight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>
        <f t="shared" si="220"/>
        <v>100</v>
      </c>
      <c r="H2832">
        <f t="shared" si="221"/>
        <v>272.73</v>
      </c>
      <c r="I2832" t="s">
        <v>8223</v>
      </c>
      <c r="J2832" t="s">
        <v>8245</v>
      </c>
      <c r="K2832">
        <v>1399867140</v>
      </c>
      <c r="L2832" s="9">
        <f t="shared" si="222"/>
        <v>41771.165972222225</v>
      </c>
      <c r="M2832">
        <v>1398802148</v>
      </c>
      <c r="N2832" s="9">
        <f t="shared" si="223"/>
        <v>41758.839675925927</v>
      </c>
      <c r="O2832" t="b">
        <v>0</v>
      </c>
      <c r="P2832">
        <v>11</v>
      </c>
      <c r="Q2832" t="b">
        <v>1</v>
      </c>
      <c r="R2832" t="s">
        <v>8269</v>
      </c>
      <c r="S2832" s="12" t="s">
        <v>8318</v>
      </c>
      <c r="T2832" t="s">
        <v>8319</v>
      </c>
      <c r="U2832">
        <f t="shared" si="224"/>
        <v>2014</v>
      </c>
    </row>
    <row r="2833" spans="1:21" ht="15" hidden="1" customHeight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>
        <f t="shared" si="220"/>
        <v>111</v>
      </c>
      <c r="H2833">
        <f t="shared" si="221"/>
        <v>63.85</v>
      </c>
      <c r="I2833" t="s">
        <v>8223</v>
      </c>
      <c r="J2833" t="s">
        <v>8245</v>
      </c>
      <c r="K2833">
        <v>1437076070</v>
      </c>
      <c r="L2833" s="9">
        <f t="shared" si="222"/>
        <v>42201.824884259258</v>
      </c>
      <c r="M2833">
        <v>1434484070</v>
      </c>
      <c r="N2833" s="9">
        <f t="shared" si="223"/>
        <v>42171.824884259258</v>
      </c>
      <c r="O2833" t="b">
        <v>0</v>
      </c>
      <c r="P2833">
        <v>52</v>
      </c>
      <c r="Q2833" t="b">
        <v>1</v>
      </c>
      <c r="R2833" t="s">
        <v>8269</v>
      </c>
      <c r="S2833" s="12" t="s">
        <v>8318</v>
      </c>
      <c r="T2833" t="s">
        <v>8319</v>
      </c>
      <c r="U2833">
        <f t="shared" si="224"/>
        <v>2015</v>
      </c>
    </row>
    <row r="2834" spans="1:21" ht="15" hidden="1" customHeight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>
        <f t="shared" si="220"/>
        <v>115</v>
      </c>
      <c r="H2834">
        <f t="shared" si="221"/>
        <v>30.19</v>
      </c>
      <c r="I2834" t="s">
        <v>8224</v>
      </c>
      <c r="J2834" t="s">
        <v>8246</v>
      </c>
      <c r="K2834">
        <v>1416780000</v>
      </c>
      <c r="L2834" s="9">
        <f t="shared" si="222"/>
        <v>41966.916666666672</v>
      </c>
      <c r="M2834">
        <v>1414342894</v>
      </c>
      <c r="N2834" s="9">
        <f t="shared" si="223"/>
        <v>41938.709421296298</v>
      </c>
      <c r="O2834" t="b">
        <v>0</v>
      </c>
      <c r="P2834">
        <v>95</v>
      </c>
      <c r="Q2834" t="b">
        <v>1</v>
      </c>
      <c r="R2834" t="s">
        <v>8269</v>
      </c>
      <c r="S2834" s="12" t="s">
        <v>8318</v>
      </c>
      <c r="T2834" t="s">
        <v>8319</v>
      </c>
      <c r="U2834">
        <f t="shared" si="224"/>
        <v>2014</v>
      </c>
    </row>
    <row r="2835" spans="1:21" ht="15" hidden="1" customHeight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>
        <f t="shared" si="220"/>
        <v>108</v>
      </c>
      <c r="H2835">
        <f t="shared" si="221"/>
        <v>83.51</v>
      </c>
      <c r="I2835" t="s">
        <v>8223</v>
      </c>
      <c r="J2835" t="s">
        <v>8245</v>
      </c>
      <c r="K2835">
        <v>1444528800</v>
      </c>
      <c r="L2835" s="9">
        <f t="shared" si="222"/>
        <v>42288.083333333328</v>
      </c>
      <c r="M2835">
        <v>1442804633</v>
      </c>
      <c r="N2835" s="9">
        <f t="shared" si="223"/>
        <v>42268.127696759257</v>
      </c>
      <c r="O2835" t="b">
        <v>0</v>
      </c>
      <c r="P2835">
        <v>35</v>
      </c>
      <c r="Q2835" t="b">
        <v>1</v>
      </c>
      <c r="R2835" t="s">
        <v>8269</v>
      </c>
      <c r="S2835" s="12" t="s">
        <v>8318</v>
      </c>
      <c r="T2835" t="s">
        <v>8319</v>
      </c>
      <c r="U2835">
        <f t="shared" si="224"/>
        <v>2015</v>
      </c>
    </row>
    <row r="2836" spans="1:21" ht="15" hidden="1" customHeight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>
        <f t="shared" si="220"/>
        <v>170</v>
      </c>
      <c r="H2836">
        <f t="shared" si="221"/>
        <v>64.760000000000005</v>
      </c>
      <c r="I2836" t="s">
        <v>8224</v>
      </c>
      <c r="J2836" t="s">
        <v>8246</v>
      </c>
      <c r="K2836">
        <v>1422658930</v>
      </c>
      <c r="L2836" s="9">
        <f t="shared" si="222"/>
        <v>42034.959837962961</v>
      </c>
      <c r="M2836">
        <v>1421362930</v>
      </c>
      <c r="N2836" s="9">
        <f t="shared" si="223"/>
        <v>42019.959837962961</v>
      </c>
      <c r="O2836" t="b">
        <v>0</v>
      </c>
      <c r="P2836">
        <v>21</v>
      </c>
      <c r="Q2836" t="b">
        <v>1</v>
      </c>
      <c r="R2836" t="s">
        <v>8269</v>
      </c>
      <c r="S2836" s="12" t="s">
        <v>8318</v>
      </c>
      <c r="T2836" t="s">
        <v>8319</v>
      </c>
      <c r="U2836">
        <f t="shared" si="224"/>
        <v>2015</v>
      </c>
    </row>
    <row r="2837" spans="1:21" ht="15" hidden="1" customHeight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>
        <f t="shared" si="220"/>
        <v>187</v>
      </c>
      <c r="H2837">
        <f t="shared" si="221"/>
        <v>20.12</v>
      </c>
      <c r="I2837" t="s">
        <v>8224</v>
      </c>
      <c r="J2837" t="s">
        <v>8246</v>
      </c>
      <c r="K2837">
        <v>1449273600</v>
      </c>
      <c r="L2837" s="9">
        <f t="shared" si="222"/>
        <v>42343</v>
      </c>
      <c r="M2837">
        <v>1446742417</v>
      </c>
      <c r="N2837" s="9">
        <f t="shared" si="223"/>
        <v>42313.703900462962</v>
      </c>
      <c r="O2837" t="b">
        <v>0</v>
      </c>
      <c r="P2837">
        <v>93</v>
      </c>
      <c r="Q2837" t="b">
        <v>1</v>
      </c>
      <c r="R2837" t="s">
        <v>8269</v>
      </c>
      <c r="S2837" s="12" t="s">
        <v>8318</v>
      </c>
      <c r="T2837" t="s">
        <v>8319</v>
      </c>
      <c r="U2837">
        <f t="shared" si="224"/>
        <v>2015</v>
      </c>
    </row>
    <row r="2838" spans="1:21" ht="15" hidden="1" customHeight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>
        <f t="shared" si="220"/>
        <v>108</v>
      </c>
      <c r="H2838">
        <f t="shared" si="221"/>
        <v>44.09</v>
      </c>
      <c r="I2838" t="s">
        <v>8223</v>
      </c>
      <c r="J2838" t="s">
        <v>8245</v>
      </c>
      <c r="K2838">
        <v>1487393940</v>
      </c>
      <c r="L2838" s="9">
        <f t="shared" si="222"/>
        <v>42784.207638888889</v>
      </c>
      <c r="M2838">
        <v>1484115418</v>
      </c>
      <c r="N2838" s="9">
        <f t="shared" si="223"/>
        <v>42746.261782407411</v>
      </c>
      <c r="O2838" t="b">
        <v>0</v>
      </c>
      <c r="P2838">
        <v>11</v>
      </c>
      <c r="Q2838" t="b">
        <v>1</v>
      </c>
      <c r="R2838" t="s">
        <v>8269</v>
      </c>
      <c r="S2838" s="12" t="s">
        <v>8318</v>
      </c>
      <c r="T2838" t="s">
        <v>8319</v>
      </c>
      <c r="U2838">
        <f t="shared" si="224"/>
        <v>2017</v>
      </c>
    </row>
    <row r="2839" spans="1:21" ht="15" hidden="1" customHeight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>
        <f t="shared" si="220"/>
        <v>100</v>
      </c>
      <c r="H2839">
        <f t="shared" si="221"/>
        <v>40.479999999999997</v>
      </c>
      <c r="I2839" t="s">
        <v>8228</v>
      </c>
      <c r="J2839" t="s">
        <v>8250</v>
      </c>
      <c r="K2839">
        <v>1449701284</v>
      </c>
      <c r="L2839" s="9">
        <f t="shared" si="222"/>
        <v>42347.950046296297</v>
      </c>
      <c r="M2839">
        <v>1446241684</v>
      </c>
      <c r="N2839" s="9">
        <f t="shared" si="223"/>
        <v>42307.908379629633</v>
      </c>
      <c r="O2839" t="b">
        <v>0</v>
      </c>
      <c r="P2839">
        <v>21</v>
      </c>
      <c r="Q2839" t="b">
        <v>1</v>
      </c>
      <c r="R2839" t="s">
        <v>8269</v>
      </c>
      <c r="S2839" s="12" t="s">
        <v>8318</v>
      </c>
      <c r="T2839" t="s">
        <v>8319</v>
      </c>
      <c r="U2839">
        <f t="shared" si="224"/>
        <v>2015</v>
      </c>
    </row>
    <row r="2840" spans="1:21" ht="15" hidden="1" customHeight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>
        <f t="shared" si="220"/>
        <v>120</v>
      </c>
      <c r="H2840">
        <f t="shared" si="221"/>
        <v>44.54</v>
      </c>
      <c r="I2840" t="s">
        <v>8223</v>
      </c>
      <c r="J2840" t="s">
        <v>8245</v>
      </c>
      <c r="K2840">
        <v>1407967200</v>
      </c>
      <c r="L2840" s="9">
        <f t="shared" si="222"/>
        <v>41864.916666666664</v>
      </c>
      <c r="M2840">
        <v>1406039696</v>
      </c>
      <c r="N2840" s="9">
        <f t="shared" si="223"/>
        <v>41842.607592592598</v>
      </c>
      <c r="O2840" t="b">
        <v>0</v>
      </c>
      <c r="P2840">
        <v>54</v>
      </c>
      <c r="Q2840" t="b">
        <v>1</v>
      </c>
      <c r="R2840" t="s">
        <v>8269</v>
      </c>
      <c r="S2840" s="12" t="s">
        <v>8318</v>
      </c>
      <c r="T2840" t="s">
        <v>8319</v>
      </c>
      <c r="U2840">
        <f t="shared" si="224"/>
        <v>2014</v>
      </c>
    </row>
    <row r="2841" spans="1:21" ht="15" hidden="1" customHeight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>
        <f t="shared" si="220"/>
        <v>111</v>
      </c>
      <c r="H2841">
        <f t="shared" si="221"/>
        <v>125.81</v>
      </c>
      <c r="I2841" t="s">
        <v>8223</v>
      </c>
      <c r="J2841" t="s">
        <v>8245</v>
      </c>
      <c r="K2841">
        <v>1408942740</v>
      </c>
      <c r="L2841" s="9">
        <f t="shared" si="222"/>
        <v>41876.207638888889</v>
      </c>
      <c r="M2841">
        <v>1406958354</v>
      </c>
      <c r="N2841" s="9">
        <f t="shared" si="223"/>
        <v>41853.240208333329</v>
      </c>
      <c r="O2841" t="b">
        <v>0</v>
      </c>
      <c r="P2841">
        <v>31</v>
      </c>
      <c r="Q2841" t="b">
        <v>1</v>
      </c>
      <c r="R2841" t="s">
        <v>8269</v>
      </c>
      <c r="S2841" s="12" t="s">
        <v>8318</v>
      </c>
      <c r="T2841" t="s">
        <v>8319</v>
      </c>
      <c r="U2841">
        <f t="shared" si="224"/>
        <v>2014</v>
      </c>
    </row>
    <row r="2842" spans="1:21" ht="15" hidden="1" customHeight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>
        <f t="shared" si="220"/>
        <v>104</v>
      </c>
      <c r="H2842">
        <f t="shared" si="221"/>
        <v>19.7</v>
      </c>
      <c r="I2842" t="s">
        <v>8224</v>
      </c>
      <c r="J2842" t="s">
        <v>8246</v>
      </c>
      <c r="K2842">
        <v>1426698000</v>
      </c>
      <c r="L2842" s="9">
        <f t="shared" si="222"/>
        <v>42081.708333333328</v>
      </c>
      <c r="M2842">
        <v>1424825479</v>
      </c>
      <c r="N2842" s="9">
        <f t="shared" si="223"/>
        <v>42060.035636574074</v>
      </c>
      <c r="O2842" t="b">
        <v>0</v>
      </c>
      <c r="P2842">
        <v>132</v>
      </c>
      <c r="Q2842" t="b">
        <v>1</v>
      </c>
      <c r="R2842" t="s">
        <v>8269</v>
      </c>
      <c r="S2842" s="12" t="s">
        <v>8318</v>
      </c>
      <c r="T2842" t="s">
        <v>8319</v>
      </c>
      <c r="U2842">
        <f t="shared" si="224"/>
        <v>2015</v>
      </c>
    </row>
    <row r="2843" spans="1:21" ht="15" customHeight="1" x14ac:dyDescent="0.25">
      <c r="A2843">
        <v>3745</v>
      </c>
      <c r="B2843" s="3" t="s">
        <v>3742</v>
      </c>
      <c r="C2843" s="3" t="s">
        <v>7855</v>
      </c>
      <c r="D2843" s="6">
        <v>100</v>
      </c>
      <c r="E2843" s="8">
        <v>10</v>
      </c>
      <c r="F2843" t="s">
        <v>8220</v>
      </c>
      <c r="G2843">
        <f>ROUND(E2843/D2843*100,0)</f>
        <v>10</v>
      </c>
      <c r="H2843">
        <f>ROUND(E2843/P2843,2)</f>
        <v>10</v>
      </c>
      <c r="I2843" t="s">
        <v>8223</v>
      </c>
      <c r="J2843" t="s">
        <v>8245</v>
      </c>
      <c r="K2843">
        <v>1407689102</v>
      </c>
      <c r="L2843" s="9">
        <f>K2843/60/60/24+DATE(1970,1,1)</f>
        <v>41861.697939814818</v>
      </c>
      <c r="M2843">
        <v>1405097102</v>
      </c>
      <c r="N2843" s="9">
        <f>M2843/24/60/60+DATE(1970,1,1)</f>
        <v>41831.697939814818</v>
      </c>
      <c r="O2843" t="b">
        <v>0</v>
      </c>
      <c r="P2843">
        <v>1</v>
      </c>
      <c r="Q2843" t="b">
        <v>0</v>
      </c>
      <c r="R2843" t="s">
        <v>8269</v>
      </c>
      <c r="S2843" s="12" t="s">
        <v>8318</v>
      </c>
      <c r="T2843" t="s">
        <v>8319</v>
      </c>
      <c r="U2843">
        <f>YEAR(N2843)</f>
        <v>2014</v>
      </c>
    </row>
    <row r="2844" spans="1:21" ht="15" customHeight="1" x14ac:dyDescent="0.25">
      <c r="A2844">
        <v>3735</v>
      </c>
      <c r="B2844" s="3" t="s">
        <v>3732</v>
      </c>
      <c r="C2844" s="3" t="s">
        <v>7845</v>
      </c>
      <c r="D2844" s="6">
        <v>150</v>
      </c>
      <c r="E2844" s="8">
        <v>20</v>
      </c>
      <c r="F2844" t="s">
        <v>8220</v>
      </c>
      <c r="G2844">
        <f>ROUND(E2844/D2844*100,0)</f>
        <v>13</v>
      </c>
      <c r="H2844">
        <f>ROUND(E2844/P2844,2)</f>
        <v>10</v>
      </c>
      <c r="I2844" t="s">
        <v>8224</v>
      </c>
      <c r="J2844" t="s">
        <v>8246</v>
      </c>
      <c r="K2844">
        <v>1432831089</v>
      </c>
      <c r="L2844" s="9">
        <f>K2844/60/60/24+DATE(1970,1,1)</f>
        <v>42152.693159722221</v>
      </c>
      <c r="M2844">
        <v>1430239089</v>
      </c>
      <c r="N2844" s="9">
        <f>M2844/24/60/60+DATE(1970,1,1)</f>
        <v>42122.693159722221</v>
      </c>
      <c r="O2844" t="b">
        <v>0</v>
      </c>
      <c r="P2844">
        <v>2</v>
      </c>
      <c r="Q2844" t="b">
        <v>0</v>
      </c>
      <c r="R2844" t="s">
        <v>8269</v>
      </c>
      <c r="S2844" s="12" t="s">
        <v>8318</v>
      </c>
      <c r="T2844" t="s">
        <v>8319</v>
      </c>
      <c r="U2844">
        <f>YEAR(N2844)</f>
        <v>2015</v>
      </c>
    </row>
    <row r="2845" spans="1:21" ht="15" customHeight="1" x14ac:dyDescent="0.25">
      <c r="A2845">
        <v>3925</v>
      </c>
      <c r="B2845" s="3" t="s">
        <v>3922</v>
      </c>
      <c r="C2845" s="3" t="s">
        <v>8033</v>
      </c>
      <c r="D2845" s="6">
        <v>150</v>
      </c>
      <c r="E2845" s="8">
        <v>15</v>
      </c>
      <c r="F2845" t="s">
        <v>8220</v>
      </c>
      <c r="G2845">
        <f>ROUND(E2845/D2845*100,0)</f>
        <v>10</v>
      </c>
      <c r="H2845">
        <f>ROUND(E2845/P2845,2)</f>
        <v>5</v>
      </c>
      <c r="I2845" t="s">
        <v>8223</v>
      </c>
      <c r="J2845" t="s">
        <v>8245</v>
      </c>
      <c r="K2845">
        <v>1406753639</v>
      </c>
      <c r="L2845" s="9">
        <f>K2845/60/60/24+DATE(1970,1,1)</f>
        <v>41850.870821759258</v>
      </c>
      <c r="M2845">
        <v>1404161639</v>
      </c>
      <c r="N2845" s="9">
        <f>M2845/24/60/60+DATE(1970,1,1)</f>
        <v>41820.870821759258</v>
      </c>
      <c r="O2845" t="b">
        <v>0</v>
      </c>
      <c r="P2845">
        <v>3</v>
      </c>
      <c r="Q2845" t="b">
        <v>0</v>
      </c>
      <c r="R2845" t="s">
        <v>8269</v>
      </c>
      <c r="S2845" s="12" t="s">
        <v>8318</v>
      </c>
      <c r="T2845" t="s">
        <v>8319</v>
      </c>
      <c r="U2845">
        <f>YEAR(N2845)</f>
        <v>2014</v>
      </c>
    </row>
    <row r="2846" spans="1:21" ht="15" customHeight="1" x14ac:dyDescent="0.25">
      <c r="A2846">
        <v>4082</v>
      </c>
      <c r="B2846" s="3" t="s">
        <v>4078</v>
      </c>
      <c r="C2846" s="3" t="s">
        <v>8185</v>
      </c>
      <c r="D2846" s="6">
        <v>150</v>
      </c>
      <c r="E2846" s="8">
        <v>3</v>
      </c>
      <c r="F2846" t="s">
        <v>8220</v>
      </c>
      <c r="G2846">
        <f>ROUND(E2846/D2846*100,0)</f>
        <v>2</v>
      </c>
      <c r="H2846">
        <f>ROUND(E2846/P2846,2)</f>
        <v>1.5</v>
      </c>
      <c r="I2846" t="s">
        <v>8223</v>
      </c>
      <c r="J2846" t="s">
        <v>8245</v>
      </c>
      <c r="K2846">
        <v>1447542000</v>
      </c>
      <c r="L2846" s="9">
        <f>K2846/60/60/24+DATE(1970,1,1)</f>
        <v>42322.958333333328</v>
      </c>
      <c r="M2846">
        <v>1446179553</v>
      </c>
      <c r="N2846" s="9">
        <f>M2846/24/60/60+DATE(1970,1,1)</f>
        <v>42307.189270833333</v>
      </c>
      <c r="O2846" t="b">
        <v>0</v>
      </c>
      <c r="P2846">
        <v>2</v>
      </c>
      <c r="Q2846" t="b">
        <v>0</v>
      </c>
      <c r="R2846" t="s">
        <v>8269</v>
      </c>
      <c r="S2846" s="12" t="s">
        <v>8318</v>
      </c>
      <c r="T2846" t="s">
        <v>8319</v>
      </c>
      <c r="U2846">
        <f>YEAR(N2846)</f>
        <v>2015</v>
      </c>
    </row>
    <row r="2847" spans="1:21" ht="15" customHeight="1" x14ac:dyDescent="0.25">
      <c r="A2847">
        <v>2886</v>
      </c>
      <c r="B2847" s="3" t="s">
        <v>2886</v>
      </c>
      <c r="C2847" s="3" t="s">
        <v>6996</v>
      </c>
      <c r="D2847" s="6">
        <v>200</v>
      </c>
      <c r="E2847" s="8">
        <v>10</v>
      </c>
      <c r="F2847" t="s">
        <v>8220</v>
      </c>
      <c r="G2847">
        <f>ROUND(E2847/D2847*100,0)</f>
        <v>5</v>
      </c>
      <c r="H2847">
        <f>ROUND(E2847/P2847,2)</f>
        <v>10</v>
      </c>
      <c r="I2847" t="s">
        <v>8223</v>
      </c>
      <c r="J2847" t="s">
        <v>8245</v>
      </c>
      <c r="K2847">
        <v>1442635140</v>
      </c>
      <c r="L2847" s="9">
        <f>K2847/60/60/24+DATE(1970,1,1)</f>
        <v>42266.165972222225</v>
      </c>
      <c r="M2847">
        <v>1442243484</v>
      </c>
      <c r="N2847" s="9">
        <f>M2847/24/60/60+DATE(1970,1,1)</f>
        <v>42261.632916666669</v>
      </c>
      <c r="O2847" t="b">
        <v>0</v>
      </c>
      <c r="P2847">
        <v>1</v>
      </c>
      <c r="Q2847" t="b">
        <v>0</v>
      </c>
      <c r="R2847" t="s">
        <v>8269</v>
      </c>
      <c r="S2847" s="12" t="s">
        <v>8318</v>
      </c>
      <c r="T2847" t="s">
        <v>8319</v>
      </c>
      <c r="U2847">
        <f>YEAR(N2847)</f>
        <v>2015</v>
      </c>
    </row>
    <row r="2848" spans="1:21" ht="15" customHeight="1" x14ac:dyDescent="0.25">
      <c r="A2848">
        <v>3995</v>
      </c>
      <c r="B2848" s="3" t="s">
        <v>3991</v>
      </c>
      <c r="C2848" s="3" t="s">
        <v>8101</v>
      </c>
      <c r="D2848" s="6">
        <v>200</v>
      </c>
      <c r="E2848" s="8">
        <v>70</v>
      </c>
      <c r="F2848" t="s">
        <v>8220</v>
      </c>
      <c r="G2848">
        <f>ROUND(E2848/D2848*100,0)</f>
        <v>35</v>
      </c>
      <c r="H2848">
        <f>ROUND(E2848/P2848,2)</f>
        <v>17.5</v>
      </c>
      <c r="I2848" t="s">
        <v>8224</v>
      </c>
      <c r="J2848" t="s">
        <v>8246</v>
      </c>
      <c r="K2848">
        <v>1423913220</v>
      </c>
      <c r="L2848" s="9">
        <f>K2848/60/60/24+DATE(1970,1,1)</f>
        <v>42049.477083333331</v>
      </c>
      <c r="M2848">
        <v>1421339077</v>
      </c>
      <c r="N2848" s="9">
        <f>M2848/24/60/60+DATE(1970,1,1)</f>
        <v>42019.683761574073</v>
      </c>
      <c r="O2848" t="b">
        <v>0</v>
      </c>
      <c r="P2848">
        <v>4</v>
      </c>
      <c r="Q2848" t="b">
        <v>0</v>
      </c>
      <c r="R2848" t="s">
        <v>8269</v>
      </c>
      <c r="S2848" s="12" t="s">
        <v>8318</v>
      </c>
      <c r="T2848" t="s">
        <v>8319</v>
      </c>
      <c r="U2848">
        <f>YEAR(N2848)</f>
        <v>2015</v>
      </c>
    </row>
    <row r="2849" spans="1:21" ht="15" customHeight="1" x14ac:dyDescent="0.25">
      <c r="A2849">
        <v>2861</v>
      </c>
      <c r="B2849" s="3" t="s">
        <v>2861</v>
      </c>
      <c r="C2849" s="3" t="s">
        <v>6971</v>
      </c>
      <c r="D2849" s="6">
        <v>250</v>
      </c>
      <c r="E2849" s="8">
        <v>80</v>
      </c>
      <c r="F2849" t="s">
        <v>8220</v>
      </c>
      <c r="G2849">
        <f>ROUND(E2849/D2849*100,0)</f>
        <v>32</v>
      </c>
      <c r="H2849">
        <f>ROUND(E2849/P2849,2)</f>
        <v>26.67</v>
      </c>
      <c r="I2849" t="s">
        <v>8225</v>
      </c>
      <c r="J2849" t="s">
        <v>8247</v>
      </c>
      <c r="K2849">
        <v>1443103848</v>
      </c>
      <c r="L2849" s="9">
        <f>K2849/60/60/24+DATE(1970,1,1)</f>
        <v>42271.590833333335</v>
      </c>
      <c r="M2849">
        <v>1441894248</v>
      </c>
      <c r="N2849" s="9">
        <f>M2849/24/60/60+DATE(1970,1,1)</f>
        <v>42257.590833333335</v>
      </c>
      <c r="O2849" t="b">
        <v>0</v>
      </c>
      <c r="P2849">
        <v>3</v>
      </c>
      <c r="Q2849" t="b">
        <v>0</v>
      </c>
      <c r="R2849" t="s">
        <v>8269</v>
      </c>
      <c r="S2849" s="12" t="s">
        <v>8318</v>
      </c>
      <c r="T2849" t="s">
        <v>8319</v>
      </c>
      <c r="U2849">
        <f>YEAR(N2849)</f>
        <v>2015</v>
      </c>
    </row>
    <row r="2850" spans="1:21" ht="15" customHeight="1" x14ac:dyDescent="0.25">
      <c r="A2850">
        <v>4011</v>
      </c>
      <c r="B2850" s="3" t="s">
        <v>4007</v>
      </c>
      <c r="C2850" s="3" t="s">
        <v>8116</v>
      </c>
      <c r="D2850" s="6">
        <v>250</v>
      </c>
      <c r="E2850" s="8">
        <v>19</v>
      </c>
      <c r="F2850" t="s">
        <v>8220</v>
      </c>
      <c r="G2850">
        <f>ROUND(E2850/D2850*100,0)</f>
        <v>8</v>
      </c>
      <c r="H2850">
        <f>ROUND(E2850/P2850,2)</f>
        <v>4.75</v>
      </c>
      <c r="I2850" t="s">
        <v>8224</v>
      </c>
      <c r="J2850" t="s">
        <v>8246</v>
      </c>
      <c r="K2850">
        <v>1422450278</v>
      </c>
      <c r="L2850" s="9">
        <f>K2850/60/60/24+DATE(1970,1,1)</f>
        <v>42032.54488425926</v>
      </c>
      <c r="M2850">
        <v>1419858278</v>
      </c>
      <c r="N2850" s="9">
        <f>M2850/24/60/60+DATE(1970,1,1)</f>
        <v>42002.54488425926</v>
      </c>
      <c r="O2850" t="b">
        <v>0</v>
      </c>
      <c r="P2850">
        <v>4</v>
      </c>
      <c r="Q2850" t="b">
        <v>0</v>
      </c>
      <c r="R2850" t="s">
        <v>8269</v>
      </c>
      <c r="S2850" s="12" t="s">
        <v>8318</v>
      </c>
      <c r="T2850" t="s">
        <v>8319</v>
      </c>
      <c r="U2850">
        <f>YEAR(N2850)</f>
        <v>2014</v>
      </c>
    </row>
    <row r="2851" spans="1:21" ht="15" customHeight="1" x14ac:dyDescent="0.25">
      <c r="A2851">
        <v>4078</v>
      </c>
      <c r="B2851" s="3" t="s">
        <v>4074</v>
      </c>
      <c r="C2851" s="3" t="s">
        <v>8181</v>
      </c>
      <c r="D2851" s="6">
        <v>250</v>
      </c>
      <c r="E2851" s="8">
        <v>0</v>
      </c>
      <c r="F2851" t="s">
        <v>8220</v>
      </c>
      <c r="G2851">
        <f>ROUND(E2851/D2851*100,0)</f>
        <v>0</v>
      </c>
      <c r="H2851" t="e">
        <f>ROUND(E2851/P2851,2)</f>
        <v>#DIV/0!</v>
      </c>
      <c r="I2851" t="s">
        <v>8224</v>
      </c>
      <c r="J2851" t="s">
        <v>8246</v>
      </c>
      <c r="K2851">
        <v>1485543242</v>
      </c>
      <c r="L2851" s="9">
        <f>K2851/60/60/24+DATE(1970,1,1)</f>
        <v>42762.787523148145</v>
      </c>
      <c r="M2851">
        <v>1482951242</v>
      </c>
      <c r="N2851" s="9">
        <f>M2851/24/60/60+DATE(1970,1,1)</f>
        <v>42732.787523148145</v>
      </c>
      <c r="O2851" t="b">
        <v>0</v>
      </c>
      <c r="P2851">
        <v>0</v>
      </c>
      <c r="Q2851" t="b">
        <v>0</v>
      </c>
      <c r="R2851" t="s">
        <v>8269</v>
      </c>
      <c r="S2851" s="12" t="s">
        <v>8318</v>
      </c>
      <c r="T2851" t="s">
        <v>8319</v>
      </c>
      <c r="U2851">
        <f>YEAR(N2851)</f>
        <v>2016</v>
      </c>
    </row>
    <row r="2852" spans="1:21" ht="15" customHeight="1" x14ac:dyDescent="0.25">
      <c r="A2852">
        <v>4100</v>
      </c>
      <c r="B2852" s="3" t="s">
        <v>4096</v>
      </c>
      <c r="C2852" s="3" t="s">
        <v>8203</v>
      </c>
      <c r="D2852" s="6">
        <v>270</v>
      </c>
      <c r="E2852" s="8">
        <v>0</v>
      </c>
      <c r="F2852" t="s">
        <v>8220</v>
      </c>
      <c r="G2852">
        <f>ROUND(E2852/D2852*100,0)</f>
        <v>0</v>
      </c>
      <c r="H2852" t="e">
        <f>ROUND(E2852/P2852,2)</f>
        <v>#DIV/0!</v>
      </c>
      <c r="I2852" t="s">
        <v>8223</v>
      </c>
      <c r="J2852" t="s">
        <v>8245</v>
      </c>
      <c r="K2852">
        <v>1414205990</v>
      </c>
      <c r="L2852" s="9">
        <f>K2852/60/60/24+DATE(1970,1,1)</f>
        <v>41937.124884259261</v>
      </c>
      <c r="M2852">
        <v>1413341990</v>
      </c>
      <c r="N2852" s="9">
        <f>M2852/24/60/60+DATE(1970,1,1)</f>
        <v>41927.124884259261</v>
      </c>
      <c r="O2852" t="b">
        <v>0</v>
      </c>
      <c r="P2852">
        <v>0</v>
      </c>
      <c r="Q2852" t="b">
        <v>0</v>
      </c>
      <c r="R2852" t="s">
        <v>8269</v>
      </c>
      <c r="S2852" s="12" t="s">
        <v>8318</v>
      </c>
      <c r="T2852" t="s">
        <v>8319</v>
      </c>
      <c r="U2852">
        <f>YEAR(N2852)</f>
        <v>2014</v>
      </c>
    </row>
    <row r="2853" spans="1:21" ht="15" customHeight="1" x14ac:dyDescent="0.25">
      <c r="A2853">
        <v>4043</v>
      </c>
      <c r="B2853" s="3" t="s">
        <v>4039</v>
      </c>
      <c r="C2853" s="3" t="s">
        <v>8147</v>
      </c>
      <c r="D2853" s="6">
        <v>300</v>
      </c>
      <c r="E2853" s="8">
        <v>0</v>
      </c>
      <c r="F2853" t="s">
        <v>8220</v>
      </c>
      <c r="G2853">
        <f>ROUND(E2853/D2853*100,0)</f>
        <v>0</v>
      </c>
      <c r="H2853" t="e">
        <f>ROUND(E2853/P2853,2)</f>
        <v>#DIV/0!</v>
      </c>
      <c r="I2853" t="s">
        <v>8228</v>
      </c>
      <c r="J2853" t="s">
        <v>8250</v>
      </c>
      <c r="K2853">
        <v>1416524325</v>
      </c>
      <c r="L2853" s="9">
        <f>K2853/60/60/24+DATE(1970,1,1)</f>
        <v>41963.957465277781</v>
      </c>
      <c r="M2853">
        <v>1415228325</v>
      </c>
      <c r="N2853" s="9">
        <f>M2853/24/60/60+DATE(1970,1,1)</f>
        <v>41948.957465277781</v>
      </c>
      <c r="O2853" t="b">
        <v>0</v>
      </c>
      <c r="P2853">
        <v>0</v>
      </c>
      <c r="Q2853" t="b">
        <v>0</v>
      </c>
      <c r="R2853" t="s">
        <v>8269</v>
      </c>
      <c r="S2853" s="12" t="s">
        <v>8318</v>
      </c>
      <c r="T2853" t="s">
        <v>8319</v>
      </c>
      <c r="U2853">
        <f>YEAR(N2853)</f>
        <v>2014</v>
      </c>
    </row>
    <row r="2854" spans="1:21" ht="15" customHeight="1" x14ac:dyDescent="0.25">
      <c r="A2854">
        <v>4110</v>
      </c>
      <c r="B2854" s="3" t="s">
        <v>4106</v>
      </c>
      <c r="C2854" s="3" t="s">
        <v>8213</v>
      </c>
      <c r="D2854" s="6">
        <v>300</v>
      </c>
      <c r="E2854" s="8">
        <v>86</v>
      </c>
      <c r="F2854" t="s">
        <v>8220</v>
      </c>
      <c r="G2854">
        <f>ROUND(E2854/D2854*100,0)</f>
        <v>29</v>
      </c>
      <c r="H2854">
        <f>ROUND(E2854/P2854,2)</f>
        <v>14.33</v>
      </c>
      <c r="I2854" t="s">
        <v>8224</v>
      </c>
      <c r="J2854" t="s">
        <v>8246</v>
      </c>
      <c r="K2854">
        <v>1469113351</v>
      </c>
      <c r="L2854" s="9">
        <f>K2854/60/60/24+DATE(1970,1,1)</f>
        <v>42572.626747685179</v>
      </c>
      <c r="M2854">
        <v>1463929351</v>
      </c>
      <c r="N2854" s="9">
        <f>M2854/24/60/60+DATE(1970,1,1)</f>
        <v>42512.626747685179</v>
      </c>
      <c r="O2854" t="b">
        <v>0</v>
      </c>
      <c r="P2854">
        <v>6</v>
      </c>
      <c r="Q2854" t="b">
        <v>0</v>
      </c>
      <c r="R2854" t="s">
        <v>8269</v>
      </c>
      <c r="S2854" s="12" t="s">
        <v>8318</v>
      </c>
      <c r="T2854" t="s">
        <v>8319</v>
      </c>
      <c r="U2854">
        <f>YEAR(N2854)</f>
        <v>2016</v>
      </c>
    </row>
    <row r="2855" spans="1:21" ht="15" customHeight="1" x14ac:dyDescent="0.25">
      <c r="A2855">
        <v>2885</v>
      </c>
      <c r="B2855" s="3" t="s">
        <v>2885</v>
      </c>
      <c r="C2855" s="3" t="s">
        <v>6995</v>
      </c>
      <c r="D2855" s="6">
        <v>400</v>
      </c>
      <c r="E2855" s="8">
        <v>130</v>
      </c>
      <c r="F2855" t="s">
        <v>8220</v>
      </c>
      <c r="G2855">
        <f>ROUND(E2855/D2855*100,0)</f>
        <v>33</v>
      </c>
      <c r="H2855">
        <f>ROUND(E2855/P2855,2)</f>
        <v>26</v>
      </c>
      <c r="I2855" t="s">
        <v>8223</v>
      </c>
      <c r="J2855" t="s">
        <v>8245</v>
      </c>
      <c r="K2855">
        <v>1426294201</v>
      </c>
      <c r="L2855" s="9">
        <f>K2855/60/60/24+DATE(1970,1,1)</f>
        <v>42077.034733796296</v>
      </c>
      <c r="M2855">
        <v>1423705801</v>
      </c>
      <c r="N2855" s="9">
        <f>M2855/24/60/60+DATE(1970,1,1)</f>
        <v>42047.07640046296</v>
      </c>
      <c r="O2855" t="b">
        <v>0</v>
      </c>
      <c r="P2855">
        <v>5</v>
      </c>
      <c r="Q2855" t="b">
        <v>0</v>
      </c>
      <c r="R2855" t="s">
        <v>8269</v>
      </c>
      <c r="S2855" s="12" t="s">
        <v>8318</v>
      </c>
      <c r="T2855" t="s">
        <v>8319</v>
      </c>
      <c r="U2855">
        <f>YEAR(N2855)</f>
        <v>2015</v>
      </c>
    </row>
    <row r="2856" spans="1:21" ht="15" customHeight="1" x14ac:dyDescent="0.25">
      <c r="A2856">
        <v>3987</v>
      </c>
      <c r="B2856" s="3" t="s">
        <v>3983</v>
      </c>
      <c r="C2856" s="3" t="s">
        <v>8093</v>
      </c>
      <c r="D2856" s="6">
        <v>400</v>
      </c>
      <c r="E2856" s="8">
        <v>151</v>
      </c>
      <c r="F2856" t="s">
        <v>8220</v>
      </c>
      <c r="G2856">
        <f>ROUND(E2856/D2856*100,0)</f>
        <v>38</v>
      </c>
      <c r="H2856">
        <f>ROUND(E2856/P2856,2)</f>
        <v>11.62</v>
      </c>
      <c r="I2856" t="s">
        <v>8224</v>
      </c>
      <c r="J2856" t="s">
        <v>8246</v>
      </c>
      <c r="K2856">
        <v>1400278290</v>
      </c>
      <c r="L2856" s="9">
        <f>K2856/60/60/24+DATE(1970,1,1)</f>
        <v>41775.92465277778</v>
      </c>
      <c r="M2856">
        <v>1399414290</v>
      </c>
      <c r="N2856" s="9">
        <f>M2856/24/60/60+DATE(1970,1,1)</f>
        <v>41765.92465277778</v>
      </c>
      <c r="O2856" t="b">
        <v>0</v>
      </c>
      <c r="P2856">
        <v>13</v>
      </c>
      <c r="Q2856" t="b">
        <v>0</v>
      </c>
      <c r="R2856" t="s">
        <v>8269</v>
      </c>
      <c r="S2856" s="12" t="s">
        <v>8318</v>
      </c>
      <c r="T2856" t="s">
        <v>8319</v>
      </c>
      <c r="U2856">
        <f>YEAR(N2856)</f>
        <v>2014</v>
      </c>
    </row>
    <row r="2857" spans="1:21" ht="15" customHeight="1" x14ac:dyDescent="0.25">
      <c r="A2857">
        <v>2849</v>
      </c>
      <c r="B2857" s="3" t="s">
        <v>2849</v>
      </c>
      <c r="C2857" s="3" t="s">
        <v>6959</v>
      </c>
      <c r="D2857" s="6">
        <v>500</v>
      </c>
      <c r="E2857" s="8">
        <v>5</v>
      </c>
      <c r="F2857" t="s">
        <v>8220</v>
      </c>
      <c r="G2857">
        <f>ROUND(E2857/D2857*100,0)</f>
        <v>1</v>
      </c>
      <c r="H2857">
        <f>ROUND(E2857/P2857,2)</f>
        <v>5</v>
      </c>
      <c r="I2857" t="s">
        <v>8224</v>
      </c>
      <c r="J2857" t="s">
        <v>8246</v>
      </c>
      <c r="K2857">
        <v>1461406600</v>
      </c>
      <c r="L2857" s="9">
        <f>K2857/60/60/24+DATE(1970,1,1)</f>
        <v>42483.428240740745</v>
      </c>
      <c r="M2857">
        <v>1458814600</v>
      </c>
      <c r="N2857" s="9">
        <f>M2857/24/60/60+DATE(1970,1,1)</f>
        <v>42453.428240740745</v>
      </c>
      <c r="O2857" t="b">
        <v>0</v>
      </c>
      <c r="P2857">
        <v>1</v>
      </c>
      <c r="Q2857" t="b">
        <v>0</v>
      </c>
      <c r="R2857" t="s">
        <v>8269</v>
      </c>
      <c r="S2857" s="12" t="s">
        <v>8318</v>
      </c>
      <c r="T2857" t="s">
        <v>8319</v>
      </c>
      <c r="U2857">
        <f>YEAR(N2857)</f>
        <v>2016</v>
      </c>
    </row>
    <row r="2858" spans="1:21" ht="15" customHeight="1" x14ac:dyDescent="0.25">
      <c r="A2858">
        <v>2895</v>
      </c>
      <c r="B2858" s="3" t="s">
        <v>2895</v>
      </c>
      <c r="C2858" s="3" t="s">
        <v>7005</v>
      </c>
      <c r="D2858" s="6">
        <v>500</v>
      </c>
      <c r="E2858" s="8">
        <v>23</v>
      </c>
      <c r="F2858" t="s">
        <v>8220</v>
      </c>
      <c r="G2858">
        <f>ROUND(E2858/D2858*100,0)</f>
        <v>5</v>
      </c>
      <c r="H2858">
        <f>ROUND(E2858/P2858,2)</f>
        <v>5.75</v>
      </c>
      <c r="I2858" t="s">
        <v>8223</v>
      </c>
      <c r="J2858" t="s">
        <v>8245</v>
      </c>
      <c r="K2858">
        <v>1403470800</v>
      </c>
      <c r="L2858" s="9">
        <f>K2858/60/60/24+DATE(1970,1,1)</f>
        <v>41812.875</v>
      </c>
      <c r="M2858">
        <v>1403356792</v>
      </c>
      <c r="N2858" s="9">
        <f>M2858/24/60/60+DATE(1970,1,1)</f>
        <v>41811.555462962962</v>
      </c>
      <c r="O2858" t="b">
        <v>0</v>
      </c>
      <c r="P2858">
        <v>4</v>
      </c>
      <c r="Q2858" t="b">
        <v>0</v>
      </c>
      <c r="R2858" t="s">
        <v>8269</v>
      </c>
      <c r="S2858" s="12" t="s">
        <v>8318</v>
      </c>
      <c r="T2858" t="s">
        <v>8319</v>
      </c>
      <c r="U2858">
        <f>YEAR(N2858)</f>
        <v>2014</v>
      </c>
    </row>
    <row r="2859" spans="1:21" ht="15" customHeight="1" x14ac:dyDescent="0.25">
      <c r="A2859">
        <v>3858</v>
      </c>
      <c r="B2859" s="3" t="s">
        <v>3855</v>
      </c>
      <c r="C2859" s="3" t="s">
        <v>7967</v>
      </c>
      <c r="D2859" s="6">
        <v>500</v>
      </c>
      <c r="E2859" s="8">
        <v>10</v>
      </c>
      <c r="F2859" t="s">
        <v>8220</v>
      </c>
      <c r="G2859">
        <f>ROUND(E2859/D2859*100,0)</f>
        <v>2</v>
      </c>
      <c r="H2859">
        <f>ROUND(E2859/P2859,2)</f>
        <v>10</v>
      </c>
      <c r="I2859" t="s">
        <v>8224</v>
      </c>
      <c r="J2859" t="s">
        <v>8246</v>
      </c>
      <c r="K2859">
        <v>1432328400</v>
      </c>
      <c r="L2859" s="9">
        <f>K2859/60/60/24+DATE(1970,1,1)</f>
        <v>42146.875</v>
      </c>
      <c r="M2859">
        <v>1430734844</v>
      </c>
      <c r="N2859" s="9">
        <f>M2859/24/60/60+DATE(1970,1,1)</f>
        <v>42128.431064814817</v>
      </c>
      <c r="O2859" t="b">
        <v>0</v>
      </c>
      <c r="P2859">
        <v>1</v>
      </c>
      <c r="Q2859" t="b">
        <v>0</v>
      </c>
      <c r="R2859" t="s">
        <v>8269</v>
      </c>
      <c r="S2859" s="12" t="s">
        <v>8318</v>
      </c>
      <c r="T2859" t="s">
        <v>8319</v>
      </c>
      <c r="U2859">
        <f>YEAR(N2859)</f>
        <v>2015</v>
      </c>
    </row>
    <row r="2860" spans="1:21" ht="15" customHeight="1" x14ac:dyDescent="0.25">
      <c r="A2860">
        <v>3991</v>
      </c>
      <c r="B2860" s="3" t="s">
        <v>3987</v>
      </c>
      <c r="C2860" s="3" t="s">
        <v>8097</v>
      </c>
      <c r="D2860" s="6">
        <v>500</v>
      </c>
      <c r="E2860" s="8">
        <v>100</v>
      </c>
      <c r="F2860" t="s">
        <v>8220</v>
      </c>
      <c r="G2860">
        <f>ROUND(E2860/D2860*100,0)</f>
        <v>20</v>
      </c>
      <c r="H2860">
        <f>ROUND(E2860/P2860,2)</f>
        <v>100</v>
      </c>
      <c r="I2860" t="s">
        <v>8223</v>
      </c>
      <c r="J2860" t="s">
        <v>8245</v>
      </c>
      <c r="K2860">
        <v>1433086082</v>
      </c>
      <c r="L2860" s="9">
        <f>K2860/60/60/24+DATE(1970,1,1)</f>
        <v>42155.644467592589</v>
      </c>
      <c r="M2860">
        <v>1430494082</v>
      </c>
      <c r="N2860" s="9">
        <f>M2860/24/60/60+DATE(1970,1,1)</f>
        <v>42125.644467592589</v>
      </c>
      <c r="O2860" t="b">
        <v>0</v>
      </c>
      <c r="P2860">
        <v>1</v>
      </c>
      <c r="Q2860" t="b">
        <v>0</v>
      </c>
      <c r="R2860" t="s">
        <v>8269</v>
      </c>
      <c r="S2860" s="12" t="s">
        <v>8318</v>
      </c>
      <c r="T2860" t="s">
        <v>8319</v>
      </c>
      <c r="U2860">
        <f>YEAR(N2860)</f>
        <v>2015</v>
      </c>
    </row>
    <row r="2861" spans="1:21" ht="15" customHeight="1" x14ac:dyDescent="0.25">
      <c r="A2861">
        <v>4004</v>
      </c>
      <c r="B2861" s="3" t="s">
        <v>4000</v>
      </c>
      <c r="C2861" s="3" t="s">
        <v>8109</v>
      </c>
      <c r="D2861" s="6">
        <v>500</v>
      </c>
      <c r="E2861" s="8">
        <v>1</v>
      </c>
      <c r="F2861" t="s">
        <v>8220</v>
      </c>
      <c r="G2861">
        <f>ROUND(E2861/D2861*100,0)</f>
        <v>0</v>
      </c>
      <c r="H2861">
        <f>ROUND(E2861/P2861,2)</f>
        <v>1</v>
      </c>
      <c r="I2861" t="s">
        <v>8223</v>
      </c>
      <c r="J2861" t="s">
        <v>8245</v>
      </c>
      <c r="K2861">
        <v>1412740457</v>
      </c>
      <c r="L2861" s="9">
        <f>K2861/60/60/24+DATE(1970,1,1)</f>
        <v>41920.16269675926</v>
      </c>
      <c r="M2861">
        <v>1410148457</v>
      </c>
      <c r="N2861" s="9">
        <f>M2861/24/60/60+DATE(1970,1,1)</f>
        <v>41890.16269675926</v>
      </c>
      <c r="O2861" t="b">
        <v>0</v>
      </c>
      <c r="P2861">
        <v>1</v>
      </c>
      <c r="Q2861" t="b">
        <v>0</v>
      </c>
      <c r="R2861" t="s">
        <v>8269</v>
      </c>
      <c r="S2861" s="12" t="s">
        <v>8318</v>
      </c>
      <c r="T2861" t="s">
        <v>8319</v>
      </c>
      <c r="U2861">
        <f>YEAR(N2861)</f>
        <v>2014</v>
      </c>
    </row>
    <row r="2862" spans="1:21" ht="15" customHeight="1" x14ac:dyDescent="0.25">
      <c r="A2862">
        <v>4016</v>
      </c>
      <c r="B2862" s="3" t="s">
        <v>4012</v>
      </c>
      <c r="C2862" s="3" t="s">
        <v>8121</v>
      </c>
      <c r="D2862" s="6">
        <v>500</v>
      </c>
      <c r="E2862" s="8">
        <v>70</v>
      </c>
      <c r="F2862" t="s">
        <v>8220</v>
      </c>
      <c r="G2862">
        <f>ROUND(E2862/D2862*100,0)</f>
        <v>14</v>
      </c>
      <c r="H2862">
        <f>ROUND(E2862/P2862,2)</f>
        <v>10</v>
      </c>
      <c r="I2862" t="s">
        <v>8224</v>
      </c>
      <c r="J2862" t="s">
        <v>8246</v>
      </c>
      <c r="K2862">
        <v>1410987400</v>
      </c>
      <c r="L2862" s="9">
        <f>K2862/60/60/24+DATE(1970,1,1)</f>
        <v>41899.872685185182</v>
      </c>
      <c r="M2862">
        <v>1408395400</v>
      </c>
      <c r="N2862" s="9">
        <f>M2862/24/60/60+DATE(1970,1,1)</f>
        <v>41869.872685185182</v>
      </c>
      <c r="O2862" t="b">
        <v>0</v>
      </c>
      <c r="P2862">
        <v>7</v>
      </c>
      <c r="Q2862" t="b">
        <v>0</v>
      </c>
      <c r="R2862" t="s">
        <v>8269</v>
      </c>
      <c r="S2862" s="12" t="s">
        <v>8318</v>
      </c>
      <c r="T2862" t="s">
        <v>8319</v>
      </c>
      <c r="U2862">
        <f>YEAR(N2862)</f>
        <v>2014</v>
      </c>
    </row>
    <row r="2863" spans="1:21" ht="15" customHeight="1" x14ac:dyDescent="0.25">
      <c r="A2863">
        <v>4039</v>
      </c>
      <c r="B2863" s="3" t="s">
        <v>4035</v>
      </c>
      <c r="C2863" s="3" t="s">
        <v>8143</v>
      </c>
      <c r="D2863" s="6">
        <v>500</v>
      </c>
      <c r="E2863" s="8">
        <v>300</v>
      </c>
      <c r="F2863" t="s">
        <v>8220</v>
      </c>
      <c r="G2863">
        <f>ROUND(E2863/D2863*100,0)</f>
        <v>60</v>
      </c>
      <c r="H2863">
        <f>ROUND(E2863/P2863,2)</f>
        <v>60</v>
      </c>
      <c r="I2863" t="s">
        <v>8223</v>
      </c>
      <c r="J2863" t="s">
        <v>8245</v>
      </c>
      <c r="K2863">
        <v>1448949540</v>
      </c>
      <c r="L2863" s="9">
        <f>K2863/60/60/24+DATE(1970,1,1)</f>
        <v>42339.249305555553</v>
      </c>
      <c r="M2863">
        <v>1446048367</v>
      </c>
      <c r="N2863" s="9">
        <f>M2863/24/60/60+DATE(1970,1,1)</f>
        <v>42305.670914351853</v>
      </c>
      <c r="O2863" t="b">
        <v>0</v>
      </c>
      <c r="P2863">
        <v>5</v>
      </c>
      <c r="Q2863" t="b">
        <v>0</v>
      </c>
      <c r="R2863" t="s">
        <v>8269</v>
      </c>
      <c r="S2863" s="12" t="s">
        <v>8318</v>
      </c>
      <c r="T2863" t="s">
        <v>8319</v>
      </c>
      <c r="U2863">
        <f>YEAR(N2863)</f>
        <v>2015</v>
      </c>
    </row>
    <row r="2864" spans="1:21" ht="15" customHeight="1" x14ac:dyDescent="0.25">
      <c r="A2864">
        <v>4051</v>
      </c>
      <c r="B2864" s="3" t="s">
        <v>4047</v>
      </c>
      <c r="C2864" s="3" t="s">
        <v>8155</v>
      </c>
      <c r="D2864" s="6">
        <v>500</v>
      </c>
      <c r="E2864" s="8">
        <v>0</v>
      </c>
      <c r="F2864" t="s">
        <v>8220</v>
      </c>
      <c r="G2864">
        <f>ROUND(E2864/D2864*100,0)</f>
        <v>0</v>
      </c>
      <c r="H2864" t="e">
        <f>ROUND(E2864/P2864,2)</f>
        <v>#DIV/0!</v>
      </c>
      <c r="I2864" t="s">
        <v>8223</v>
      </c>
      <c r="J2864" t="s">
        <v>8245</v>
      </c>
      <c r="K2864">
        <v>1399618380</v>
      </c>
      <c r="L2864" s="9">
        <f>K2864/60/60/24+DATE(1970,1,1)</f>
        <v>41768.286805555559</v>
      </c>
      <c r="M2864">
        <v>1399058797</v>
      </c>
      <c r="N2864" s="9">
        <f>M2864/24/60/60+DATE(1970,1,1)</f>
        <v>41761.810150462959</v>
      </c>
      <c r="O2864" t="b">
        <v>0</v>
      </c>
      <c r="P2864">
        <v>0</v>
      </c>
      <c r="Q2864" t="b">
        <v>0</v>
      </c>
      <c r="R2864" t="s">
        <v>8269</v>
      </c>
      <c r="S2864" s="12" t="s">
        <v>8318</v>
      </c>
      <c r="T2864" t="s">
        <v>8319</v>
      </c>
      <c r="U2864">
        <f>YEAR(N2864)</f>
        <v>2014</v>
      </c>
    </row>
    <row r="2865" spans="1:21" ht="15" customHeight="1" x14ac:dyDescent="0.25">
      <c r="A2865">
        <v>4053</v>
      </c>
      <c r="B2865" s="3" t="s">
        <v>4049</v>
      </c>
      <c r="C2865" s="3" t="s">
        <v>8157</v>
      </c>
      <c r="D2865" s="6">
        <v>500</v>
      </c>
      <c r="E2865" s="8">
        <v>110</v>
      </c>
      <c r="F2865" t="s">
        <v>8220</v>
      </c>
      <c r="G2865">
        <f>ROUND(E2865/D2865*100,0)</f>
        <v>22</v>
      </c>
      <c r="H2865">
        <f>ROUND(E2865/P2865,2)</f>
        <v>55</v>
      </c>
      <c r="I2865" t="s">
        <v>8224</v>
      </c>
      <c r="J2865" t="s">
        <v>8246</v>
      </c>
      <c r="K2865">
        <v>1416081600</v>
      </c>
      <c r="L2865" s="9">
        <f>K2865/60/60/24+DATE(1970,1,1)</f>
        <v>41958.833333333328</v>
      </c>
      <c r="M2865">
        <v>1413477228</v>
      </c>
      <c r="N2865" s="9">
        <f>M2865/24/60/60+DATE(1970,1,1)</f>
        <v>41928.690138888887</v>
      </c>
      <c r="O2865" t="b">
        <v>0</v>
      </c>
      <c r="P2865">
        <v>2</v>
      </c>
      <c r="Q2865" t="b">
        <v>0</v>
      </c>
      <c r="R2865" t="s">
        <v>8269</v>
      </c>
      <c r="S2865" s="12" t="s">
        <v>8318</v>
      </c>
      <c r="T2865" t="s">
        <v>8319</v>
      </c>
      <c r="U2865">
        <f>YEAR(N2865)</f>
        <v>2014</v>
      </c>
    </row>
    <row r="2866" spans="1:21" ht="15" customHeight="1" x14ac:dyDescent="0.25">
      <c r="A2866">
        <v>4102</v>
      </c>
      <c r="B2866" s="3" t="s">
        <v>4098</v>
      </c>
      <c r="C2866" s="3" t="s">
        <v>8205</v>
      </c>
      <c r="D2866" s="6">
        <v>500</v>
      </c>
      <c r="E2866" s="8">
        <v>137</v>
      </c>
      <c r="F2866" t="s">
        <v>8220</v>
      </c>
      <c r="G2866">
        <f>ROUND(E2866/D2866*100,0)</f>
        <v>27</v>
      </c>
      <c r="H2866">
        <f>ROUND(E2866/P2866,2)</f>
        <v>22.83</v>
      </c>
      <c r="I2866" t="s">
        <v>8223</v>
      </c>
      <c r="J2866" t="s">
        <v>8245</v>
      </c>
      <c r="K2866">
        <v>1463343673</v>
      </c>
      <c r="L2866" s="9">
        <f>K2866/60/60/24+DATE(1970,1,1)</f>
        <v>42505.848067129627</v>
      </c>
      <c r="M2866">
        <v>1460751673</v>
      </c>
      <c r="N2866" s="9">
        <f>M2866/24/60/60+DATE(1970,1,1)</f>
        <v>42475.848067129627</v>
      </c>
      <c r="O2866" t="b">
        <v>0</v>
      </c>
      <c r="P2866">
        <v>6</v>
      </c>
      <c r="Q2866" t="b">
        <v>0</v>
      </c>
      <c r="R2866" t="s">
        <v>8269</v>
      </c>
      <c r="S2866" s="12" t="s">
        <v>8318</v>
      </c>
      <c r="T2866" t="s">
        <v>8319</v>
      </c>
      <c r="U2866">
        <f>YEAR(N2866)</f>
        <v>2016</v>
      </c>
    </row>
    <row r="2867" spans="1:21" ht="15" customHeight="1" x14ac:dyDescent="0.25">
      <c r="A2867">
        <v>4109</v>
      </c>
      <c r="B2867" s="3" t="s">
        <v>4105</v>
      </c>
      <c r="C2867" s="3" t="s">
        <v>8212</v>
      </c>
      <c r="D2867" s="6">
        <v>500</v>
      </c>
      <c r="E2867" s="8">
        <v>0</v>
      </c>
      <c r="F2867" t="s">
        <v>8220</v>
      </c>
      <c r="G2867">
        <f>ROUND(E2867/D2867*100,0)</f>
        <v>0</v>
      </c>
      <c r="H2867" t="e">
        <f>ROUND(E2867/P2867,2)</f>
        <v>#DIV/0!</v>
      </c>
      <c r="I2867" t="s">
        <v>8224</v>
      </c>
      <c r="J2867" t="s">
        <v>8246</v>
      </c>
      <c r="K2867">
        <v>1448805404</v>
      </c>
      <c r="L2867" s="9">
        <f>K2867/60/60/24+DATE(1970,1,1)</f>
        <v>42337.581064814818</v>
      </c>
      <c r="M2867">
        <v>1446209804</v>
      </c>
      <c r="N2867" s="9">
        <f>M2867/24/60/60+DATE(1970,1,1)</f>
        <v>42307.539398148147</v>
      </c>
      <c r="O2867" t="b">
        <v>0</v>
      </c>
      <c r="P2867">
        <v>0</v>
      </c>
      <c r="Q2867" t="b">
        <v>0</v>
      </c>
      <c r="R2867" t="s">
        <v>8269</v>
      </c>
      <c r="S2867" s="12" t="s">
        <v>8318</v>
      </c>
      <c r="T2867" t="s">
        <v>8319</v>
      </c>
      <c r="U2867">
        <f>YEAR(N2867)</f>
        <v>2015</v>
      </c>
    </row>
    <row r="2868" spans="1:21" ht="15" customHeight="1" x14ac:dyDescent="0.25">
      <c r="A2868">
        <v>4061</v>
      </c>
      <c r="B2868" s="3" t="s">
        <v>4057</v>
      </c>
      <c r="C2868" s="3" t="s">
        <v>8165</v>
      </c>
      <c r="D2868" s="6">
        <v>525</v>
      </c>
      <c r="E2868" s="8">
        <v>0</v>
      </c>
      <c r="F2868" t="s">
        <v>8220</v>
      </c>
      <c r="G2868">
        <f>ROUND(E2868/D2868*100,0)</f>
        <v>0</v>
      </c>
      <c r="H2868" t="e">
        <f>ROUND(E2868/P2868,2)</f>
        <v>#DIV/0!</v>
      </c>
      <c r="I2868" t="s">
        <v>8223</v>
      </c>
      <c r="J2868" t="s">
        <v>8245</v>
      </c>
      <c r="K2868">
        <v>1461205423</v>
      </c>
      <c r="L2868" s="9">
        <f>K2868/60/60/24+DATE(1970,1,1)</f>
        <v>42481.099803240737</v>
      </c>
      <c r="M2868">
        <v>1456025023</v>
      </c>
      <c r="N2868" s="9">
        <f>M2868/24/60/60+DATE(1970,1,1)</f>
        <v>42421.141469907408</v>
      </c>
      <c r="O2868" t="b">
        <v>0</v>
      </c>
      <c r="P2868">
        <v>0</v>
      </c>
      <c r="Q2868" t="b">
        <v>0</v>
      </c>
      <c r="R2868" t="s">
        <v>8269</v>
      </c>
      <c r="S2868" s="12" t="s">
        <v>8318</v>
      </c>
      <c r="T2868" t="s">
        <v>8319</v>
      </c>
      <c r="U2868">
        <f>YEAR(N2868)</f>
        <v>2016</v>
      </c>
    </row>
    <row r="2869" spans="1:21" ht="15" customHeight="1" x14ac:dyDescent="0.25">
      <c r="A2869">
        <v>2844</v>
      </c>
      <c r="B2869" s="3" t="s">
        <v>2844</v>
      </c>
      <c r="C2869" s="3" t="s">
        <v>6954</v>
      </c>
      <c r="D2869" s="6">
        <v>550</v>
      </c>
      <c r="E2869" s="8">
        <v>30</v>
      </c>
      <c r="F2869" t="s">
        <v>8220</v>
      </c>
      <c r="G2869">
        <f>ROUND(E2869/D2869*100,0)</f>
        <v>5</v>
      </c>
      <c r="H2869">
        <f>ROUND(E2869/P2869,2)</f>
        <v>30</v>
      </c>
      <c r="I2869" t="s">
        <v>8238</v>
      </c>
      <c r="J2869" t="s">
        <v>8248</v>
      </c>
      <c r="K2869">
        <v>1483535180</v>
      </c>
      <c r="L2869" s="9">
        <f>K2869/60/60/24+DATE(1970,1,1)</f>
        <v>42739.546064814815</v>
      </c>
      <c r="M2869">
        <v>1480943180</v>
      </c>
      <c r="N2869" s="9">
        <f>M2869/24/60/60+DATE(1970,1,1)</f>
        <v>42709.546064814815</v>
      </c>
      <c r="O2869" t="b">
        <v>0</v>
      </c>
      <c r="P2869">
        <v>1</v>
      </c>
      <c r="Q2869" t="b">
        <v>0</v>
      </c>
      <c r="R2869" t="s">
        <v>8269</v>
      </c>
      <c r="S2869" s="12" t="s">
        <v>8318</v>
      </c>
      <c r="T2869" t="s">
        <v>8319</v>
      </c>
      <c r="U2869">
        <f>YEAR(N2869)</f>
        <v>2016</v>
      </c>
    </row>
    <row r="2870" spans="1:21" ht="15" customHeight="1" x14ac:dyDescent="0.25">
      <c r="A2870">
        <v>4012</v>
      </c>
      <c r="B2870" s="3" t="s">
        <v>4008</v>
      </c>
      <c r="C2870" s="3" t="s">
        <v>8117</v>
      </c>
      <c r="D2870" s="6">
        <v>575</v>
      </c>
      <c r="E2870" s="8">
        <v>0</v>
      </c>
      <c r="F2870" t="s">
        <v>8220</v>
      </c>
      <c r="G2870">
        <f>ROUND(E2870/D2870*100,0)</f>
        <v>0</v>
      </c>
      <c r="H2870" t="e">
        <f>ROUND(E2870/P2870,2)</f>
        <v>#DIV/0!</v>
      </c>
      <c r="I2870" t="s">
        <v>8224</v>
      </c>
      <c r="J2870" t="s">
        <v>8246</v>
      </c>
      <c r="K2870">
        <v>1430571849</v>
      </c>
      <c r="L2870" s="9">
        <f>K2870/60/60/24+DATE(1970,1,1)</f>
        <v>42126.544548611113</v>
      </c>
      <c r="M2870">
        <v>1427979849</v>
      </c>
      <c r="N2870" s="9">
        <f>M2870/24/60/60+DATE(1970,1,1)</f>
        <v>42096.544548611113</v>
      </c>
      <c r="O2870" t="b">
        <v>0</v>
      </c>
      <c r="P2870">
        <v>0</v>
      </c>
      <c r="Q2870" t="b">
        <v>0</v>
      </c>
      <c r="R2870" t="s">
        <v>8269</v>
      </c>
      <c r="S2870" s="12" t="s">
        <v>8318</v>
      </c>
      <c r="T2870" t="s">
        <v>8319</v>
      </c>
      <c r="U2870">
        <f>YEAR(N2870)</f>
        <v>2015</v>
      </c>
    </row>
    <row r="2871" spans="1:21" ht="15" customHeight="1" x14ac:dyDescent="0.25">
      <c r="A2871">
        <v>2855</v>
      </c>
      <c r="B2871" s="3" t="s">
        <v>2855</v>
      </c>
      <c r="C2871" s="3" t="s">
        <v>6965</v>
      </c>
      <c r="D2871" s="6">
        <v>600</v>
      </c>
      <c r="E2871" s="8">
        <v>300</v>
      </c>
      <c r="F2871" t="s">
        <v>8220</v>
      </c>
      <c r="G2871">
        <f>ROUND(E2871/D2871*100,0)</f>
        <v>50</v>
      </c>
      <c r="H2871">
        <f>ROUND(E2871/P2871,2)</f>
        <v>60</v>
      </c>
      <c r="I2871" t="s">
        <v>8223</v>
      </c>
      <c r="J2871" t="s">
        <v>8245</v>
      </c>
      <c r="K2871">
        <v>1454110440</v>
      </c>
      <c r="L2871" s="9">
        <f>K2871/60/60/24+DATE(1970,1,1)</f>
        <v>42398.981944444444</v>
      </c>
      <c r="M2871">
        <v>1451607071</v>
      </c>
      <c r="N2871" s="9">
        <f>M2871/24/60/60+DATE(1970,1,1)</f>
        <v>42370.007766203707</v>
      </c>
      <c r="O2871" t="b">
        <v>0</v>
      </c>
      <c r="P2871">
        <v>5</v>
      </c>
      <c r="Q2871" t="b">
        <v>0</v>
      </c>
      <c r="R2871" t="s">
        <v>8269</v>
      </c>
      <c r="S2871" s="12" t="s">
        <v>8318</v>
      </c>
      <c r="T2871" t="s">
        <v>8319</v>
      </c>
      <c r="U2871">
        <f>YEAR(N2871)</f>
        <v>2016</v>
      </c>
    </row>
    <row r="2872" spans="1:21" ht="15" customHeight="1" x14ac:dyDescent="0.25">
      <c r="A2872">
        <v>2919</v>
      </c>
      <c r="B2872" s="3" t="s">
        <v>2919</v>
      </c>
      <c r="C2872" s="3" t="s">
        <v>7029</v>
      </c>
      <c r="D2872" s="6">
        <v>600</v>
      </c>
      <c r="E2872" s="8">
        <v>51</v>
      </c>
      <c r="F2872" t="s">
        <v>8220</v>
      </c>
      <c r="G2872">
        <f>ROUND(E2872/D2872*100,0)</f>
        <v>9</v>
      </c>
      <c r="H2872">
        <f>ROUND(E2872/P2872,2)</f>
        <v>8.5</v>
      </c>
      <c r="I2872" t="s">
        <v>8223</v>
      </c>
      <c r="J2872" t="s">
        <v>8245</v>
      </c>
      <c r="K2872">
        <v>1407250329</v>
      </c>
      <c r="L2872" s="9">
        <f>K2872/60/60/24+DATE(1970,1,1)</f>
        <v>41856.61954861111</v>
      </c>
      <c r="M2872">
        <v>1404658329</v>
      </c>
      <c r="N2872" s="9">
        <f>M2872/24/60/60+DATE(1970,1,1)</f>
        <v>41826.61954861111</v>
      </c>
      <c r="O2872" t="b">
        <v>0</v>
      </c>
      <c r="P2872">
        <v>6</v>
      </c>
      <c r="Q2872" t="b">
        <v>0</v>
      </c>
      <c r="R2872" t="s">
        <v>8269</v>
      </c>
      <c r="S2872" s="12" t="s">
        <v>8318</v>
      </c>
      <c r="T2872" t="s">
        <v>8319</v>
      </c>
      <c r="U2872">
        <f>YEAR(N2872)</f>
        <v>2014</v>
      </c>
    </row>
    <row r="2873" spans="1:21" ht="15" customHeight="1" x14ac:dyDescent="0.25">
      <c r="A2873">
        <v>4020</v>
      </c>
      <c r="B2873" s="3" t="s">
        <v>4016</v>
      </c>
      <c r="C2873" s="3" t="s">
        <v>8125</v>
      </c>
      <c r="D2873" s="6">
        <v>600</v>
      </c>
      <c r="E2873" s="8">
        <v>100</v>
      </c>
      <c r="F2873" t="s">
        <v>8220</v>
      </c>
      <c r="G2873">
        <f>ROUND(E2873/D2873*100,0)</f>
        <v>17</v>
      </c>
      <c r="H2873">
        <f>ROUND(E2873/P2873,2)</f>
        <v>33.33</v>
      </c>
      <c r="I2873" t="s">
        <v>8223</v>
      </c>
      <c r="J2873" t="s">
        <v>8245</v>
      </c>
      <c r="K2873">
        <v>1427168099</v>
      </c>
      <c r="L2873" s="9">
        <f>K2873/60/60/24+DATE(1970,1,1)</f>
        <v>42087.149293981478</v>
      </c>
      <c r="M2873">
        <v>1424579699</v>
      </c>
      <c r="N2873" s="9">
        <f>M2873/24/60/60+DATE(1970,1,1)</f>
        <v>42057.190960648149</v>
      </c>
      <c r="O2873" t="b">
        <v>0</v>
      </c>
      <c r="P2873">
        <v>3</v>
      </c>
      <c r="Q2873" t="b">
        <v>0</v>
      </c>
      <c r="R2873" t="s">
        <v>8269</v>
      </c>
      <c r="S2873" s="12" t="s">
        <v>8318</v>
      </c>
      <c r="T2873" t="s">
        <v>8319</v>
      </c>
      <c r="U2873">
        <f>YEAR(N2873)</f>
        <v>2015</v>
      </c>
    </row>
    <row r="2874" spans="1:21" ht="15" customHeight="1" x14ac:dyDescent="0.25">
      <c r="A2874">
        <v>4044</v>
      </c>
      <c r="B2874" s="3" t="s">
        <v>4040</v>
      </c>
      <c r="C2874" s="3" t="s">
        <v>8148</v>
      </c>
      <c r="D2874" s="6">
        <v>600</v>
      </c>
      <c r="E2874" s="8">
        <v>225</v>
      </c>
      <c r="F2874" t="s">
        <v>8220</v>
      </c>
      <c r="G2874">
        <f>ROUND(E2874/D2874*100,0)</f>
        <v>38</v>
      </c>
      <c r="H2874">
        <f>ROUND(E2874/P2874,2)</f>
        <v>56.25</v>
      </c>
      <c r="I2874" t="s">
        <v>8223</v>
      </c>
      <c r="J2874" t="s">
        <v>8245</v>
      </c>
      <c r="K2874">
        <v>1428642000</v>
      </c>
      <c r="L2874" s="9">
        <f>K2874/60/60/24+DATE(1970,1,1)</f>
        <v>42104.208333333328</v>
      </c>
      <c r="M2874">
        <v>1426050982</v>
      </c>
      <c r="N2874" s="9">
        <f>M2874/24/60/60+DATE(1970,1,1)</f>
        <v>42074.219699074078</v>
      </c>
      <c r="O2874" t="b">
        <v>0</v>
      </c>
      <c r="P2874">
        <v>4</v>
      </c>
      <c r="Q2874" t="b">
        <v>0</v>
      </c>
      <c r="R2874" t="s">
        <v>8269</v>
      </c>
      <c r="S2874" s="12" t="s">
        <v>8318</v>
      </c>
      <c r="T2874" t="s">
        <v>8319</v>
      </c>
      <c r="U2874">
        <f>YEAR(N2874)</f>
        <v>2015</v>
      </c>
    </row>
    <row r="2875" spans="1:21" ht="15" customHeight="1" x14ac:dyDescent="0.25">
      <c r="A2875">
        <v>4101</v>
      </c>
      <c r="B2875" s="3" t="s">
        <v>4097</v>
      </c>
      <c r="C2875" s="3" t="s">
        <v>8204</v>
      </c>
      <c r="D2875" s="6">
        <v>600</v>
      </c>
      <c r="E2875" s="8">
        <v>0</v>
      </c>
      <c r="F2875" t="s">
        <v>8220</v>
      </c>
      <c r="G2875">
        <f>ROUND(E2875/D2875*100,0)</f>
        <v>0</v>
      </c>
      <c r="H2875" t="e">
        <f>ROUND(E2875/P2875,2)</f>
        <v>#DIV/0!</v>
      </c>
      <c r="I2875" t="s">
        <v>8223</v>
      </c>
      <c r="J2875" t="s">
        <v>8245</v>
      </c>
      <c r="K2875">
        <v>1485380482</v>
      </c>
      <c r="L2875" s="9">
        <f>K2875/60/60/24+DATE(1970,1,1)</f>
        <v>42760.903726851851</v>
      </c>
      <c r="M2875">
        <v>1482788482</v>
      </c>
      <c r="N2875" s="9">
        <f>M2875/24/60/60+DATE(1970,1,1)</f>
        <v>42730.903726851851</v>
      </c>
      <c r="O2875" t="b">
        <v>0</v>
      </c>
      <c r="P2875">
        <v>0</v>
      </c>
      <c r="Q2875" t="b">
        <v>0</v>
      </c>
      <c r="R2875" t="s">
        <v>8269</v>
      </c>
      <c r="S2875" s="12" t="s">
        <v>8318</v>
      </c>
      <c r="T2875" t="s">
        <v>8319</v>
      </c>
      <c r="U2875">
        <f>YEAR(N2875)</f>
        <v>2016</v>
      </c>
    </row>
    <row r="2876" spans="1:21" ht="15" customHeight="1" x14ac:dyDescent="0.25">
      <c r="A2876">
        <v>3975</v>
      </c>
      <c r="B2876" s="3" t="s">
        <v>3972</v>
      </c>
      <c r="C2876" s="3" t="s">
        <v>8082</v>
      </c>
      <c r="D2876" s="6">
        <v>678</v>
      </c>
      <c r="E2876" s="8">
        <v>0</v>
      </c>
      <c r="F2876" t="s">
        <v>8220</v>
      </c>
      <c r="G2876">
        <f>ROUND(E2876/D2876*100,0)</f>
        <v>0</v>
      </c>
      <c r="H2876" t="e">
        <f>ROUND(E2876/P2876,2)</f>
        <v>#DIV/0!</v>
      </c>
      <c r="I2876" t="s">
        <v>8223</v>
      </c>
      <c r="J2876" t="s">
        <v>8245</v>
      </c>
      <c r="K2876">
        <v>1468442898</v>
      </c>
      <c r="L2876" s="9">
        <f>K2876/60/60/24+DATE(1970,1,1)</f>
        <v>42564.866875</v>
      </c>
      <c r="M2876">
        <v>1465850898</v>
      </c>
      <c r="N2876" s="9">
        <f>M2876/24/60/60+DATE(1970,1,1)</f>
        <v>42534.866875</v>
      </c>
      <c r="O2876" t="b">
        <v>0</v>
      </c>
      <c r="P2876">
        <v>0</v>
      </c>
      <c r="Q2876" t="b">
        <v>0</v>
      </c>
      <c r="R2876" t="s">
        <v>8269</v>
      </c>
      <c r="S2876" s="12" t="s">
        <v>8318</v>
      </c>
      <c r="T2876" t="s">
        <v>8319</v>
      </c>
      <c r="U2876">
        <f>YEAR(N2876)</f>
        <v>2016</v>
      </c>
    </row>
    <row r="2877" spans="1:21" ht="15" customHeight="1" x14ac:dyDescent="0.25">
      <c r="A2877">
        <v>3737</v>
      </c>
      <c r="B2877" s="3" t="s">
        <v>3734</v>
      </c>
      <c r="C2877" s="3" t="s">
        <v>7847</v>
      </c>
      <c r="D2877" s="6">
        <v>700</v>
      </c>
      <c r="E2877" s="8">
        <v>150</v>
      </c>
      <c r="F2877" t="s">
        <v>8220</v>
      </c>
      <c r="G2877">
        <f>ROUND(E2877/D2877*100,0)</f>
        <v>21</v>
      </c>
      <c r="H2877">
        <f>ROUND(E2877/P2877,2)</f>
        <v>37.5</v>
      </c>
      <c r="I2877" t="s">
        <v>8223</v>
      </c>
      <c r="J2877" t="s">
        <v>8245</v>
      </c>
      <c r="K2877">
        <v>1447311540</v>
      </c>
      <c r="L2877" s="9">
        <f>K2877/60/60/24+DATE(1970,1,1)</f>
        <v>42320.290972222225</v>
      </c>
      <c r="M2877">
        <v>1445358903</v>
      </c>
      <c r="N2877" s="9">
        <f>M2877/24/60/60+DATE(1970,1,1)</f>
        <v>42297.691006944442</v>
      </c>
      <c r="O2877" t="b">
        <v>0</v>
      </c>
      <c r="P2877">
        <v>4</v>
      </c>
      <c r="Q2877" t="b">
        <v>0</v>
      </c>
      <c r="R2877" t="s">
        <v>8269</v>
      </c>
      <c r="S2877" s="12" t="s">
        <v>8318</v>
      </c>
      <c r="T2877" t="s">
        <v>8319</v>
      </c>
      <c r="U2877">
        <f>YEAR(N2877)</f>
        <v>2015</v>
      </c>
    </row>
    <row r="2878" spans="1:21" ht="15" customHeight="1" x14ac:dyDescent="0.25">
      <c r="A2878">
        <v>4037</v>
      </c>
      <c r="B2878" s="3" t="s">
        <v>4033</v>
      </c>
      <c r="C2878" s="3" t="s">
        <v>8141</v>
      </c>
      <c r="D2878" s="6">
        <v>700</v>
      </c>
      <c r="E2878" s="8">
        <v>80</v>
      </c>
      <c r="F2878" t="s">
        <v>8220</v>
      </c>
      <c r="G2878">
        <f>ROUND(E2878/D2878*100,0)</f>
        <v>11</v>
      </c>
      <c r="H2878">
        <f>ROUND(E2878/P2878,2)</f>
        <v>40</v>
      </c>
      <c r="I2878" t="s">
        <v>8223</v>
      </c>
      <c r="J2878" t="s">
        <v>8245</v>
      </c>
      <c r="K2878">
        <v>1464099900</v>
      </c>
      <c r="L2878" s="9">
        <f>K2878/60/60/24+DATE(1970,1,1)</f>
        <v>42514.600694444445</v>
      </c>
      <c r="M2878">
        <v>1462585315</v>
      </c>
      <c r="N2878" s="9">
        <f>M2878/24/60/60+DATE(1970,1,1)</f>
        <v>42497.070775462962</v>
      </c>
      <c r="O2878" t="b">
        <v>0</v>
      </c>
      <c r="P2878">
        <v>2</v>
      </c>
      <c r="Q2878" t="b">
        <v>0</v>
      </c>
      <c r="R2878" t="s">
        <v>8269</v>
      </c>
      <c r="S2878" s="12" t="s">
        <v>8318</v>
      </c>
      <c r="T2878" t="s">
        <v>8319</v>
      </c>
      <c r="U2878">
        <f>YEAR(N2878)</f>
        <v>2016</v>
      </c>
    </row>
    <row r="2879" spans="1:21" ht="15" customHeight="1" x14ac:dyDescent="0.25">
      <c r="A2879">
        <v>4076</v>
      </c>
      <c r="B2879" s="3" t="s">
        <v>4072</v>
      </c>
      <c r="C2879" s="3" t="s">
        <v>8179</v>
      </c>
      <c r="D2879" s="6">
        <v>700</v>
      </c>
      <c r="E2879" s="8">
        <v>0</v>
      </c>
      <c r="F2879" t="s">
        <v>8220</v>
      </c>
      <c r="G2879">
        <f>ROUND(E2879/D2879*100,0)</f>
        <v>0</v>
      </c>
      <c r="H2879" t="e">
        <f>ROUND(E2879/P2879,2)</f>
        <v>#DIV/0!</v>
      </c>
      <c r="I2879" t="s">
        <v>8223</v>
      </c>
      <c r="J2879" t="s">
        <v>8245</v>
      </c>
      <c r="K2879">
        <v>1413921060</v>
      </c>
      <c r="L2879" s="9">
        <f>K2879/60/60/24+DATE(1970,1,1)</f>
        <v>41933.82708333333</v>
      </c>
      <c r="M2879">
        <v>1411499149</v>
      </c>
      <c r="N2879" s="9">
        <f>M2879/24/60/60+DATE(1970,1,1)</f>
        <v>41905.795706018514</v>
      </c>
      <c r="O2879" t="b">
        <v>0</v>
      </c>
      <c r="P2879">
        <v>0</v>
      </c>
      <c r="Q2879" t="b">
        <v>0</v>
      </c>
      <c r="R2879" t="s">
        <v>8269</v>
      </c>
      <c r="S2879" s="12" t="s">
        <v>8318</v>
      </c>
      <c r="T2879" t="s">
        <v>8319</v>
      </c>
      <c r="U2879">
        <f>YEAR(N2879)</f>
        <v>2014</v>
      </c>
    </row>
    <row r="2880" spans="1:21" ht="15" customHeight="1" x14ac:dyDescent="0.25">
      <c r="A2880">
        <v>2882</v>
      </c>
      <c r="B2880" s="3" t="s">
        <v>2882</v>
      </c>
      <c r="C2880" s="3" t="s">
        <v>6992</v>
      </c>
      <c r="D2880" s="6">
        <v>750</v>
      </c>
      <c r="E2880" s="8">
        <v>252</v>
      </c>
      <c r="F2880" t="s">
        <v>8220</v>
      </c>
      <c r="G2880">
        <f>ROUND(E2880/D2880*100,0)</f>
        <v>34</v>
      </c>
      <c r="H2880">
        <f>ROUND(E2880/P2880,2)</f>
        <v>63</v>
      </c>
      <c r="I2880" t="s">
        <v>8223</v>
      </c>
      <c r="J2880" t="s">
        <v>8245</v>
      </c>
      <c r="K2880">
        <v>1462112318</v>
      </c>
      <c r="L2880" s="9">
        <f>K2880/60/60/24+DATE(1970,1,1)</f>
        <v>42491.596273148149</v>
      </c>
      <c r="M2880">
        <v>1459520318</v>
      </c>
      <c r="N2880" s="9">
        <f>M2880/24/60/60+DATE(1970,1,1)</f>
        <v>42461.596273148149</v>
      </c>
      <c r="O2880" t="b">
        <v>0</v>
      </c>
      <c r="P2880">
        <v>4</v>
      </c>
      <c r="Q2880" t="b">
        <v>0</v>
      </c>
      <c r="R2880" t="s">
        <v>8269</v>
      </c>
      <c r="S2880" s="12" t="s">
        <v>8318</v>
      </c>
      <c r="T2880" t="s">
        <v>8319</v>
      </c>
      <c r="U2880">
        <f>YEAR(N2880)</f>
        <v>2016</v>
      </c>
    </row>
    <row r="2881" spans="1:21" ht="15" customHeight="1" x14ac:dyDescent="0.25">
      <c r="A2881">
        <v>2901</v>
      </c>
      <c r="B2881" s="3" t="s">
        <v>2901</v>
      </c>
      <c r="C2881" s="3" t="s">
        <v>7011</v>
      </c>
      <c r="D2881" s="6">
        <v>750</v>
      </c>
      <c r="E2881" s="8">
        <v>6</v>
      </c>
      <c r="F2881" t="s">
        <v>8220</v>
      </c>
      <c r="G2881">
        <f>ROUND(E2881/D2881*100,0)</f>
        <v>1</v>
      </c>
      <c r="H2881">
        <f>ROUND(E2881/P2881,2)</f>
        <v>3</v>
      </c>
      <c r="I2881" t="s">
        <v>8223</v>
      </c>
      <c r="J2881" t="s">
        <v>8245</v>
      </c>
      <c r="K2881">
        <v>1423345339</v>
      </c>
      <c r="L2881" s="9">
        <f>K2881/60/60/24+DATE(1970,1,1)</f>
        <v>42042.904386574075</v>
      </c>
      <c r="M2881">
        <v>1418161339</v>
      </c>
      <c r="N2881" s="9">
        <f>M2881/24/60/60+DATE(1970,1,1)</f>
        <v>41982.904386574068</v>
      </c>
      <c r="O2881" t="b">
        <v>0</v>
      </c>
      <c r="P2881">
        <v>2</v>
      </c>
      <c r="Q2881" t="b">
        <v>0</v>
      </c>
      <c r="R2881" t="s">
        <v>8269</v>
      </c>
      <c r="S2881" s="12" t="s">
        <v>8318</v>
      </c>
      <c r="T2881" t="s">
        <v>8319</v>
      </c>
      <c r="U2881">
        <f>YEAR(N2881)</f>
        <v>2014</v>
      </c>
    </row>
    <row r="2882" spans="1:21" ht="15" customHeight="1" x14ac:dyDescent="0.25">
      <c r="A2882">
        <v>3908</v>
      </c>
      <c r="B2882" s="3" t="s">
        <v>3905</v>
      </c>
      <c r="C2882" s="3" t="s">
        <v>8016</v>
      </c>
      <c r="D2882" s="6">
        <v>750</v>
      </c>
      <c r="E2882" s="8">
        <v>65</v>
      </c>
      <c r="F2882" t="s">
        <v>8220</v>
      </c>
      <c r="G2882">
        <f>ROUND(E2882/D2882*100,0)</f>
        <v>9</v>
      </c>
      <c r="H2882">
        <f>ROUND(E2882/P2882,2)</f>
        <v>16.25</v>
      </c>
      <c r="I2882" t="s">
        <v>8223</v>
      </c>
      <c r="J2882" t="s">
        <v>8245</v>
      </c>
      <c r="K2882">
        <v>1406603696</v>
      </c>
      <c r="L2882" s="9">
        <f>K2882/60/60/24+DATE(1970,1,1)</f>
        <v>41849.135370370372</v>
      </c>
      <c r="M2882">
        <v>1405307696</v>
      </c>
      <c r="N2882" s="9">
        <f>M2882/24/60/60+DATE(1970,1,1)</f>
        <v>41834.135370370372</v>
      </c>
      <c r="O2882" t="b">
        <v>0</v>
      </c>
      <c r="P2882">
        <v>4</v>
      </c>
      <c r="Q2882" t="b">
        <v>0</v>
      </c>
      <c r="R2882" t="s">
        <v>8269</v>
      </c>
      <c r="S2882" s="12" t="s">
        <v>8318</v>
      </c>
      <c r="T2882" t="s">
        <v>8319</v>
      </c>
      <c r="U2882">
        <f>YEAR(N2882)</f>
        <v>2014</v>
      </c>
    </row>
    <row r="2883" spans="1:21" ht="15" customHeight="1" x14ac:dyDescent="0.25">
      <c r="A2883">
        <v>3922</v>
      </c>
      <c r="B2883" s="3" t="s">
        <v>3919</v>
      </c>
      <c r="C2883" s="3" t="s">
        <v>8030</v>
      </c>
      <c r="D2883" s="6">
        <v>750</v>
      </c>
      <c r="E2883" s="8">
        <v>61</v>
      </c>
      <c r="F2883" t="s">
        <v>8220</v>
      </c>
      <c r="G2883">
        <f>ROUND(E2883/D2883*100,0)</f>
        <v>8</v>
      </c>
      <c r="H2883">
        <f>ROUND(E2883/P2883,2)</f>
        <v>10.17</v>
      </c>
      <c r="I2883" t="s">
        <v>8223</v>
      </c>
      <c r="J2883" t="s">
        <v>8245</v>
      </c>
      <c r="K2883">
        <v>1425337200</v>
      </c>
      <c r="L2883" s="9">
        <f>K2883/60/60/24+DATE(1970,1,1)</f>
        <v>42065.958333333328</v>
      </c>
      <c r="M2883">
        <v>1421432810</v>
      </c>
      <c r="N2883" s="9">
        <f>M2883/24/60/60+DATE(1970,1,1)</f>
        <v>42020.768634259264</v>
      </c>
      <c r="O2883" t="b">
        <v>0</v>
      </c>
      <c r="P2883">
        <v>6</v>
      </c>
      <c r="Q2883" t="b">
        <v>0</v>
      </c>
      <c r="R2883" t="s">
        <v>8269</v>
      </c>
      <c r="S2883" s="12" t="s">
        <v>8318</v>
      </c>
      <c r="T2883" t="s">
        <v>8319</v>
      </c>
      <c r="U2883">
        <f>YEAR(N2883)</f>
        <v>2015</v>
      </c>
    </row>
    <row r="2884" spans="1:21" ht="15" customHeight="1" x14ac:dyDescent="0.25">
      <c r="A2884">
        <v>3891</v>
      </c>
      <c r="B2884" s="3" t="s">
        <v>3888</v>
      </c>
      <c r="C2884" s="3" t="s">
        <v>7999</v>
      </c>
      <c r="D2884" s="6">
        <v>800</v>
      </c>
      <c r="E2884" s="8">
        <v>260</v>
      </c>
      <c r="F2884" t="s">
        <v>8220</v>
      </c>
      <c r="G2884">
        <f>ROUND(E2884/D2884*100,0)</f>
        <v>33</v>
      </c>
      <c r="H2884">
        <f>ROUND(E2884/P2884,2)</f>
        <v>37.14</v>
      </c>
      <c r="I2884" t="s">
        <v>8223</v>
      </c>
      <c r="J2884" t="s">
        <v>8245</v>
      </c>
      <c r="K2884">
        <v>1427086740</v>
      </c>
      <c r="L2884" s="9">
        <f>K2884/60/60/24+DATE(1970,1,1)</f>
        <v>42086.207638888889</v>
      </c>
      <c r="M2884">
        <v>1424488244</v>
      </c>
      <c r="N2884" s="9">
        <f>M2884/24/60/60+DATE(1970,1,1)</f>
        <v>42056.1324537037</v>
      </c>
      <c r="O2884" t="b">
        <v>0</v>
      </c>
      <c r="P2884">
        <v>7</v>
      </c>
      <c r="Q2884" t="b">
        <v>0</v>
      </c>
      <c r="R2884" t="s">
        <v>8269</v>
      </c>
      <c r="S2884" s="12" t="s">
        <v>8318</v>
      </c>
      <c r="T2884" t="s">
        <v>8319</v>
      </c>
      <c r="U2884">
        <f>YEAR(N2884)</f>
        <v>2015</v>
      </c>
    </row>
    <row r="2885" spans="1:21" ht="15" customHeight="1" x14ac:dyDescent="0.25">
      <c r="A2885">
        <v>4024</v>
      </c>
      <c r="B2885" s="3" t="s">
        <v>4020</v>
      </c>
      <c r="C2885" s="3" t="s">
        <v>8129</v>
      </c>
      <c r="D2885" s="6">
        <v>800</v>
      </c>
      <c r="E2885" s="8">
        <v>10</v>
      </c>
      <c r="F2885" t="s">
        <v>8220</v>
      </c>
      <c r="G2885">
        <f>ROUND(E2885/D2885*100,0)</f>
        <v>1</v>
      </c>
      <c r="H2885">
        <f>ROUND(E2885/P2885,2)</f>
        <v>10</v>
      </c>
      <c r="I2885" t="s">
        <v>8223</v>
      </c>
      <c r="J2885" t="s">
        <v>8245</v>
      </c>
      <c r="K2885">
        <v>1441037097</v>
      </c>
      <c r="L2885" s="9">
        <f>K2885/60/60/24+DATE(1970,1,1)</f>
        <v>42247.670104166667</v>
      </c>
      <c r="M2885">
        <v>1438445097</v>
      </c>
      <c r="N2885" s="9">
        <f>M2885/24/60/60+DATE(1970,1,1)</f>
        <v>42217.670104166667</v>
      </c>
      <c r="O2885" t="b">
        <v>0</v>
      </c>
      <c r="P2885">
        <v>1</v>
      </c>
      <c r="Q2885" t="b">
        <v>0</v>
      </c>
      <c r="R2885" t="s">
        <v>8269</v>
      </c>
      <c r="S2885" s="12" t="s">
        <v>8318</v>
      </c>
      <c r="T2885" t="s">
        <v>8319</v>
      </c>
      <c r="U2885">
        <f>YEAR(N2885)</f>
        <v>2015</v>
      </c>
    </row>
    <row r="2886" spans="1:21" ht="15" customHeight="1" x14ac:dyDescent="0.25">
      <c r="A2886">
        <v>3732</v>
      </c>
      <c r="B2886" s="3" t="s">
        <v>3729</v>
      </c>
      <c r="C2886" s="3" t="s">
        <v>7842</v>
      </c>
      <c r="D2886" s="6">
        <v>850</v>
      </c>
      <c r="E2886" s="8">
        <v>131</v>
      </c>
      <c r="F2886" t="s">
        <v>8220</v>
      </c>
      <c r="G2886">
        <f>ROUND(E2886/D2886*100,0)</f>
        <v>15</v>
      </c>
      <c r="H2886">
        <f>ROUND(E2886/P2886,2)</f>
        <v>32.75</v>
      </c>
      <c r="I2886" t="s">
        <v>8232</v>
      </c>
      <c r="J2886" t="s">
        <v>8248</v>
      </c>
      <c r="K2886">
        <v>1422100800</v>
      </c>
      <c r="L2886" s="9">
        <f>K2886/60/60/24+DATE(1970,1,1)</f>
        <v>42028.5</v>
      </c>
      <c r="M2886">
        <v>1416932133</v>
      </c>
      <c r="N2886" s="9">
        <f>M2886/24/60/60+DATE(1970,1,1)</f>
        <v>41968.677465277782</v>
      </c>
      <c r="O2886" t="b">
        <v>0</v>
      </c>
      <c r="P2886">
        <v>4</v>
      </c>
      <c r="Q2886" t="b">
        <v>0</v>
      </c>
      <c r="R2886" t="s">
        <v>8269</v>
      </c>
      <c r="S2886" s="12" t="s">
        <v>8318</v>
      </c>
      <c r="T2886" t="s">
        <v>8319</v>
      </c>
      <c r="U2886">
        <f>YEAR(N2886)</f>
        <v>2014</v>
      </c>
    </row>
    <row r="2887" spans="1:21" ht="15" customHeight="1" x14ac:dyDescent="0.25">
      <c r="A2887">
        <v>3982</v>
      </c>
      <c r="B2887" s="3" t="s">
        <v>3978</v>
      </c>
      <c r="C2887" s="3" t="s">
        <v>8088</v>
      </c>
      <c r="D2887" s="6">
        <v>850</v>
      </c>
      <c r="E2887" s="8">
        <v>170</v>
      </c>
      <c r="F2887" t="s">
        <v>8220</v>
      </c>
      <c r="G2887">
        <f>ROUND(E2887/D2887*100,0)</f>
        <v>20</v>
      </c>
      <c r="H2887">
        <f>ROUND(E2887/P2887,2)</f>
        <v>34</v>
      </c>
      <c r="I2887" t="s">
        <v>8224</v>
      </c>
      <c r="J2887" t="s">
        <v>8246</v>
      </c>
      <c r="K2887">
        <v>1436297180</v>
      </c>
      <c r="L2887" s="9">
        <f>K2887/60/60/24+DATE(1970,1,1)</f>
        <v>42192.809953703705</v>
      </c>
      <c r="M2887">
        <v>1431113180</v>
      </c>
      <c r="N2887" s="9">
        <f>M2887/24/60/60+DATE(1970,1,1)</f>
        <v>42132.809953703705</v>
      </c>
      <c r="O2887" t="b">
        <v>0</v>
      </c>
      <c r="P2887">
        <v>5</v>
      </c>
      <c r="Q2887" t="b">
        <v>0</v>
      </c>
      <c r="R2887" t="s">
        <v>8269</v>
      </c>
      <c r="S2887" s="12" t="s">
        <v>8318</v>
      </c>
      <c r="T2887" t="s">
        <v>8319</v>
      </c>
      <c r="U2887">
        <f>YEAR(N2887)</f>
        <v>2015</v>
      </c>
    </row>
    <row r="2888" spans="1:21" ht="15" customHeight="1" x14ac:dyDescent="0.25">
      <c r="A2888">
        <v>2841</v>
      </c>
      <c r="B2888" s="3" t="s">
        <v>2841</v>
      </c>
      <c r="C2888" s="3" t="s">
        <v>6951</v>
      </c>
      <c r="D2888" s="6">
        <v>1000</v>
      </c>
      <c r="E2888" s="8">
        <v>10</v>
      </c>
      <c r="F2888" t="s">
        <v>8220</v>
      </c>
      <c r="G2888">
        <f>ROUND(E2888/D2888*100,0)</f>
        <v>1</v>
      </c>
      <c r="H2888">
        <f>ROUND(E2888/P2888,2)</f>
        <v>10</v>
      </c>
      <c r="I2888" t="s">
        <v>8224</v>
      </c>
      <c r="J2888" t="s">
        <v>8246</v>
      </c>
      <c r="K2888">
        <v>1450032297</v>
      </c>
      <c r="L2888" s="9">
        <f>K2888/60/60/24+DATE(1970,1,1)</f>
        <v>42351.781215277777</v>
      </c>
      <c r="M2888">
        <v>1444844697</v>
      </c>
      <c r="N2888" s="9">
        <f>M2888/24/60/60+DATE(1970,1,1)</f>
        <v>42291.739548611113</v>
      </c>
      <c r="O2888" t="b">
        <v>0</v>
      </c>
      <c r="P2888">
        <v>1</v>
      </c>
      <c r="Q2888" t="b">
        <v>0</v>
      </c>
      <c r="R2888" t="s">
        <v>8269</v>
      </c>
      <c r="S2888" s="12" t="s">
        <v>8318</v>
      </c>
      <c r="T2888" t="s">
        <v>8319</v>
      </c>
      <c r="U2888">
        <f>YEAR(N2888)</f>
        <v>2015</v>
      </c>
    </row>
    <row r="2889" spans="1:21" ht="15" customHeight="1" x14ac:dyDescent="0.25">
      <c r="A2889">
        <v>2854</v>
      </c>
      <c r="B2889" s="3" t="s">
        <v>2854</v>
      </c>
      <c r="C2889" s="3" t="s">
        <v>6964</v>
      </c>
      <c r="D2889" s="6">
        <v>1000</v>
      </c>
      <c r="E2889" s="8">
        <v>417</v>
      </c>
      <c r="F2889" t="s">
        <v>8220</v>
      </c>
      <c r="G2889">
        <f>ROUND(E2889/D2889*100,0)</f>
        <v>42</v>
      </c>
      <c r="H2889">
        <f>ROUND(E2889/P2889,2)</f>
        <v>29.79</v>
      </c>
      <c r="I2889" t="s">
        <v>8224</v>
      </c>
      <c r="J2889" t="s">
        <v>8246</v>
      </c>
      <c r="K2889">
        <v>1431018719</v>
      </c>
      <c r="L2889" s="9">
        <f>K2889/60/60/24+DATE(1970,1,1)</f>
        <v>42131.71665509259</v>
      </c>
      <c r="M2889">
        <v>1429290719</v>
      </c>
      <c r="N2889" s="9">
        <f>M2889/24/60/60+DATE(1970,1,1)</f>
        <v>42111.71665509259</v>
      </c>
      <c r="O2889" t="b">
        <v>0</v>
      </c>
      <c r="P2889">
        <v>14</v>
      </c>
      <c r="Q2889" t="b">
        <v>0</v>
      </c>
      <c r="R2889" t="s">
        <v>8269</v>
      </c>
      <c r="S2889" s="12" t="s">
        <v>8318</v>
      </c>
      <c r="T2889" t="s">
        <v>8319</v>
      </c>
      <c r="U2889">
        <f>YEAR(N2889)</f>
        <v>2015</v>
      </c>
    </row>
    <row r="2890" spans="1:21" ht="15" customHeight="1" x14ac:dyDescent="0.25">
      <c r="A2890">
        <v>2858</v>
      </c>
      <c r="B2890" s="3" t="s">
        <v>2858</v>
      </c>
      <c r="C2890" s="3" t="s">
        <v>6968</v>
      </c>
      <c r="D2890" s="6">
        <v>1000</v>
      </c>
      <c r="E2890" s="8">
        <v>0</v>
      </c>
      <c r="F2890" t="s">
        <v>8220</v>
      </c>
      <c r="G2890">
        <f>ROUND(E2890/D2890*100,0)</f>
        <v>0</v>
      </c>
      <c r="H2890" t="e">
        <f>ROUND(E2890/P2890,2)</f>
        <v>#DIV/0!</v>
      </c>
      <c r="I2890" t="s">
        <v>8232</v>
      </c>
      <c r="J2890" t="s">
        <v>8248</v>
      </c>
      <c r="K2890">
        <v>1417778880</v>
      </c>
      <c r="L2890" s="9">
        <f>K2890/60/60/24+DATE(1970,1,1)</f>
        <v>41978.477777777778</v>
      </c>
      <c r="M2890">
        <v>1415711095</v>
      </c>
      <c r="N2890" s="9">
        <f>M2890/24/60/60+DATE(1970,1,1)</f>
        <v>41954.545081018514</v>
      </c>
      <c r="O2890" t="b">
        <v>0</v>
      </c>
      <c r="P2890">
        <v>0</v>
      </c>
      <c r="Q2890" t="b">
        <v>0</v>
      </c>
      <c r="R2890" t="s">
        <v>8269</v>
      </c>
      <c r="S2890" s="12" t="s">
        <v>8318</v>
      </c>
      <c r="T2890" t="s">
        <v>8319</v>
      </c>
      <c r="U2890">
        <f>YEAR(N2890)</f>
        <v>2014</v>
      </c>
    </row>
    <row r="2891" spans="1:21" ht="15" customHeight="1" x14ac:dyDescent="0.25">
      <c r="A2891">
        <v>2915</v>
      </c>
      <c r="B2891" s="3" t="s">
        <v>2915</v>
      </c>
      <c r="C2891" s="3" t="s">
        <v>7025</v>
      </c>
      <c r="D2891" s="6">
        <v>1000</v>
      </c>
      <c r="E2891" s="8">
        <v>611</v>
      </c>
      <c r="F2891" t="s">
        <v>8220</v>
      </c>
      <c r="G2891">
        <f>ROUND(E2891/D2891*100,0)</f>
        <v>61</v>
      </c>
      <c r="H2891">
        <f>ROUND(E2891/P2891,2)</f>
        <v>203.67</v>
      </c>
      <c r="I2891" t="s">
        <v>8224</v>
      </c>
      <c r="J2891" t="s">
        <v>8246</v>
      </c>
      <c r="K2891">
        <v>1458117190</v>
      </c>
      <c r="L2891" s="9">
        <f>K2891/60/60/24+DATE(1970,1,1)</f>
        <v>42445.356365740736</v>
      </c>
      <c r="M2891">
        <v>1455528790</v>
      </c>
      <c r="N2891" s="9">
        <f>M2891/24/60/60+DATE(1970,1,1)</f>
        <v>42415.398032407407</v>
      </c>
      <c r="O2891" t="b">
        <v>0</v>
      </c>
      <c r="P2891">
        <v>3</v>
      </c>
      <c r="Q2891" t="b">
        <v>0</v>
      </c>
      <c r="R2891" t="s">
        <v>8269</v>
      </c>
      <c r="S2891" s="12" t="s">
        <v>8318</v>
      </c>
      <c r="T2891" t="s">
        <v>8319</v>
      </c>
      <c r="U2891">
        <f>YEAR(N2891)</f>
        <v>2016</v>
      </c>
    </row>
    <row r="2892" spans="1:21" ht="15" customHeight="1" x14ac:dyDescent="0.25">
      <c r="A2892">
        <v>3730</v>
      </c>
      <c r="B2892" s="3" t="s">
        <v>3727</v>
      </c>
      <c r="C2892" s="3" t="s">
        <v>7840</v>
      </c>
      <c r="D2892" s="6">
        <v>1000</v>
      </c>
      <c r="E2892" s="8">
        <v>100</v>
      </c>
      <c r="F2892" t="s">
        <v>8220</v>
      </c>
      <c r="G2892">
        <f>ROUND(E2892/D2892*100,0)</f>
        <v>10</v>
      </c>
      <c r="H2892">
        <f>ROUND(E2892/P2892,2)</f>
        <v>100</v>
      </c>
      <c r="I2892" t="s">
        <v>8223</v>
      </c>
      <c r="J2892" t="s">
        <v>8245</v>
      </c>
      <c r="K2892">
        <v>1439828159</v>
      </c>
      <c r="L2892" s="9">
        <f>K2892/60/60/24+DATE(1970,1,1)</f>
        <v>42233.677766203706</v>
      </c>
      <c r="M2892">
        <v>1437236159</v>
      </c>
      <c r="N2892" s="9">
        <f>M2892/24/60/60+DATE(1970,1,1)</f>
        <v>42203.677766203706</v>
      </c>
      <c r="O2892" t="b">
        <v>0</v>
      </c>
      <c r="P2892">
        <v>1</v>
      </c>
      <c r="Q2892" t="b">
        <v>0</v>
      </c>
      <c r="R2892" t="s">
        <v>8269</v>
      </c>
      <c r="S2892" s="12" t="s">
        <v>8318</v>
      </c>
      <c r="T2892" t="s">
        <v>8319</v>
      </c>
      <c r="U2892">
        <f>YEAR(N2892)</f>
        <v>2015</v>
      </c>
    </row>
    <row r="2893" spans="1:21" ht="15" customHeight="1" x14ac:dyDescent="0.25">
      <c r="A2893">
        <v>3850</v>
      </c>
      <c r="B2893" s="3" t="s">
        <v>3847</v>
      </c>
      <c r="C2893" s="3" t="s">
        <v>7959</v>
      </c>
      <c r="D2893" s="6">
        <v>1000</v>
      </c>
      <c r="E2893" s="8">
        <v>38</v>
      </c>
      <c r="F2893" t="s">
        <v>8220</v>
      </c>
      <c r="G2893">
        <f>ROUND(E2893/D2893*100,0)</f>
        <v>4</v>
      </c>
      <c r="H2893">
        <f>ROUND(E2893/P2893,2)</f>
        <v>9.5</v>
      </c>
      <c r="I2893" t="s">
        <v>8223</v>
      </c>
      <c r="J2893" t="s">
        <v>8245</v>
      </c>
      <c r="K2893">
        <v>1420081143</v>
      </c>
      <c r="L2893" s="9">
        <f>K2893/60/60/24+DATE(1970,1,1)</f>
        <v>42005.124340277776</v>
      </c>
      <c r="M2893">
        <v>1417489143</v>
      </c>
      <c r="N2893" s="9">
        <f>M2893/24/60/60+DATE(1970,1,1)</f>
        <v>41975.124340277776</v>
      </c>
      <c r="O2893" t="b">
        <v>1</v>
      </c>
      <c r="P2893">
        <v>4</v>
      </c>
      <c r="Q2893" t="b">
        <v>0</v>
      </c>
      <c r="R2893" t="s">
        <v>8269</v>
      </c>
      <c r="S2893" s="12" t="s">
        <v>8318</v>
      </c>
      <c r="T2893" t="s">
        <v>8319</v>
      </c>
      <c r="U2893">
        <f>YEAR(N2893)</f>
        <v>2014</v>
      </c>
    </row>
    <row r="2894" spans="1:21" ht="15" customHeight="1" x14ac:dyDescent="0.25">
      <c r="A2894">
        <v>3855</v>
      </c>
      <c r="B2894" s="3" t="s">
        <v>3852</v>
      </c>
      <c r="C2894" s="3" t="s">
        <v>7964</v>
      </c>
      <c r="D2894" s="6">
        <v>1000</v>
      </c>
      <c r="E2894" s="8">
        <v>25</v>
      </c>
      <c r="F2894" t="s">
        <v>8220</v>
      </c>
      <c r="G2894">
        <f>ROUND(E2894/D2894*100,0)</f>
        <v>3</v>
      </c>
      <c r="H2894">
        <f>ROUND(E2894/P2894,2)</f>
        <v>25</v>
      </c>
      <c r="I2894" t="s">
        <v>8223</v>
      </c>
      <c r="J2894" t="s">
        <v>8245</v>
      </c>
      <c r="K2894">
        <v>1427408271</v>
      </c>
      <c r="L2894" s="9">
        <f>K2894/60/60/24+DATE(1970,1,1)</f>
        <v>42089.929062499999</v>
      </c>
      <c r="M2894">
        <v>1424819871</v>
      </c>
      <c r="N2894" s="9">
        <f>M2894/24/60/60+DATE(1970,1,1)</f>
        <v>42059.970729166671</v>
      </c>
      <c r="O2894" t="b">
        <v>0</v>
      </c>
      <c r="P2894">
        <v>1</v>
      </c>
      <c r="Q2894" t="b">
        <v>0</v>
      </c>
      <c r="R2894" t="s">
        <v>8269</v>
      </c>
      <c r="S2894" s="12" t="s">
        <v>8318</v>
      </c>
      <c r="T2894" t="s">
        <v>8319</v>
      </c>
      <c r="U2894">
        <f>YEAR(N2894)</f>
        <v>2015</v>
      </c>
    </row>
    <row r="2895" spans="1:21" ht="15" customHeight="1" x14ac:dyDescent="0.25">
      <c r="A2895">
        <v>3892</v>
      </c>
      <c r="B2895" s="3" t="s">
        <v>3889</v>
      </c>
      <c r="C2895" s="3" t="s">
        <v>8000</v>
      </c>
      <c r="D2895" s="6">
        <v>1000</v>
      </c>
      <c r="E2895" s="8">
        <v>0</v>
      </c>
      <c r="F2895" t="s">
        <v>8220</v>
      </c>
      <c r="G2895">
        <f>ROUND(E2895/D2895*100,0)</f>
        <v>0</v>
      </c>
      <c r="H2895" t="e">
        <f>ROUND(E2895/P2895,2)</f>
        <v>#DIV/0!</v>
      </c>
      <c r="I2895" t="s">
        <v>8223</v>
      </c>
      <c r="J2895" t="s">
        <v>8245</v>
      </c>
      <c r="K2895">
        <v>1408863600</v>
      </c>
      <c r="L2895" s="9">
        <f>K2895/60/60/24+DATE(1970,1,1)</f>
        <v>41875.291666666664</v>
      </c>
      <c r="M2895">
        <v>1408203557</v>
      </c>
      <c r="N2895" s="9">
        <f>M2895/24/60/60+DATE(1970,1,1)</f>
        <v>41867.652280092589</v>
      </c>
      <c r="O2895" t="b">
        <v>0</v>
      </c>
      <c r="P2895">
        <v>0</v>
      </c>
      <c r="Q2895" t="b">
        <v>0</v>
      </c>
      <c r="R2895" t="s">
        <v>8269</v>
      </c>
      <c r="S2895" s="12" t="s">
        <v>8318</v>
      </c>
      <c r="T2895" t="s">
        <v>8319</v>
      </c>
      <c r="U2895">
        <f>YEAR(N2895)</f>
        <v>2014</v>
      </c>
    </row>
    <row r="2896" spans="1:21" ht="15" customHeight="1" x14ac:dyDescent="0.25">
      <c r="A2896">
        <v>3895</v>
      </c>
      <c r="B2896" s="3" t="s">
        <v>3892</v>
      </c>
      <c r="C2896" s="3" t="s">
        <v>8003</v>
      </c>
      <c r="D2896" s="6">
        <v>1000</v>
      </c>
      <c r="E2896" s="8">
        <v>50</v>
      </c>
      <c r="F2896" t="s">
        <v>8220</v>
      </c>
      <c r="G2896">
        <f>ROUND(E2896/D2896*100,0)</f>
        <v>5</v>
      </c>
      <c r="H2896">
        <f>ROUND(E2896/P2896,2)</f>
        <v>50</v>
      </c>
      <c r="I2896" t="s">
        <v>8223</v>
      </c>
      <c r="J2896" t="s">
        <v>8245</v>
      </c>
      <c r="K2896">
        <v>1425103218</v>
      </c>
      <c r="L2896" s="9">
        <f>K2896/60/60/24+DATE(1970,1,1)</f>
        <v>42063.250208333338</v>
      </c>
      <c r="M2896">
        <v>1422424818</v>
      </c>
      <c r="N2896" s="9">
        <f>M2896/24/60/60+DATE(1970,1,1)</f>
        <v>42032.250208333331</v>
      </c>
      <c r="O2896" t="b">
        <v>0</v>
      </c>
      <c r="P2896">
        <v>1</v>
      </c>
      <c r="Q2896" t="b">
        <v>0</v>
      </c>
      <c r="R2896" t="s">
        <v>8269</v>
      </c>
      <c r="S2896" s="12" t="s">
        <v>8318</v>
      </c>
      <c r="T2896" t="s">
        <v>8319</v>
      </c>
      <c r="U2896">
        <f>YEAR(N2896)</f>
        <v>2015</v>
      </c>
    </row>
    <row r="2897" spans="1:21" ht="15" customHeight="1" x14ac:dyDescent="0.25">
      <c r="A2897">
        <v>3907</v>
      </c>
      <c r="B2897" s="3" t="s">
        <v>3904</v>
      </c>
      <c r="C2897" s="3" t="s">
        <v>8015</v>
      </c>
      <c r="D2897" s="6">
        <v>1000</v>
      </c>
      <c r="E2897" s="8">
        <v>153</v>
      </c>
      <c r="F2897" t="s">
        <v>8220</v>
      </c>
      <c r="G2897">
        <f>ROUND(E2897/D2897*100,0)</f>
        <v>15</v>
      </c>
      <c r="H2897">
        <f>ROUND(E2897/P2897,2)</f>
        <v>38.25</v>
      </c>
      <c r="I2897" t="s">
        <v>8223</v>
      </c>
      <c r="J2897" t="s">
        <v>8245</v>
      </c>
      <c r="K2897">
        <v>1414354080</v>
      </c>
      <c r="L2897" s="9">
        <f>K2897/60/60/24+DATE(1970,1,1)</f>
        <v>41938.838888888888</v>
      </c>
      <c r="M2897">
        <v>1411587606</v>
      </c>
      <c r="N2897" s="9">
        <f>M2897/24/60/60+DATE(1970,1,1)</f>
        <v>41906.819513888884</v>
      </c>
      <c r="O2897" t="b">
        <v>0</v>
      </c>
      <c r="P2897">
        <v>4</v>
      </c>
      <c r="Q2897" t="b">
        <v>0</v>
      </c>
      <c r="R2897" t="s">
        <v>8269</v>
      </c>
      <c r="S2897" s="12" t="s">
        <v>8318</v>
      </c>
      <c r="T2897" t="s">
        <v>8319</v>
      </c>
      <c r="U2897">
        <f>YEAR(N2897)</f>
        <v>2014</v>
      </c>
    </row>
    <row r="2898" spans="1:21" ht="15" customHeight="1" x14ac:dyDescent="0.25">
      <c r="A2898">
        <v>3972</v>
      </c>
      <c r="B2898" s="3" t="s">
        <v>3969</v>
      </c>
      <c r="C2898" s="3" t="s">
        <v>8079</v>
      </c>
      <c r="D2898" s="6">
        <v>1000</v>
      </c>
      <c r="E2898" s="8">
        <v>211</v>
      </c>
      <c r="F2898" t="s">
        <v>8220</v>
      </c>
      <c r="G2898">
        <f>ROUND(E2898/D2898*100,0)</f>
        <v>21</v>
      </c>
      <c r="H2898">
        <f>ROUND(E2898/P2898,2)</f>
        <v>26.38</v>
      </c>
      <c r="I2898" t="s">
        <v>8223</v>
      </c>
      <c r="J2898" t="s">
        <v>8245</v>
      </c>
      <c r="K2898">
        <v>1423186634</v>
      </c>
      <c r="L2898" s="9">
        <f>K2898/60/60/24+DATE(1970,1,1)</f>
        <v>42041.067523148144</v>
      </c>
      <c r="M2898">
        <v>1418002634</v>
      </c>
      <c r="N2898" s="9">
        <f>M2898/24/60/60+DATE(1970,1,1)</f>
        <v>41981.067523148151</v>
      </c>
      <c r="O2898" t="b">
        <v>0</v>
      </c>
      <c r="P2898">
        <v>8</v>
      </c>
      <c r="Q2898" t="b">
        <v>0</v>
      </c>
      <c r="R2898" t="s">
        <v>8269</v>
      </c>
      <c r="S2898" s="12" t="s">
        <v>8318</v>
      </c>
      <c r="T2898" t="s">
        <v>8319</v>
      </c>
      <c r="U2898">
        <f>YEAR(N2898)</f>
        <v>2014</v>
      </c>
    </row>
    <row r="2899" spans="1:21" ht="15" customHeight="1" x14ac:dyDescent="0.25">
      <c r="A2899">
        <v>3974</v>
      </c>
      <c r="B2899" s="3" t="s">
        <v>3971</v>
      </c>
      <c r="C2899" s="3" t="s">
        <v>8081</v>
      </c>
      <c r="D2899" s="6">
        <v>1000</v>
      </c>
      <c r="E2899" s="8">
        <v>320</v>
      </c>
      <c r="F2899" t="s">
        <v>8220</v>
      </c>
      <c r="G2899">
        <f>ROUND(E2899/D2899*100,0)</f>
        <v>32</v>
      </c>
      <c r="H2899">
        <f>ROUND(E2899/P2899,2)</f>
        <v>29.09</v>
      </c>
      <c r="I2899" t="s">
        <v>8224</v>
      </c>
      <c r="J2899" t="s">
        <v>8246</v>
      </c>
      <c r="K2899">
        <v>1464872848</v>
      </c>
      <c r="L2899" s="9">
        <f>K2899/60/60/24+DATE(1970,1,1)</f>
        <v>42523.546851851846</v>
      </c>
      <c r="M2899">
        <v>1462280848</v>
      </c>
      <c r="N2899" s="9">
        <f>M2899/24/60/60+DATE(1970,1,1)</f>
        <v>42493.546851851846</v>
      </c>
      <c r="O2899" t="b">
        <v>0</v>
      </c>
      <c r="P2899">
        <v>11</v>
      </c>
      <c r="Q2899" t="b">
        <v>0</v>
      </c>
      <c r="R2899" t="s">
        <v>8269</v>
      </c>
      <c r="S2899" s="12" t="s">
        <v>8318</v>
      </c>
      <c r="T2899" t="s">
        <v>8319</v>
      </c>
      <c r="U2899">
        <f>YEAR(N2899)</f>
        <v>2016</v>
      </c>
    </row>
    <row r="2900" spans="1:21" ht="15" customHeight="1" x14ac:dyDescent="0.25">
      <c r="A2900">
        <v>4008</v>
      </c>
      <c r="B2900" s="3" t="s">
        <v>4004</v>
      </c>
      <c r="C2900" s="3" t="s">
        <v>8113</v>
      </c>
      <c r="D2900" s="6">
        <v>1000</v>
      </c>
      <c r="E2900" s="8">
        <v>60</v>
      </c>
      <c r="F2900" t="s">
        <v>8220</v>
      </c>
      <c r="G2900">
        <f>ROUND(E2900/D2900*100,0)</f>
        <v>6</v>
      </c>
      <c r="H2900">
        <f>ROUND(E2900/P2900,2)</f>
        <v>15</v>
      </c>
      <c r="I2900" t="s">
        <v>8224</v>
      </c>
      <c r="J2900" t="s">
        <v>8246</v>
      </c>
      <c r="K2900">
        <v>1437606507</v>
      </c>
      <c r="L2900" s="9">
        <f>K2900/60/60/24+DATE(1970,1,1)</f>
        <v>42207.964201388888</v>
      </c>
      <c r="M2900">
        <v>1435014507</v>
      </c>
      <c r="N2900" s="9">
        <f>M2900/24/60/60+DATE(1970,1,1)</f>
        <v>42177.964201388888</v>
      </c>
      <c r="O2900" t="b">
        <v>0</v>
      </c>
      <c r="P2900">
        <v>4</v>
      </c>
      <c r="Q2900" t="b">
        <v>0</v>
      </c>
      <c r="R2900" t="s">
        <v>8269</v>
      </c>
      <c r="S2900" s="12" t="s">
        <v>8318</v>
      </c>
      <c r="T2900" t="s">
        <v>8319</v>
      </c>
      <c r="U2900">
        <f>YEAR(N2900)</f>
        <v>2015</v>
      </c>
    </row>
    <row r="2901" spans="1:21" ht="15" customHeight="1" x14ac:dyDescent="0.25">
      <c r="A2901">
        <v>4070</v>
      </c>
      <c r="B2901" s="3" t="s">
        <v>4066</v>
      </c>
      <c r="C2901" s="3" t="s">
        <v>8173</v>
      </c>
      <c r="D2901" s="6">
        <v>1000</v>
      </c>
      <c r="E2901" s="8">
        <v>165</v>
      </c>
      <c r="F2901" t="s">
        <v>8220</v>
      </c>
      <c r="G2901">
        <f>ROUND(E2901/D2901*100,0)</f>
        <v>17</v>
      </c>
      <c r="H2901">
        <f>ROUND(E2901/P2901,2)</f>
        <v>27.5</v>
      </c>
      <c r="I2901" t="s">
        <v>8223</v>
      </c>
      <c r="J2901" t="s">
        <v>8245</v>
      </c>
      <c r="K2901">
        <v>1425178800</v>
      </c>
      <c r="L2901" s="9">
        <f>K2901/60/60/24+DATE(1970,1,1)</f>
        <v>42064.125</v>
      </c>
      <c r="M2901">
        <v>1422374420</v>
      </c>
      <c r="N2901" s="9">
        <f>M2901/24/60/60+DATE(1970,1,1)</f>
        <v>42031.666898148149</v>
      </c>
      <c r="O2901" t="b">
        <v>0</v>
      </c>
      <c r="P2901">
        <v>6</v>
      </c>
      <c r="Q2901" t="b">
        <v>0</v>
      </c>
      <c r="R2901" t="s">
        <v>8269</v>
      </c>
      <c r="S2901" s="12" t="s">
        <v>8318</v>
      </c>
      <c r="T2901" t="s">
        <v>8319</v>
      </c>
      <c r="U2901">
        <f>YEAR(N2901)</f>
        <v>2015</v>
      </c>
    </row>
    <row r="2902" spans="1:21" ht="15" customHeight="1" x14ac:dyDescent="0.25">
      <c r="A2902">
        <v>4072</v>
      </c>
      <c r="B2902" s="3" t="s">
        <v>4068</v>
      </c>
      <c r="C2902" s="3" t="s">
        <v>8175</v>
      </c>
      <c r="D2902" s="6">
        <v>1000</v>
      </c>
      <c r="E2902" s="8">
        <v>4</v>
      </c>
      <c r="F2902" t="s">
        <v>8220</v>
      </c>
      <c r="G2902">
        <f>ROUND(E2902/D2902*100,0)</f>
        <v>0</v>
      </c>
      <c r="H2902">
        <f>ROUND(E2902/P2902,2)</f>
        <v>2</v>
      </c>
      <c r="I2902" t="s">
        <v>8224</v>
      </c>
      <c r="J2902" t="s">
        <v>8246</v>
      </c>
      <c r="K2902">
        <v>1408646111</v>
      </c>
      <c r="L2902" s="9">
        <f>K2902/60/60/24+DATE(1970,1,1)</f>
        <v>41872.77443287037</v>
      </c>
      <c r="M2902">
        <v>1403462111</v>
      </c>
      <c r="N2902" s="9">
        <f>M2902/24/60/60+DATE(1970,1,1)</f>
        <v>41812.77443287037</v>
      </c>
      <c r="O2902" t="b">
        <v>0</v>
      </c>
      <c r="P2902">
        <v>2</v>
      </c>
      <c r="Q2902" t="b">
        <v>0</v>
      </c>
      <c r="R2902" t="s">
        <v>8269</v>
      </c>
      <c r="S2902" s="12" t="s">
        <v>8318</v>
      </c>
      <c r="T2902" t="s">
        <v>8319</v>
      </c>
      <c r="U2902">
        <f>YEAR(N2902)</f>
        <v>2014</v>
      </c>
    </row>
    <row r="2903" spans="1:21" ht="15" customHeight="1" x14ac:dyDescent="0.25">
      <c r="A2903">
        <v>4086</v>
      </c>
      <c r="B2903" s="3" t="s">
        <v>4082</v>
      </c>
      <c r="C2903" s="3" t="s">
        <v>8189</v>
      </c>
      <c r="D2903" s="6">
        <v>1000</v>
      </c>
      <c r="E2903" s="8">
        <v>47</v>
      </c>
      <c r="F2903" t="s">
        <v>8220</v>
      </c>
      <c r="G2903">
        <f>ROUND(E2903/D2903*100,0)</f>
        <v>5</v>
      </c>
      <c r="H2903">
        <f>ROUND(E2903/P2903,2)</f>
        <v>9.4</v>
      </c>
      <c r="I2903" t="s">
        <v>8223</v>
      </c>
      <c r="J2903" t="s">
        <v>8245</v>
      </c>
      <c r="K2903">
        <v>1448078400</v>
      </c>
      <c r="L2903" s="9">
        <f>K2903/60/60/24+DATE(1970,1,1)</f>
        <v>42329.166666666672</v>
      </c>
      <c r="M2903">
        <v>1445985299</v>
      </c>
      <c r="N2903" s="9">
        <f>M2903/24/60/60+DATE(1970,1,1)</f>
        <v>42304.940960648149</v>
      </c>
      <c r="O2903" t="b">
        <v>0</v>
      </c>
      <c r="P2903">
        <v>5</v>
      </c>
      <c r="Q2903" t="b">
        <v>0</v>
      </c>
      <c r="R2903" t="s">
        <v>8269</v>
      </c>
      <c r="S2903" s="12" t="s">
        <v>8318</v>
      </c>
      <c r="T2903" t="s">
        <v>8319</v>
      </c>
      <c r="U2903">
        <f>YEAR(N2903)</f>
        <v>2015</v>
      </c>
    </row>
    <row r="2904" spans="1:21" ht="15" customHeight="1" x14ac:dyDescent="0.25">
      <c r="A2904">
        <v>4090</v>
      </c>
      <c r="B2904" s="3" t="s">
        <v>4086</v>
      </c>
      <c r="C2904" s="3" t="s">
        <v>8193</v>
      </c>
      <c r="D2904" s="6">
        <v>1000</v>
      </c>
      <c r="E2904" s="8">
        <v>32</v>
      </c>
      <c r="F2904" t="s">
        <v>8220</v>
      </c>
      <c r="G2904">
        <f>ROUND(E2904/D2904*100,0)</f>
        <v>3</v>
      </c>
      <c r="H2904">
        <f>ROUND(E2904/P2904,2)</f>
        <v>10.67</v>
      </c>
      <c r="I2904" t="s">
        <v>8223</v>
      </c>
      <c r="J2904" t="s">
        <v>8245</v>
      </c>
      <c r="K2904">
        <v>1438959600</v>
      </c>
      <c r="L2904" s="9">
        <f>K2904/60/60/24+DATE(1970,1,1)</f>
        <v>42223.625</v>
      </c>
      <c r="M2904">
        <v>1437754137</v>
      </c>
      <c r="N2904" s="9">
        <f>M2904/24/60/60+DATE(1970,1,1)</f>
        <v>42209.67288194444</v>
      </c>
      <c r="O2904" t="b">
        <v>0</v>
      </c>
      <c r="P2904">
        <v>3</v>
      </c>
      <c r="Q2904" t="b">
        <v>0</v>
      </c>
      <c r="R2904" t="s">
        <v>8269</v>
      </c>
      <c r="S2904" s="12" t="s">
        <v>8318</v>
      </c>
      <c r="T2904" t="s">
        <v>8319</v>
      </c>
      <c r="U2904">
        <f>YEAR(N2904)</f>
        <v>2015</v>
      </c>
    </row>
    <row r="2905" spans="1:21" ht="15" customHeight="1" x14ac:dyDescent="0.25">
      <c r="A2905">
        <v>4103</v>
      </c>
      <c r="B2905" s="3" t="s">
        <v>4099</v>
      </c>
      <c r="C2905" s="3" t="s">
        <v>8206</v>
      </c>
      <c r="D2905" s="6">
        <v>1000</v>
      </c>
      <c r="E2905" s="8">
        <v>100</v>
      </c>
      <c r="F2905" t="s">
        <v>8220</v>
      </c>
      <c r="G2905">
        <f>ROUND(E2905/D2905*100,0)</f>
        <v>10</v>
      </c>
      <c r="H2905">
        <f>ROUND(E2905/P2905,2)</f>
        <v>16.670000000000002</v>
      </c>
      <c r="I2905" t="s">
        <v>8223</v>
      </c>
      <c r="J2905" t="s">
        <v>8245</v>
      </c>
      <c r="K2905">
        <v>1440613920</v>
      </c>
      <c r="L2905" s="9">
        <f>K2905/60/60/24+DATE(1970,1,1)</f>
        <v>42242.772222222222</v>
      </c>
      <c r="M2905">
        <v>1435953566</v>
      </c>
      <c r="N2905" s="9">
        <f>M2905/24/60/60+DATE(1970,1,1)</f>
        <v>42188.83293981482</v>
      </c>
      <c r="O2905" t="b">
        <v>0</v>
      </c>
      <c r="P2905">
        <v>6</v>
      </c>
      <c r="Q2905" t="b">
        <v>0</v>
      </c>
      <c r="R2905" t="s">
        <v>8269</v>
      </c>
      <c r="S2905" s="12" t="s">
        <v>8318</v>
      </c>
      <c r="T2905" t="s">
        <v>8319</v>
      </c>
      <c r="U2905">
        <f>YEAR(N2905)</f>
        <v>2015</v>
      </c>
    </row>
    <row r="2906" spans="1:21" ht="15" customHeight="1" x14ac:dyDescent="0.25">
      <c r="A2906">
        <v>2843</v>
      </c>
      <c r="B2906" s="3" t="s">
        <v>2843</v>
      </c>
      <c r="C2906" s="3" t="s">
        <v>6953</v>
      </c>
      <c r="D2906" s="6">
        <v>1200</v>
      </c>
      <c r="E2906" s="8">
        <v>0</v>
      </c>
      <c r="F2906" t="s">
        <v>8220</v>
      </c>
      <c r="G2906">
        <f>ROUND(E2906/D2906*100,0)</f>
        <v>0</v>
      </c>
      <c r="H2906" t="e">
        <f>ROUND(E2906/P2906,2)</f>
        <v>#DIV/0!</v>
      </c>
      <c r="I2906" t="s">
        <v>8223</v>
      </c>
      <c r="J2906" t="s">
        <v>8245</v>
      </c>
      <c r="K2906">
        <v>1465790400</v>
      </c>
      <c r="L2906" s="9">
        <f>K2906/60/60/24+DATE(1970,1,1)</f>
        <v>42534.166666666672</v>
      </c>
      <c r="M2906">
        <v>1462210950</v>
      </c>
      <c r="N2906" s="9">
        <f>M2906/24/60/60+DATE(1970,1,1)</f>
        <v>42492.737847222219</v>
      </c>
      <c r="O2906" t="b">
        <v>0</v>
      </c>
      <c r="P2906">
        <v>0</v>
      </c>
      <c r="Q2906" t="b">
        <v>0</v>
      </c>
      <c r="R2906" t="s">
        <v>8269</v>
      </c>
      <c r="S2906" s="12" t="s">
        <v>8318</v>
      </c>
      <c r="T2906" t="s">
        <v>8319</v>
      </c>
      <c r="U2906">
        <f>YEAR(N2906)</f>
        <v>2016</v>
      </c>
    </row>
    <row r="2907" spans="1:21" ht="15" customHeight="1" x14ac:dyDescent="0.25">
      <c r="A2907">
        <v>3744</v>
      </c>
      <c r="B2907" s="3" t="s">
        <v>3741</v>
      </c>
      <c r="C2907" s="3" t="s">
        <v>7854</v>
      </c>
      <c r="D2907" s="6">
        <v>1200</v>
      </c>
      <c r="E2907" s="8">
        <v>0</v>
      </c>
      <c r="F2907" t="s">
        <v>8220</v>
      </c>
      <c r="G2907">
        <f>ROUND(E2907/D2907*100,0)</f>
        <v>0</v>
      </c>
      <c r="H2907" t="e">
        <f>ROUND(E2907/P2907,2)</f>
        <v>#DIV/0!</v>
      </c>
      <c r="I2907" t="s">
        <v>8223</v>
      </c>
      <c r="J2907" t="s">
        <v>8245</v>
      </c>
      <c r="K2907">
        <v>1404532740</v>
      </c>
      <c r="L2907" s="9">
        <f>K2907/60/60/24+DATE(1970,1,1)</f>
        <v>41825.165972222225</v>
      </c>
      <c r="M2907">
        <v>1401823952</v>
      </c>
      <c r="N2907" s="9">
        <f>M2907/24/60/60+DATE(1970,1,1)</f>
        <v>41793.814259259263</v>
      </c>
      <c r="O2907" t="b">
        <v>0</v>
      </c>
      <c r="P2907">
        <v>0</v>
      </c>
      <c r="Q2907" t="b">
        <v>0</v>
      </c>
      <c r="R2907" t="s">
        <v>8269</v>
      </c>
      <c r="S2907" s="12" t="s">
        <v>8318</v>
      </c>
      <c r="T2907" t="s">
        <v>8319</v>
      </c>
      <c r="U2907">
        <f>YEAR(N2907)</f>
        <v>2014</v>
      </c>
    </row>
    <row r="2908" spans="1:21" ht="15" customHeight="1" x14ac:dyDescent="0.25">
      <c r="A2908">
        <v>3942</v>
      </c>
      <c r="B2908" s="3" t="s">
        <v>3939</v>
      </c>
      <c r="C2908" s="3" t="s">
        <v>8050</v>
      </c>
      <c r="D2908" s="6">
        <v>1200</v>
      </c>
      <c r="E2908" s="8">
        <v>0</v>
      </c>
      <c r="F2908" t="s">
        <v>8220</v>
      </c>
      <c r="G2908">
        <f>ROUND(E2908/D2908*100,0)</f>
        <v>0</v>
      </c>
      <c r="H2908" t="e">
        <f>ROUND(E2908/P2908,2)</f>
        <v>#DIV/0!</v>
      </c>
      <c r="I2908" t="s">
        <v>8223</v>
      </c>
      <c r="J2908" t="s">
        <v>8245</v>
      </c>
      <c r="K2908">
        <v>1434490914</v>
      </c>
      <c r="L2908" s="9">
        <f>K2908/60/60/24+DATE(1970,1,1)</f>
        <v>42171.904097222221</v>
      </c>
      <c r="M2908">
        <v>1429306914</v>
      </c>
      <c r="N2908" s="9">
        <f>M2908/24/60/60+DATE(1970,1,1)</f>
        <v>42111.904097222221</v>
      </c>
      <c r="O2908" t="b">
        <v>0</v>
      </c>
      <c r="P2908">
        <v>0</v>
      </c>
      <c r="Q2908" t="b">
        <v>0</v>
      </c>
      <c r="R2908" t="s">
        <v>8269</v>
      </c>
      <c r="S2908" s="12" t="s">
        <v>8318</v>
      </c>
      <c r="T2908" t="s">
        <v>8319</v>
      </c>
      <c r="U2908">
        <f>YEAR(N2908)</f>
        <v>2015</v>
      </c>
    </row>
    <row r="2909" spans="1:21" ht="15" customHeight="1" x14ac:dyDescent="0.25">
      <c r="A2909">
        <v>3959</v>
      </c>
      <c r="B2909" s="3" t="s">
        <v>3956</v>
      </c>
      <c r="C2909" s="3" t="s">
        <v>8066</v>
      </c>
      <c r="D2909" s="6">
        <v>1200</v>
      </c>
      <c r="E2909" s="8">
        <v>292</v>
      </c>
      <c r="F2909" t="s">
        <v>8220</v>
      </c>
      <c r="G2909">
        <f>ROUND(E2909/D2909*100,0)</f>
        <v>24</v>
      </c>
      <c r="H2909">
        <f>ROUND(E2909/P2909,2)</f>
        <v>24.33</v>
      </c>
      <c r="I2909" t="s">
        <v>8223</v>
      </c>
      <c r="J2909" t="s">
        <v>8245</v>
      </c>
      <c r="K2909">
        <v>1411930556</v>
      </c>
      <c r="L2909" s="9">
        <f>K2909/60/60/24+DATE(1970,1,1)</f>
        <v>41910.788842592592</v>
      </c>
      <c r="M2909">
        <v>1409338556</v>
      </c>
      <c r="N2909" s="9">
        <f>M2909/24/60/60+DATE(1970,1,1)</f>
        <v>41880.788842592592</v>
      </c>
      <c r="O2909" t="b">
        <v>0</v>
      </c>
      <c r="P2909">
        <v>12</v>
      </c>
      <c r="Q2909" t="b">
        <v>0</v>
      </c>
      <c r="R2909" t="s">
        <v>8269</v>
      </c>
      <c r="S2909" s="12" t="s">
        <v>8318</v>
      </c>
      <c r="T2909" t="s">
        <v>8319</v>
      </c>
      <c r="U2909">
        <f>YEAR(N2909)</f>
        <v>2014</v>
      </c>
    </row>
    <row r="2910" spans="1:21" ht="15" customHeight="1" x14ac:dyDescent="0.25">
      <c r="A2910">
        <v>4001</v>
      </c>
      <c r="B2910" s="3" t="s">
        <v>3997</v>
      </c>
      <c r="C2910" s="3" t="s">
        <v>8107</v>
      </c>
      <c r="D2910" s="6">
        <v>1200</v>
      </c>
      <c r="E2910" s="8">
        <v>453</v>
      </c>
      <c r="F2910" t="s">
        <v>8220</v>
      </c>
      <c r="G2910">
        <f>ROUND(E2910/D2910*100,0)</f>
        <v>38</v>
      </c>
      <c r="H2910">
        <f>ROUND(E2910/P2910,2)</f>
        <v>32.36</v>
      </c>
      <c r="I2910" t="s">
        <v>8224</v>
      </c>
      <c r="J2910" t="s">
        <v>8246</v>
      </c>
      <c r="K2910">
        <v>1488394800</v>
      </c>
      <c r="L2910" s="9">
        <f>K2910/60/60/24+DATE(1970,1,1)</f>
        <v>42795.791666666672</v>
      </c>
      <c r="M2910">
        <v>1486681708</v>
      </c>
      <c r="N2910" s="9">
        <f>M2910/24/60/60+DATE(1970,1,1)</f>
        <v>42775.964212962965</v>
      </c>
      <c r="O2910" t="b">
        <v>0</v>
      </c>
      <c r="P2910">
        <v>14</v>
      </c>
      <c r="Q2910" t="b">
        <v>0</v>
      </c>
      <c r="R2910" t="s">
        <v>8269</v>
      </c>
      <c r="S2910" s="12" t="s">
        <v>8318</v>
      </c>
      <c r="T2910" t="s">
        <v>8319</v>
      </c>
      <c r="U2910">
        <f>YEAR(N2910)</f>
        <v>2017</v>
      </c>
    </row>
    <row r="2911" spans="1:21" ht="15" customHeight="1" x14ac:dyDescent="0.25">
      <c r="A2911">
        <v>3998</v>
      </c>
      <c r="B2911" s="3" t="s">
        <v>3994</v>
      </c>
      <c r="C2911" s="3" t="s">
        <v>8104</v>
      </c>
      <c r="D2911" s="6">
        <v>1250</v>
      </c>
      <c r="E2911" s="8">
        <v>715</v>
      </c>
      <c r="F2911" t="s">
        <v>8220</v>
      </c>
      <c r="G2911">
        <f>ROUND(E2911/D2911*100,0)</f>
        <v>57</v>
      </c>
      <c r="H2911">
        <f>ROUND(E2911/P2911,2)</f>
        <v>59.58</v>
      </c>
      <c r="I2911" t="s">
        <v>8223</v>
      </c>
      <c r="J2911" t="s">
        <v>8245</v>
      </c>
      <c r="K2911">
        <v>1427580426</v>
      </c>
      <c r="L2911" s="9">
        <f>K2911/60/60/24+DATE(1970,1,1)</f>
        <v>42091.921597222223</v>
      </c>
      <c r="M2911">
        <v>1424992026</v>
      </c>
      <c r="N2911" s="9">
        <f>M2911/24/60/60+DATE(1970,1,1)</f>
        <v>42061.963263888887</v>
      </c>
      <c r="O2911" t="b">
        <v>0</v>
      </c>
      <c r="P2911">
        <v>12</v>
      </c>
      <c r="Q2911" t="b">
        <v>0</v>
      </c>
      <c r="R2911" t="s">
        <v>8269</v>
      </c>
      <c r="S2911" s="12" t="s">
        <v>8318</v>
      </c>
      <c r="T2911" t="s">
        <v>8319</v>
      </c>
      <c r="U2911">
        <f>YEAR(N2911)</f>
        <v>2015</v>
      </c>
    </row>
    <row r="2912" spans="1:21" ht="15" customHeight="1" x14ac:dyDescent="0.25">
      <c r="A2912">
        <v>4002</v>
      </c>
      <c r="B2912" s="3" t="s">
        <v>3998</v>
      </c>
      <c r="C2912" s="3" t="s">
        <v>8108</v>
      </c>
      <c r="D2912" s="6">
        <v>1250</v>
      </c>
      <c r="E2912" s="8">
        <v>23</v>
      </c>
      <c r="F2912" t="s">
        <v>8220</v>
      </c>
      <c r="G2912">
        <f>ROUND(E2912/D2912*100,0)</f>
        <v>2</v>
      </c>
      <c r="H2912">
        <f>ROUND(E2912/P2912,2)</f>
        <v>5.75</v>
      </c>
      <c r="I2912" t="s">
        <v>8223</v>
      </c>
      <c r="J2912" t="s">
        <v>8245</v>
      </c>
      <c r="K2912">
        <v>1411779761</v>
      </c>
      <c r="L2912" s="9">
        <f>K2912/60/60/24+DATE(1970,1,1)</f>
        <v>41909.043530092589</v>
      </c>
      <c r="M2912">
        <v>1409187761</v>
      </c>
      <c r="N2912" s="9">
        <f>M2912/24/60/60+DATE(1970,1,1)</f>
        <v>41879.043530092596</v>
      </c>
      <c r="O2912" t="b">
        <v>0</v>
      </c>
      <c r="P2912">
        <v>4</v>
      </c>
      <c r="Q2912" t="b">
        <v>0</v>
      </c>
      <c r="R2912" t="s">
        <v>8269</v>
      </c>
      <c r="S2912" s="12" t="s">
        <v>8318</v>
      </c>
      <c r="T2912" t="s">
        <v>8319</v>
      </c>
      <c r="U2912">
        <f>YEAR(N2912)</f>
        <v>2014</v>
      </c>
    </row>
    <row r="2913" spans="1:21" ht="15" customHeight="1" x14ac:dyDescent="0.25">
      <c r="A2913">
        <v>4069</v>
      </c>
      <c r="B2913" s="3" t="s">
        <v>4065</v>
      </c>
      <c r="C2913" s="3" t="s">
        <v>8172</v>
      </c>
      <c r="D2913" s="6">
        <v>1250</v>
      </c>
      <c r="E2913" s="8">
        <v>430</v>
      </c>
      <c r="F2913" t="s">
        <v>8220</v>
      </c>
      <c r="G2913">
        <f>ROUND(E2913/D2913*100,0)</f>
        <v>34</v>
      </c>
      <c r="H2913">
        <f>ROUND(E2913/P2913,2)</f>
        <v>33.08</v>
      </c>
      <c r="I2913" t="s">
        <v>8224</v>
      </c>
      <c r="J2913" t="s">
        <v>8246</v>
      </c>
      <c r="K2913">
        <v>1425124800</v>
      </c>
      <c r="L2913" s="9">
        <f>K2913/60/60/24+DATE(1970,1,1)</f>
        <v>42063.5</v>
      </c>
      <c r="M2913">
        <v>1421596356</v>
      </c>
      <c r="N2913" s="9">
        <f>M2913/24/60/60+DATE(1970,1,1)</f>
        <v>42022.661527777775</v>
      </c>
      <c r="O2913" t="b">
        <v>0</v>
      </c>
      <c r="P2913">
        <v>13</v>
      </c>
      <c r="Q2913" t="b">
        <v>0</v>
      </c>
      <c r="R2913" t="s">
        <v>8269</v>
      </c>
      <c r="S2913" s="12" t="s">
        <v>8318</v>
      </c>
      <c r="T2913" t="s">
        <v>8319</v>
      </c>
      <c r="U2913">
        <f>YEAR(N2913)</f>
        <v>2015</v>
      </c>
    </row>
    <row r="2914" spans="1:21" ht="15" customHeight="1" x14ac:dyDescent="0.25">
      <c r="A2914">
        <v>3976</v>
      </c>
      <c r="B2914" s="3" t="s">
        <v>3973</v>
      </c>
      <c r="C2914" s="3" t="s">
        <v>8083</v>
      </c>
      <c r="D2914" s="6">
        <v>1300</v>
      </c>
      <c r="E2914" s="8">
        <v>620</v>
      </c>
      <c r="F2914" t="s">
        <v>8220</v>
      </c>
      <c r="G2914">
        <f>ROUND(E2914/D2914*100,0)</f>
        <v>48</v>
      </c>
      <c r="H2914">
        <f>ROUND(E2914/P2914,2)</f>
        <v>62</v>
      </c>
      <c r="I2914" t="s">
        <v>8223</v>
      </c>
      <c r="J2914" t="s">
        <v>8245</v>
      </c>
      <c r="K2914">
        <v>1406876400</v>
      </c>
      <c r="L2914" s="9">
        <f>K2914/60/60/24+DATE(1970,1,1)</f>
        <v>41852.291666666664</v>
      </c>
      <c r="M2914">
        <v>1405024561</v>
      </c>
      <c r="N2914" s="9">
        <f>M2914/24/60/60+DATE(1970,1,1)</f>
        <v>41830.858344907407</v>
      </c>
      <c r="O2914" t="b">
        <v>0</v>
      </c>
      <c r="P2914">
        <v>10</v>
      </c>
      <c r="Q2914" t="b">
        <v>0</v>
      </c>
      <c r="R2914" t="s">
        <v>8269</v>
      </c>
      <c r="S2914" s="12" t="s">
        <v>8318</v>
      </c>
      <c r="T2914" t="s">
        <v>8319</v>
      </c>
      <c r="U2914">
        <f>YEAR(N2914)</f>
        <v>2014</v>
      </c>
    </row>
    <row r="2915" spans="1:21" ht="15" customHeight="1" x14ac:dyDescent="0.25">
      <c r="A2915">
        <v>3962</v>
      </c>
      <c r="B2915" s="3" t="s">
        <v>3959</v>
      </c>
      <c r="C2915" s="3" t="s">
        <v>8069</v>
      </c>
      <c r="D2915" s="6">
        <v>1400</v>
      </c>
      <c r="E2915" s="8">
        <v>45</v>
      </c>
      <c r="F2915" t="s">
        <v>8220</v>
      </c>
      <c r="G2915">
        <f>ROUND(E2915/D2915*100,0)</f>
        <v>3</v>
      </c>
      <c r="H2915">
        <f>ROUND(E2915/P2915,2)</f>
        <v>15</v>
      </c>
      <c r="I2915" t="s">
        <v>8224</v>
      </c>
      <c r="J2915" t="s">
        <v>8246</v>
      </c>
      <c r="K2915">
        <v>1448722494</v>
      </c>
      <c r="L2915" s="9">
        <f>K2915/60/60/24+DATE(1970,1,1)</f>
        <v>42336.621458333335</v>
      </c>
      <c r="M2915">
        <v>1446562494</v>
      </c>
      <c r="N2915" s="9">
        <f>M2915/24/60/60+DATE(1970,1,1)</f>
        <v>42311.621458333335</v>
      </c>
      <c r="O2915" t="b">
        <v>0</v>
      </c>
      <c r="P2915">
        <v>3</v>
      </c>
      <c r="Q2915" t="b">
        <v>0</v>
      </c>
      <c r="R2915" t="s">
        <v>8269</v>
      </c>
      <c r="S2915" s="12" t="s">
        <v>8318</v>
      </c>
      <c r="T2915" t="s">
        <v>8319</v>
      </c>
      <c r="U2915">
        <f>YEAR(N2915)</f>
        <v>2015</v>
      </c>
    </row>
    <row r="2916" spans="1:21" ht="15" customHeight="1" x14ac:dyDescent="0.25">
      <c r="A2916">
        <v>2842</v>
      </c>
      <c r="B2916" s="3" t="s">
        <v>2842</v>
      </c>
      <c r="C2916" s="3" t="s">
        <v>6952</v>
      </c>
      <c r="D2916" s="6">
        <v>1500</v>
      </c>
      <c r="E2916" s="8">
        <v>0</v>
      </c>
      <c r="F2916" t="s">
        <v>8220</v>
      </c>
      <c r="G2916">
        <f>ROUND(E2916/D2916*100,0)</f>
        <v>0</v>
      </c>
      <c r="H2916" t="e">
        <f>ROUND(E2916/P2916,2)</f>
        <v>#DIV/0!</v>
      </c>
      <c r="I2916" t="s">
        <v>8224</v>
      </c>
      <c r="J2916" t="s">
        <v>8246</v>
      </c>
      <c r="K2916">
        <v>1403348400</v>
      </c>
      <c r="L2916" s="9">
        <f>K2916/60/60/24+DATE(1970,1,1)</f>
        <v>41811.458333333336</v>
      </c>
      <c r="M2916">
        <v>1401058295</v>
      </c>
      <c r="N2916" s="9">
        <f>M2916/24/60/60+DATE(1970,1,1)</f>
        <v>41784.95248842593</v>
      </c>
      <c r="O2916" t="b">
        <v>0</v>
      </c>
      <c r="P2916">
        <v>0</v>
      </c>
      <c r="Q2916" t="b">
        <v>0</v>
      </c>
      <c r="R2916" t="s">
        <v>8269</v>
      </c>
      <c r="S2916" s="12" t="s">
        <v>8318</v>
      </c>
      <c r="T2916" t="s">
        <v>8319</v>
      </c>
      <c r="U2916">
        <f>YEAR(N2916)</f>
        <v>2014</v>
      </c>
    </row>
    <row r="2917" spans="1:21" ht="15" customHeight="1" x14ac:dyDescent="0.25">
      <c r="A2917">
        <v>2904</v>
      </c>
      <c r="B2917" s="3" t="s">
        <v>2904</v>
      </c>
      <c r="C2917" s="3" t="s">
        <v>7014</v>
      </c>
      <c r="D2917" s="6">
        <v>1500</v>
      </c>
      <c r="E2917" s="8">
        <v>75</v>
      </c>
      <c r="F2917" t="s">
        <v>8220</v>
      </c>
      <c r="G2917">
        <f>ROUND(E2917/D2917*100,0)</f>
        <v>5</v>
      </c>
      <c r="H2917">
        <f>ROUND(E2917/P2917,2)</f>
        <v>18.75</v>
      </c>
      <c r="I2917" t="s">
        <v>8224</v>
      </c>
      <c r="J2917" t="s">
        <v>8246</v>
      </c>
      <c r="K2917">
        <v>1415534400</v>
      </c>
      <c r="L2917" s="9">
        <f>K2917/60/60/24+DATE(1970,1,1)</f>
        <v>41952.5</v>
      </c>
      <c r="M2917">
        <v>1414538031</v>
      </c>
      <c r="N2917" s="9">
        <f>M2917/24/60/60+DATE(1970,1,1)</f>
        <v>41940.967951388884</v>
      </c>
      <c r="O2917" t="b">
        <v>0</v>
      </c>
      <c r="P2917">
        <v>4</v>
      </c>
      <c r="Q2917" t="b">
        <v>0</v>
      </c>
      <c r="R2917" t="s">
        <v>8269</v>
      </c>
      <c r="S2917" s="12" t="s">
        <v>8318</v>
      </c>
      <c r="T2917" t="s">
        <v>8319</v>
      </c>
      <c r="U2917">
        <f>YEAR(N2917)</f>
        <v>2014</v>
      </c>
    </row>
    <row r="2918" spans="1:21" ht="15" customHeight="1" x14ac:dyDescent="0.25">
      <c r="A2918">
        <v>3733</v>
      </c>
      <c r="B2918" s="3" t="s">
        <v>3730</v>
      </c>
      <c r="C2918" s="3" t="s">
        <v>7843</v>
      </c>
      <c r="D2918" s="6">
        <v>1500</v>
      </c>
      <c r="E2918" s="8">
        <v>0</v>
      </c>
      <c r="F2918" t="s">
        <v>8220</v>
      </c>
      <c r="G2918">
        <f>ROUND(E2918/D2918*100,0)</f>
        <v>0</v>
      </c>
      <c r="H2918" t="e">
        <f>ROUND(E2918/P2918,2)</f>
        <v>#DIV/0!</v>
      </c>
      <c r="I2918" t="s">
        <v>8223</v>
      </c>
      <c r="J2918" t="s">
        <v>8245</v>
      </c>
      <c r="K2918">
        <v>1429396200</v>
      </c>
      <c r="L2918" s="9">
        <f>K2918/60/60/24+DATE(1970,1,1)</f>
        <v>42112.9375</v>
      </c>
      <c r="M2918">
        <v>1428539708</v>
      </c>
      <c r="N2918" s="9">
        <f>M2918/24/60/60+DATE(1970,1,1)</f>
        <v>42103.024398148147</v>
      </c>
      <c r="O2918" t="b">
        <v>0</v>
      </c>
      <c r="P2918">
        <v>0</v>
      </c>
      <c r="Q2918" t="b">
        <v>0</v>
      </c>
      <c r="R2918" t="s">
        <v>8269</v>
      </c>
      <c r="S2918" s="12" t="s">
        <v>8318</v>
      </c>
      <c r="T2918" t="s">
        <v>8319</v>
      </c>
      <c r="U2918">
        <f>YEAR(N2918)</f>
        <v>2015</v>
      </c>
    </row>
    <row r="2919" spans="1:21" ht="15" customHeight="1" x14ac:dyDescent="0.25">
      <c r="A2919">
        <v>3734</v>
      </c>
      <c r="B2919" s="3" t="s">
        <v>3731</v>
      </c>
      <c r="C2919" s="3" t="s">
        <v>7844</v>
      </c>
      <c r="D2919" s="6">
        <v>1500</v>
      </c>
      <c r="E2919" s="8">
        <v>427</v>
      </c>
      <c r="F2919" t="s">
        <v>8220</v>
      </c>
      <c r="G2919">
        <f>ROUND(E2919/D2919*100,0)</f>
        <v>28</v>
      </c>
      <c r="H2919">
        <f>ROUND(E2919/P2919,2)</f>
        <v>61</v>
      </c>
      <c r="I2919" t="s">
        <v>8223</v>
      </c>
      <c r="J2919" t="s">
        <v>8245</v>
      </c>
      <c r="K2919">
        <v>1432589896</v>
      </c>
      <c r="L2919" s="9">
        <f>K2919/60/60/24+DATE(1970,1,1)</f>
        <v>42149.901574074072</v>
      </c>
      <c r="M2919">
        <v>1427405896</v>
      </c>
      <c r="N2919" s="9">
        <f>M2919/24/60/60+DATE(1970,1,1)</f>
        <v>42089.901574074072</v>
      </c>
      <c r="O2919" t="b">
        <v>0</v>
      </c>
      <c r="P2919">
        <v>7</v>
      </c>
      <c r="Q2919" t="b">
        <v>0</v>
      </c>
      <c r="R2919" t="s">
        <v>8269</v>
      </c>
      <c r="S2919" s="12" t="s">
        <v>8318</v>
      </c>
      <c r="T2919" t="s">
        <v>8319</v>
      </c>
      <c r="U2919">
        <f>YEAR(N2919)</f>
        <v>2015</v>
      </c>
    </row>
    <row r="2920" spans="1:21" ht="15" customHeight="1" x14ac:dyDescent="0.25">
      <c r="A2920">
        <v>3736</v>
      </c>
      <c r="B2920" s="3" t="s">
        <v>3733</v>
      </c>
      <c r="C2920" s="3" t="s">
        <v>7846</v>
      </c>
      <c r="D2920" s="6">
        <v>1500</v>
      </c>
      <c r="E2920" s="8">
        <v>10</v>
      </c>
      <c r="F2920" t="s">
        <v>8220</v>
      </c>
      <c r="G2920">
        <f>ROUND(E2920/D2920*100,0)</f>
        <v>1</v>
      </c>
      <c r="H2920">
        <f>ROUND(E2920/P2920,2)</f>
        <v>10</v>
      </c>
      <c r="I2920" t="s">
        <v>8224</v>
      </c>
      <c r="J2920" t="s">
        <v>8246</v>
      </c>
      <c r="K2920">
        <v>1427133600</v>
      </c>
      <c r="L2920" s="9">
        <f>K2920/60/60/24+DATE(1970,1,1)</f>
        <v>42086.75</v>
      </c>
      <c r="M2920">
        <v>1423847093</v>
      </c>
      <c r="N2920" s="9">
        <f>M2920/24/60/60+DATE(1970,1,1)</f>
        <v>42048.711724537039</v>
      </c>
      <c r="O2920" t="b">
        <v>0</v>
      </c>
      <c r="P2920">
        <v>1</v>
      </c>
      <c r="Q2920" t="b">
        <v>0</v>
      </c>
      <c r="R2920" t="s">
        <v>8269</v>
      </c>
      <c r="S2920" s="12" t="s">
        <v>8318</v>
      </c>
      <c r="T2920" t="s">
        <v>8319</v>
      </c>
      <c r="U2920">
        <f>YEAR(N2920)</f>
        <v>2015</v>
      </c>
    </row>
    <row r="2921" spans="1:21" ht="15" customHeight="1" x14ac:dyDescent="0.25">
      <c r="A2921">
        <v>3738</v>
      </c>
      <c r="B2921" s="3" t="s">
        <v>3735</v>
      </c>
      <c r="C2921" s="3" t="s">
        <v>7848</v>
      </c>
      <c r="D2921" s="6">
        <v>1500</v>
      </c>
      <c r="E2921" s="8">
        <v>270</v>
      </c>
      <c r="F2921" t="s">
        <v>8220</v>
      </c>
      <c r="G2921">
        <f>ROUND(E2921/D2921*100,0)</f>
        <v>18</v>
      </c>
      <c r="H2921">
        <f>ROUND(E2921/P2921,2)</f>
        <v>45</v>
      </c>
      <c r="I2921" t="s">
        <v>8224</v>
      </c>
      <c r="J2921" t="s">
        <v>8246</v>
      </c>
      <c r="K2921">
        <v>1405461600</v>
      </c>
      <c r="L2921" s="9">
        <f>K2921/60/60/24+DATE(1970,1,1)</f>
        <v>41835.916666666664</v>
      </c>
      <c r="M2921">
        <v>1403562705</v>
      </c>
      <c r="N2921" s="9">
        <f>M2921/24/60/60+DATE(1970,1,1)</f>
        <v>41813.938715277778</v>
      </c>
      <c r="O2921" t="b">
        <v>0</v>
      </c>
      <c r="P2921">
        <v>6</v>
      </c>
      <c r="Q2921" t="b">
        <v>0</v>
      </c>
      <c r="R2921" t="s">
        <v>8269</v>
      </c>
      <c r="S2921" s="12" t="s">
        <v>8318</v>
      </c>
      <c r="T2921" t="s">
        <v>8319</v>
      </c>
      <c r="U2921">
        <f>YEAR(N2921)</f>
        <v>2014</v>
      </c>
    </row>
    <row r="2922" spans="1:21" ht="15" customHeight="1" x14ac:dyDescent="0.25">
      <c r="A2922">
        <v>3903</v>
      </c>
      <c r="B2922" s="3" t="s">
        <v>3900</v>
      </c>
      <c r="C2922" s="3" t="s">
        <v>8011</v>
      </c>
      <c r="D2922" s="6">
        <v>1500</v>
      </c>
      <c r="E2922" s="8">
        <v>0</v>
      </c>
      <c r="F2922" t="s">
        <v>8220</v>
      </c>
      <c r="G2922">
        <f>ROUND(E2922/D2922*100,0)</f>
        <v>0</v>
      </c>
      <c r="H2922" t="e">
        <f>ROUND(E2922/P2922,2)</f>
        <v>#DIV/0!</v>
      </c>
      <c r="I2922" t="s">
        <v>8223</v>
      </c>
      <c r="J2922" t="s">
        <v>8245</v>
      </c>
      <c r="K2922">
        <v>1439581080</v>
      </c>
      <c r="L2922" s="9">
        <f>K2922/60/60/24+DATE(1970,1,1)</f>
        <v>42230.818055555559</v>
      </c>
      <c r="M2922">
        <v>1435709765</v>
      </c>
      <c r="N2922" s="9">
        <f>M2922/24/60/60+DATE(1970,1,1)</f>
        <v>42186.01116898148</v>
      </c>
      <c r="O2922" t="b">
        <v>0</v>
      </c>
      <c r="P2922">
        <v>0</v>
      </c>
      <c r="Q2922" t="b">
        <v>0</v>
      </c>
      <c r="R2922" t="s">
        <v>8269</v>
      </c>
      <c r="S2922" s="12" t="s">
        <v>8318</v>
      </c>
      <c r="T2922" t="s">
        <v>8319</v>
      </c>
      <c r="U2922">
        <f>YEAR(N2922)</f>
        <v>2015</v>
      </c>
    </row>
    <row r="2923" spans="1:21" ht="15" hidden="1" customHeight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>
        <f>ROUND(E2923/D2923*100,0)</f>
        <v>129</v>
      </c>
      <c r="H2923">
        <f>ROUND(E2923/P2923,2)</f>
        <v>43</v>
      </c>
      <c r="I2923" t="s">
        <v>8223</v>
      </c>
      <c r="J2923" t="s">
        <v>8245</v>
      </c>
      <c r="K2923">
        <v>1411679804</v>
      </c>
      <c r="L2923" s="9">
        <f>K2923/60/60/24+DATE(1970,1,1)</f>
        <v>41907.886620370373</v>
      </c>
      <c r="M2923">
        <v>1409087804</v>
      </c>
      <c r="N2923" s="9">
        <f>M2923/24/60/60+DATE(1970,1,1)</f>
        <v>41877.886620370373</v>
      </c>
      <c r="O2923" t="b">
        <v>0</v>
      </c>
      <c r="P2923">
        <v>3</v>
      </c>
      <c r="Q2923" t="b">
        <v>1</v>
      </c>
      <c r="R2923" t="s">
        <v>8303</v>
      </c>
      <c r="S2923" s="12" t="s">
        <v>8318</v>
      </c>
      <c r="T2923" t="s">
        <v>8360</v>
      </c>
      <c r="U2923">
        <f>YEAR(N2923)</f>
        <v>2014</v>
      </c>
    </row>
    <row r="2924" spans="1:21" ht="15" hidden="1" customHeight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>
        <f>ROUND(E2924/D2924*100,0)</f>
        <v>100</v>
      </c>
      <c r="H2924">
        <f>ROUND(E2924/P2924,2)</f>
        <v>83.33</v>
      </c>
      <c r="I2924" t="s">
        <v>8224</v>
      </c>
      <c r="J2924" t="s">
        <v>8246</v>
      </c>
      <c r="K2924">
        <v>1431982727</v>
      </c>
      <c r="L2924" s="9">
        <f>K2924/60/60/24+DATE(1970,1,1)</f>
        <v>42142.874155092592</v>
      </c>
      <c r="M2924">
        <v>1428094727</v>
      </c>
      <c r="N2924" s="9">
        <f>M2924/24/60/60+DATE(1970,1,1)</f>
        <v>42097.874155092592</v>
      </c>
      <c r="O2924" t="b">
        <v>0</v>
      </c>
      <c r="P2924">
        <v>6</v>
      </c>
      <c r="Q2924" t="b">
        <v>1</v>
      </c>
      <c r="R2924" t="s">
        <v>8303</v>
      </c>
      <c r="S2924" s="12" t="s">
        <v>8318</v>
      </c>
      <c r="T2924" t="s">
        <v>8360</v>
      </c>
      <c r="U2924">
        <f>YEAR(N2924)</f>
        <v>2015</v>
      </c>
    </row>
    <row r="2925" spans="1:21" ht="15" hidden="1" customHeight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>
        <f>ROUND(E2925/D2925*100,0)</f>
        <v>100</v>
      </c>
      <c r="H2925">
        <f>ROUND(E2925/P2925,2)</f>
        <v>30</v>
      </c>
      <c r="I2925" t="s">
        <v>8223</v>
      </c>
      <c r="J2925" t="s">
        <v>8245</v>
      </c>
      <c r="K2925">
        <v>1422068400</v>
      </c>
      <c r="L2925" s="9">
        <f>K2925/60/60/24+DATE(1970,1,1)</f>
        <v>42028.125</v>
      </c>
      <c r="M2925">
        <v>1420774779</v>
      </c>
      <c r="N2925" s="9">
        <f>M2925/24/60/60+DATE(1970,1,1)</f>
        <v>42013.15253472222</v>
      </c>
      <c r="O2925" t="b">
        <v>0</v>
      </c>
      <c r="P2925">
        <v>10</v>
      </c>
      <c r="Q2925" t="b">
        <v>1</v>
      </c>
      <c r="R2925" t="s">
        <v>8303</v>
      </c>
      <c r="S2925" s="12" t="s">
        <v>8318</v>
      </c>
      <c r="T2925" t="s">
        <v>8360</v>
      </c>
      <c r="U2925">
        <f>YEAR(N2925)</f>
        <v>2015</v>
      </c>
    </row>
    <row r="2926" spans="1:21" ht="15" hidden="1" customHeight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>
        <f>ROUND(E2926/D2926*100,0)</f>
        <v>103</v>
      </c>
      <c r="H2926">
        <f>ROUND(E2926/P2926,2)</f>
        <v>175.51</v>
      </c>
      <c r="I2926" t="s">
        <v>8223</v>
      </c>
      <c r="J2926" t="s">
        <v>8245</v>
      </c>
      <c r="K2926">
        <v>1431143940</v>
      </c>
      <c r="L2926" s="9">
        <f>K2926/60/60/24+DATE(1970,1,1)</f>
        <v>42133.165972222225</v>
      </c>
      <c r="M2926">
        <v>1428585710</v>
      </c>
      <c r="N2926" s="9">
        <f>M2926/24/60/60+DATE(1970,1,1)</f>
        <v>42103.556828703702</v>
      </c>
      <c r="O2926" t="b">
        <v>0</v>
      </c>
      <c r="P2926">
        <v>147</v>
      </c>
      <c r="Q2926" t="b">
        <v>1</v>
      </c>
      <c r="R2926" t="s">
        <v>8303</v>
      </c>
      <c r="S2926" s="12" t="s">
        <v>8318</v>
      </c>
      <c r="T2926" t="s">
        <v>8360</v>
      </c>
      <c r="U2926">
        <f>YEAR(N2926)</f>
        <v>2015</v>
      </c>
    </row>
    <row r="2927" spans="1:21" ht="15" hidden="1" customHeight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>
        <f>ROUND(E2927/D2927*100,0)</f>
        <v>102</v>
      </c>
      <c r="H2927">
        <f>ROUND(E2927/P2927,2)</f>
        <v>231.66</v>
      </c>
      <c r="I2927" t="s">
        <v>8223</v>
      </c>
      <c r="J2927" t="s">
        <v>8245</v>
      </c>
      <c r="K2927">
        <v>1410444068</v>
      </c>
      <c r="L2927" s="9">
        <f>K2927/60/60/24+DATE(1970,1,1)</f>
        <v>41893.584120370368</v>
      </c>
      <c r="M2927">
        <v>1407852068</v>
      </c>
      <c r="N2927" s="9">
        <f>M2927/24/60/60+DATE(1970,1,1)</f>
        <v>41863.584120370375</v>
      </c>
      <c r="O2927" t="b">
        <v>0</v>
      </c>
      <c r="P2927">
        <v>199</v>
      </c>
      <c r="Q2927" t="b">
        <v>1</v>
      </c>
      <c r="R2927" t="s">
        <v>8303</v>
      </c>
      <c r="S2927" s="12" t="s">
        <v>8318</v>
      </c>
      <c r="T2927" t="s">
        <v>8360</v>
      </c>
      <c r="U2927">
        <f>YEAR(N2927)</f>
        <v>2014</v>
      </c>
    </row>
    <row r="2928" spans="1:21" ht="15" hidden="1" customHeight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>
        <f>ROUND(E2928/D2928*100,0)</f>
        <v>125</v>
      </c>
      <c r="H2928">
        <f>ROUND(E2928/P2928,2)</f>
        <v>75</v>
      </c>
      <c r="I2928" t="s">
        <v>8223</v>
      </c>
      <c r="J2928" t="s">
        <v>8245</v>
      </c>
      <c r="K2928">
        <v>1424715779</v>
      </c>
      <c r="L2928" s="9">
        <f>K2928/60/60/24+DATE(1970,1,1)</f>
        <v>42058.765960648147</v>
      </c>
      <c r="M2928">
        <v>1423506179</v>
      </c>
      <c r="N2928" s="9">
        <f>M2928/24/60/60+DATE(1970,1,1)</f>
        <v>42044.765960648147</v>
      </c>
      <c r="O2928" t="b">
        <v>0</v>
      </c>
      <c r="P2928">
        <v>50</v>
      </c>
      <c r="Q2928" t="b">
        <v>1</v>
      </c>
      <c r="R2928" t="s">
        <v>8303</v>
      </c>
      <c r="S2928" s="12" t="s">
        <v>8318</v>
      </c>
      <c r="T2928" t="s">
        <v>8360</v>
      </c>
      <c r="U2928">
        <f>YEAR(N2928)</f>
        <v>2015</v>
      </c>
    </row>
    <row r="2929" spans="1:21" ht="15" hidden="1" customHeight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>
        <f>ROUND(E2929/D2929*100,0)</f>
        <v>131</v>
      </c>
      <c r="H2929">
        <f>ROUND(E2929/P2929,2)</f>
        <v>112.14</v>
      </c>
      <c r="I2929" t="s">
        <v>8223</v>
      </c>
      <c r="J2929" t="s">
        <v>8245</v>
      </c>
      <c r="K2929">
        <v>1405400400</v>
      </c>
      <c r="L2929" s="9">
        <f>K2929/60/60/24+DATE(1970,1,1)</f>
        <v>41835.208333333336</v>
      </c>
      <c r="M2929">
        <v>1402934629</v>
      </c>
      <c r="N2929" s="9">
        <f>M2929/24/60/60+DATE(1970,1,1)</f>
        <v>41806.669317129628</v>
      </c>
      <c r="O2929" t="b">
        <v>0</v>
      </c>
      <c r="P2929">
        <v>21</v>
      </c>
      <c r="Q2929" t="b">
        <v>1</v>
      </c>
      <c r="R2929" t="s">
        <v>8303</v>
      </c>
      <c r="S2929" s="12" t="s">
        <v>8318</v>
      </c>
      <c r="T2929" t="s">
        <v>8360</v>
      </c>
      <c r="U2929">
        <f>YEAR(N2929)</f>
        <v>2014</v>
      </c>
    </row>
    <row r="2930" spans="1:21" ht="15" hidden="1" customHeight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>
        <f>ROUND(E2930/D2930*100,0)</f>
        <v>100</v>
      </c>
      <c r="H2930">
        <f>ROUND(E2930/P2930,2)</f>
        <v>41.67</v>
      </c>
      <c r="I2930" t="s">
        <v>8223</v>
      </c>
      <c r="J2930" t="s">
        <v>8245</v>
      </c>
      <c r="K2930">
        <v>1457135846</v>
      </c>
      <c r="L2930" s="9">
        <f>K2930/60/60/24+DATE(1970,1,1)</f>
        <v>42433.998217592598</v>
      </c>
      <c r="M2930">
        <v>1454543846</v>
      </c>
      <c r="N2930" s="9">
        <f>M2930/24/60/60+DATE(1970,1,1)</f>
        <v>42403.998217592598</v>
      </c>
      <c r="O2930" t="b">
        <v>0</v>
      </c>
      <c r="P2930">
        <v>24</v>
      </c>
      <c r="Q2930" t="b">
        <v>1</v>
      </c>
      <c r="R2930" t="s">
        <v>8303</v>
      </c>
      <c r="S2930" s="12" t="s">
        <v>8318</v>
      </c>
      <c r="T2930" t="s">
        <v>8360</v>
      </c>
      <c r="U2930">
        <f>YEAR(N2930)</f>
        <v>2016</v>
      </c>
    </row>
    <row r="2931" spans="1:21" ht="15" hidden="1" customHeight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>
        <f>ROUND(E2931/D2931*100,0)</f>
        <v>102</v>
      </c>
      <c r="H2931">
        <f>ROUND(E2931/P2931,2)</f>
        <v>255.17</v>
      </c>
      <c r="I2931" t="s">
        <v>8223</v>
      </c>
      <c r="J2931" t="s">
        <v>8245</v>
      </c>
      <c r="K2931">
        <v>1401024758</v>
      </c>
      <c r="L2931" s="9">
        <f>K2931/60/60/24+DATE(1970,1,1)</f>
        <v>41784.564328703702</v>
      </c>
      <c r="M2931">
        <v>1398432758</v>
      </c>
      <c r="N2931" s="9">
        <f>M2931/24/60/60+DATE(1970,1,1)</f>
        <v>41754.564328703709</v>
      </c>
      <c r="O2931" t="b">
        <v>0</v>
      </c>
      <c r="P2931">
        <v>32</v>
      </c>
      <c r="Q2931" t="b">
        <v>1</v>
      </c>
      <c r="R2931" t="s">
        <v>8303</v>
      </c>
      <c r="S2931" s="12" t="s">
        <v>8318</v>
      </c>
      <c r="T2931" t="s">
        <v>8360</v>
      </c>
      <c r="U2931">
        <f>YEAR(N2931)</f>
        <v>2014</v>
      </c>
    </row>
    <row r="2932" spans="1:21" ht="15" hidden="1" customHeight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>
        <f>ROUND(E2932/D2932*100,0)</f>
        <v>101</v>
      </c>
      <c r="H2932">
        <f>ROUND(E2932/P2932,2)</f>
        <v>162.77000000000001</v>
      </c>
      <c r="I2932" t="s">
        <v>8224</v>
      </c>
      <c r="J2932" t="s">
        <v>8246</v>
      </c>
      <c r="K2932">
        <v>1431007264</v>
      </c>
      <c r="L2932" s="9">
        <f>K2932/60/60/24+DATE(1970,1,1)</f>
        <v>42131.584074074075</v>
      </c>
      <c r="M2932">
        <v>1428415264</v>
      </c>
      <c r="N2932" s="9">
        <f>M2932/24/60/60+DATE(1970,1,1)</f>
        <v>42101.584074074068</v>
      </c>
      <c r="O2932" t="b">
        <v>0</v>
      </c>
      <c r="P2932">
        <v>62</v>
      </c>
      <c r="Q2932" t="b">
        <v>1</v>
      </c>
      <c r="R2932" t="s">
        <v>8303</v>
      </c>
      <c r="S2932" s="12" t="s">
        <v>8318</v>
      </c>
      <c r="T2932" t="s">
        <v>8360</v>
      </c>
      <c r="U2932">
        <f>YEAR(N2932)</f>
        <v>2015</v>
      </c>
    </row>
    <row r="2933" spans="1:21" ht="15" hidden="1" customHeight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>
        <f>ROUND(E2933/D2933*100,0)</f>
        <v>106</v>
      </c>
      <c r="H2933">
        <f>ROUND(E2933/P2933,2)</f>
        <v>88.33</v>
      </c>
      <c r="I2933" t="s">
        <v>8228</v>
      </c>
      <c r="J2933" t="s">
        <v>8250</v>
      </c>
      <c r="K2933">
        <v>1410761280</v>
      </c>
      <c r="L2933" s="9">
        <f>K2933/60/60/24+DATE(1970,1,1)</f>
        <v>41897.255555555559</v>
      </c>
      <c r="M2933">
        <v>1408604363</v>
      </c>
      <c r="N2933" s="9">
        <f>M2933/24/60/60+DATE(1970,1,1)</f>
        <v>41872.291238425925</v>
      </c>
      <c r="O2933" t="b">
        <v>0</v>
      </c>
      <c r="P2933">
        <v>9</v>
      </c>
      <c r="Q2933" t="b">
        <v>1</v>
      </c>
      <c r="R2933" t="s">
        <v>8303</v>
      </c>
      <c r="S2933" s="12" t="s">
        <v>8318</v>
      </c>
      <c r="T2933" t="s">
        <v>8360</v>
      </c>
      <c r="U2933">
        <f>YEAR(N2933)</f>
        <v>2014</v>
      </c>
    </row>
    <row r="2934" spans="1:21" ht="15" hidden="1" customHeight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>
        <f>ROUND(E2934/D2934*100,0)</f>
        <v>105</v>
      </c>
      <c r="H2934">
        <f>ROUND(E2934/P2934,2)</f>
        <v>85.74</v>
      </c>
      <c r="I2934" t="s">
        <v>8225</v>
      </c>
      <c r="J2934" t="s">
        <v>8247</v>
      </c>
      <c r="K2934">
        <v>1424516400</v>
      </c>
      <c r="L2934" s="9">
        <f>K2934/60/60/24+DATE(1970,1,1)</f>
        <v>42056.458333333328</v>
      </c>
      <c r="M2934">
        <v>1421812637</v>
      </c>
      <c r="N2934" s="9">
        <f>M2934/24/60/60+DATE(1970,1,1)</f>
        <v>42025.164780092593</v>
      </c>
      <c r="O2934" t="b">
        <v>0</v>
      </c>
      <c r="P2934">
        <v>38</v>
      </c>
      <c r="Q2934" t="b">
        <v>1</v>
      </c>
      <c r="R2934" t="s">
        <v>8303</v>
      </c>
      <c r="S2934" s="12" t="s">
        <v>8318</v>
      </c>
      <c r="T2934" t="s">
        <v>8360</v>
      </c>
      <c r="U2934">
        <f>YEAR(N2934)</f>
        <v>2015</v>
      </c>
    </row>
    <row r="2935" spans="1:21" ht="15" hidden="1" customHeight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>
        <f>ROUND(E2935/D2935*100,0)</f>
        <v>103</v>
      </c>
      <c r="H2935">
        <f>ROUND(E2935/P2935,2)</f>
        <v>47.57</v>
      </c>
      <c r="I2935" t="s">
        <v>8223</v>
      </c>
      <c r="J2935" t="s">
        <v>8245</v>
      </c>
      <c r="K2935">
        <v>1465081053</v>
      </c>
      <c r="L2935" s="9">
        <f>K2935/60/60/24+DATE(1970,1,1)</f>
        <v>42525.956631944442</v>
      </c>
      <c r="M2935">
        <v>1462489053</v>
      </c>
      <c r="N2935" s="9">
        <f>M2935/24/60/60+DATE(1970,1,1)</f>
        <v>42495.956631944442</v>
      </c>
      <c r="O2935" t="b">
        <v>0</v>
      </c>
      <c r="P2935">
        <v>54</v>
      </c>
      <c r="Q2935" t="b">
        <v>1</v>
      </c>
      <c r="R2935" t="s">
        <v>8303</v>
      </c>
      <c r="S2935" s="12" t="s">
        <v>8318</v>
      </c>
      <c r="T2935" t="s">
        <v>8360</v>
      </c>
      <c r="U2935">
        <f>YEAR(N2935)</f>
        <v>2016</v>
      </c>
    </row>
    <row r="2936" spans="1:21" ht="15" hidden="1" customHeight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>
        <f>ROUND(E2936/D2936*100,0)</f>
        <v>108</v>
      </c>
      <c r="H2936">
        <f>ROUND(E2936/P2936,2)</f>
        <v>72.97</v>
      </c>
      <c r="I2936" t="s">
        <v>8228</v>
      </c>
      <c r="J2936" t="s">
        <v>8250</v>
      </c>
      <c r="K2936">
        <v>1402845364</v>
      </c>
      <c r="L2936" s="9">
        <f>K2936/60/60/24+DATE(1970,1,1)</f>
        <v>41805.636157407411</v>
      </c>
      <c r="M2936">
        <v>1400253364</v>
      </c>
      <c r="N2936" s="9">
        <f>M2936/24/60/60+DATE(1970,1,1)</f>
        <v>41775.636157407404</v>
      </c>
      <c r="O2936" t="b">
        <v>0</v>
      </c>
      <c r="P2936">
        <v>37</v>
      </c>
      <c r="Q2936" t="b">
        <v>1</v>
      </c>
      <c r="R2936" t="s">
        <v>8303</v>
      </c>
      <c r="S2936" s="12" t="s">
        <v>8318</v>
      </c>
      <c r="T2936" t="s">
        <v>8360</v>
      </c>
      <c r="U2936">
        <f>YEAR(N2936)</f>
        <v>2014</v>
      </c>
    </row>
    <row r="2937" spans="1:21" ht="15" hidden="1" customHeight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>
        <f>ROUND(E2937/D2937*100,0)</f>
        <v>101</v>
      </c>
      <c r="H2937">
        <f>ROUND(E2937/P2937,2)</f>
        <v>90.54</v>
      </c>
      <c r="I2937" t="s">
        <v>8223</v>
      </c>
      <c r="J2937" t="s">
        <v>8245</v>
      </c>
      <c r="K2937">
        <v>1472490000</v>
      </c>
      <c r="L2937" s="9">
        <f>K2937/60/60/24+DATE(1970,1,1)</f>
        <v>42611.708333333328</v>
      </c>
      <c r="M2937">
        <v>1467468008</v>
      </c>
      <c r="N2937" s="9">
        <f>M2937/24/60/60+DATE(1970,1,1)</f>
        <v>42553.583425925928</v>
      </c>
      <c r="O2937" t="b">
        <v>0</v>
      </c>
      <c r="P2937">
        <v>39</v>
      </c>
      <c r="Q2937" t="b">
        <v>1</v>
      </c>
      <c r="R2937" t="s">
        <v>8303</v>
      </c>
      <c r="S2937" s="12" t="s">
        <v>8318</v>
      </c>
      <c r="T2937" t="s">
        <v>8360</v>
      </c>
      <c r="U2937">
        <f>YEAR(N2937)</f>
        <v>2016</v>
      </c>
    </row>
    <row r="2938" spans="1:21" ht="15" hidden="1" customHeight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>
        <f>ROUND(E2938/D2938*100,0)</f>
        <v>128</v>
      </c>
      <c r="H2938">
        <f>ROUND(E2938/P2938,2)</f>
        <v>37.65</v>
      </c>
      <c r="I2938" t="s">
        <v>8223</v>
      </c>
      <c r="J2938" t="s">
        <v>8245</v>
      </c>
      <c r="K2938">
        <v>1413176340</v>
      </c>
      <c r="L2938" s="9">
        <f>K2938/60/60/24+DATE(1970,1,1)</f>
        <v>41925.207638888889</v>
      </c>
      <c r="M2938">
        <v>1412091423</v>
      </c>
      <c r="N2938" s="9">
        <f>M2938/24/60/60+DATE(1970,1,1)</f>
        <v>41912.650729166664</v>
      </c>
      <c r="O2938" t="b">
        <v>0</v>
      </c>
      <c r="P2938">
        <v>34</v>
      </c>
      <c r="Q2938" t="b">
        <v>1</v>
      </c>
      <c r="R2938" t="s">
        <v>8303</v>
      </c>
      <c r="S2938" s="12" t="s">
        <v>8318</v>
      </c>
      <c r="T2938" t="s">
        <v>8360</v>
      </c>
      <c r="U2938">
        <f>YEAR(N2938)</f>
        <v>2014</v>
      </c>
    </row>
    <row r="2939" spans="1:21" ht="15" hidden="1" customHeight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>
        <f>ROUND(E2939/D2939*100,0)</f>
        <v>133</v>
      </c>
      <c r="H2939">
        <f>ROUND(E2939/P2939,2)</f>
        <v>36.36</v>
      </c>
      <c r="I2939" t="s">
        <v>8224</v>
      </c>
      <c r="J2939" t="s">
        <v>8246</v>
      </c>
      <c r="K2939">
        <v>1405249113</v>
      </c>
      <c r="L2939" s="9">
        <f>K2939/60/60/24+DATE(1970,1,1)</f>
        <v>41833.457326388889</v>
      </c>
      <c r="M2939">
        <v>1402657113</v>
      </c>
      <c r="N2939" s="9">
        <f>M2939/24/60/60+DATE(1970,1,1)</f>
        <v>41803.457326388889</v>
      </c>
      <c r="O2939" t="b">
        <v>0</v>
      </c>
      <c r="P2939">
        <v>55</v>
      </c>
      <c r="Q2939" t="b">
        <v>1</v>
      </c>
      <c r="R2939" t="s">
        <v>8303</v>
      </c>
      <c r="S2939" s="12" t="s">
        <v>8318</v>
      </c>
      <c r="T2939" t="s">
        <v>8360</v>
      </c>
      <c r="U2939">
        <f>YEAR(N2939)</f>
        <v>2014</v>
      </c>
    </row>
    <row r="2940" spans="1:21" ht="15" hidden="1" customHeight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>
        <f>ROUND(E2940/D2940*100,0)</f>
        <v>101</v>
      </c>
      <c r="H2940">
        <f>ROUND(E2940/P2940,2)</f>
        <v>126.72</v>
      </c>
      <c r="I2940" t="s">
        <v>8223</v>
      </c>
      <c r="J2940" t="s">
        <v>8245</v>
      </c>
      <c r="K2940">
        <v>1422636814</v>
      </c>
      <c r="L2940" s="9">
        <f>K2940/60/60/24+DATE(1970,1,1)</f>
        <v>42034.703865740739</v>
      </c>
      <c r="M2940">
        <v>1420044814</v>
      </c>
      <c r="N2940" s="9">
        <f>M2940/24/60/60+DATE(1970,1,1)</f>
        <v>42004.703865740739</v>
      </c>
      <c r="O2940" t="b">
        <v>0</v>
      </c>
      <c r="P2940">
        <v>32</v>
      </c>
      <c r="Q2940" t="b">
        <v>1</v>
      </c>
      <c r="R2940" t="s">
        <v>8303</v>
      </c>
      <c r="S2940" s="12" t="s">
        <v>8318</v>
      </c>
      <c r="T2940" t="s">
        <v>8360</v>
      </c>
      <c r="U2940">
        <f>YEAR(N2940)</f>
        <v>2014</v>
      </c>
    </row>
    <row r="2941" spans="1:21" ht="15" hidden="1" customHeight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>
        <f>ROUND(E2941/D2941*100,0)</f>
        <v>103</v>
      </c>
      <c r="H2941">
        <f>ROUND(E2941/P2941,2)</f>
        <v>329.2</v>
      </c>
      <c r="I2941" t="s">
        <v>8223</v>
      </c>
      <c r="J2941" t="s">
        <v>8245</v>
      </c>
      <c r="K2941">
        <v>1409187600</v>
      </c>
      <c r="L2941" s="9">
        <f>K2941/60/60/24+DATE(1970,1,1)</f>
        <v>41879.041666666664</v>
      </c>
      <c r="M2941">
        <v>1406316312</v>
      </c>
      <c r="N2941" s="9">
        <f>M2941/24/60/60+DATE(1970,1,1)</f>
        <v>41845.809166666666</v>
      </c>
      <c r="O2941" t="b">
        <v>0</v>
      </c>
      <c r="P2941">
        <v>25</v>
      </c>
      <c r="Q2941" t="b">
        <v>1</v>
      </c>
      <c r="R2941" t="s">
        <v>8303</v>
      </c>
      <c r="S2941" s="12" t="s">
        <v>8318</v>
      </c>
      <c r="T2941" t="s">
        <v>8360</v>
      </c>
      <c r="U2941">
        <f>YEAR(N2941)</f>
        <v>2014</v>
      </c>
    </row>
    <row r="2942" spans="1:21" ht="15" hidden="1" customHeight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>
        <f>ROUND(E2942/D2942*100,0)</f>
        <v>107</v>
      </c>
      <c r="H2942">
        <f>ROUND(E2942/P2942,2)</f>
        <v>81.239999999999995</v>
      </c>
      <c r="I2942" t="s">
        <v>8223</v>
      </c>
      <c r="J2942" t="s">
        <v>8245</v>
      </c>
      <c r="K2942">
        <v>1421606018</v>
      </c>
      <c r="L2942" s="9">
        <f>K2942/60/60/24+DATE(1970,1,1)</f>
        <v>42022.773356481484</v>
      </c>
      <c r="M2942">
        <v>1418150018</v>
      </c>
      <c r="N2942" s="9">
        <f>M2942/24/60/60+DATE(1970,1,1)</f>
        <v>41982.773356481484</v>
      </c>
      <c r="O2942" t="b">
        <v>0</v>
      </c>
      <c r="P2942">
        <v>33</v>
      </c>
      <c r="Q2942" t="b">
        <v>1</v>
      </c>
      <c r="R2942" t="s">
        <v>8303</v>
      </c>
      <c r="S2942" s="12" t="s">
        <v>8318</v>
      </c>
      <c r="T2942" t="s">
        <v>8360</v>
      </c>
      <c r="U2942">
        <f>YEAR(N2942)</f>
        <v>2014</v>
      </c>
    </row>
    <row r="2943" spans="1:21" ht="15" hidden="1" customHeight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>
        <f>ROUND(E2943/D2943*100,0)</f>
        <v>0</v>
      </c>
      <c r="H2943">
        <f>ROUND(E2943/P2943,2)</f>
        <v>1</v>
      </c>
      <c r="I2943" t="s">
        <v>8223</v>
      </c>
      <c r="J2943" t="s">
        <v>8245</v>
      </c>
      <c r="K2943">
        <v>1425250955</v>
      </c>
      <c r="L2943" s="9">
        <f>K2943/60/60/24+DATE(1970,1,1)</f>
        <v>42064.960127314815</v>
      </c>
      <c r="M2943">
        <v>1422658955</v>
      </c>
      <c r="N2943" s="9">
        <f>M2943/24/60/60+DATE(1970,1,1)</f>
        <v>42034.960127314815</v>
      </c>
      <c r="O2943" t="b">
        <v>0</v>
      </c>
      <c r="P2943">
        <v>1</v>
      </c>
      <c r="Q2943" t="b">
        <v>0</v>
      </c>
      <c r="R2943" t="s">
        <v>8301</v>
      </c>
      <c r="S2943" s="12" t="s">
        <v>8318</v>
      </c>
      <c r="T2943" t="s">
        <v>8358</v>
      </c>
      <c r="U2943">
        <f>YEAR(N2943)</f>
        <v>2015</v>
      </c>
    </row>
    <row r="2944" spans="1:21" ht="15" hidden="1" customHeight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>
        <f>ROUND(E2944/D2944*100,0)</f>
        <v>20</v>
      </c>
      <c r="H2944">
        <f>ROUND(E2944/P2944,2)</f>
        <v>202.23</v>
      </c>
      <c r="I2944" t="s">
        <v>8228</v>
      </c>
      <c r="J2944" t="s">
        <v>8250</v>
      </c>
      <c r="K2944">
        <v>1450297080</v>
      </c>
      <c r="L2944" s="9">
        <f>K2944/60/60/24+DATE(1970,1,1)</f>
        <v>42354.845833333333</v>
      </c>
      <c r="M2944">
        <v>1448565459</v>
      </c>
      <c r="N2944" s="9">
        <f>M2944/24/60/60+DATE(1970,1,1)</f>
        <v>42334.803923611107</v>
      </c>
      <c r="O2944" t="b">
        <v>0</v>
      </c>
      <c r="P2944">
        <v>202</v>
      </c>
      <c r="Q2944" t="b">
        <v>0</v>
      </c>
      <c r="R2944" t="s">
        <v>8301</v>
      </c>
      <c r="S2944" s="12" t="s">
        <v>8318</v>
      </c>
      <c r="T2944" t="s">
        <v>8358</v>
      </c>
      <c r="U2944">
        <f>YEAR(N2944)</f>
        <v>2015</v>
      </c>
    </row>
    <row r="2945" spans="1:21" ht="15" hidden="1" customHeight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>
        <f>ROUND(E2945/D2945*100,0)</f>
        <v>0</v>
      </c>
      <c r="H2945" t="e">
        <f>ROUND(E2945/P2945,2)</f>
        <v>#DIV/0!</v>
      </c>
      <c r="I2945" t="s">
        <v>8223</v>
      </c>
      <c r="J2945" t="s">
        <v>8245</v>
      </c>
      <c r="K2945">
        <v>1428894380</v>
      </c>
      <c r="L2945" s="9">
        <f>K2945/60/60/24+DATE(1970,1,1)</f>
        <v>42107.129398148143</v>
      </c>
      <c r="M2945">
        <v>1426302380</v>
      </c>
      <c r="N2945" s="9">
        <f>M2945/24/60/60+DATE(1970,1,1)</f>
        <v>42077.129398148143</v>
      </c>
      <c r="O2945" t="b">
        <v>0</v>
      </c>
      <c r="P2945">
        <v>0</v>
      </c>
      <c r="Q2945" t="b">
        <v>0</v>
      </c>
      <c r="R2945" t="s">
        <v>8301</v>
      </c>
      <c r="S2945" s="12" t="s">
        <v>8318</v>
      </c>
      <c r="T2945" t="s">
        <v>8358</v>
      </c>
      <c r="U2945">
        <f>YEAR(N2945)</f>
        <v>2015</v>
      </c>
    </row>
    <row r="2946" spans="1:21" ht="15" hidden="1" customHeight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>
        <f>ROUND(E2946/D2946*100,0)</f>
        <v>1</v>
      </c>
      <c r="H2946">
        <f>ROUND(E2946/P2946,2)</f>
        <v>100</v>
      </c>
      <c r="I2946" t="s">
        <v>8223</v>
      </c>
      <c r="J2946" t="s">
        <v>8245</v>
      </c>
      <c r="K2946">
        <v>1433714198</v>
      </c>
      <c r="L2946" s="9">
        <f>K2946/60/60/24+DATE(1970,1,1)</f>
        <v>42162.9143287037</v>
      </c>
      <c r="M2946">
        <v>1431122198</v>
      </c>
      <c r="N2946" s="9">
        <f>M2946/24/60/60+DATE(1970,1,1)</f>
        <v>42132.9143287037</v>
      </c>
      <c r="O2946" t="b">
        <v>0</v>
      </c>
      <c r="P2946">
        <v>1</v>
      </c>
      <c r="Q2946" t="b">
        <v>0</v>
      </c>
      <c r="R2946" t="s">
        <v>8301</v>
      </c>
      <c r="S2946" s="12" t="s">
        <v>8318</v>
      </c>
      <c r="T2946" t="s">
        <v>8358</v>
      </c>
      <c r="U2946">
        <f>YEAR(N2946)</f>
        <v>2015</v>
      </c>
    </row>
    <row r="2947" spans="1:21" ht="15" hidden="1" customHeight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>
        <f>ROUND(E2947/D2947*100,0)</f>
        <v>0</v>
      </c>
      <c r="H2947" t="e">
        <f>ROUND(E2947/P2947,2)</f>
        <v>#DIV/0!</v>
      </c>
      <c r="I2947" t="s">
        <v>8223</v>
      </c>
      <c r="J2947" t="s">
        <v>8245</v>
      </c>
      <c r="K2947">
        <v>1432437660</v>
      </c>
      <c r="L2947" s="9">
        <f>K2947/60/60/24+DATE(1970,1,1)</f>
        <v>42148.139583333337</v>
      </c>
      <c r="M2947">
        <v>1429845660</v>
      </c>
      <c r="N2947" s="9">
        <f>M2947/24/60/60+DATE(1970,1,1)</f>
        <v>42118.139583333337</v>
      </c>
      <c r="O2947" t="b">
        <v>0</v>
      </c>
      <c r="P2947">
        <v>0</v>
      </c>
      <c r="Q2947" t="b">
        <v>0</v>
      </c>
      <c r="R2947" t="s">
        <v>8301</v>
      </c>
      <c r="S2947" s="12" t="s">
        <v>8318</v>
      </c>
      <c r="T2947" t="s">
        <v>8358</v>
      </c>
      <c r="U2947">
        <f>YEAR(N2947)</f>
        <v>2015</v>
      </c>
    </row>
    <row r="2948" spans="1:21" ht="15" hidden="1" customHeight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>
        <f>ROUND(E2948/D2948*100,0)</f>
        <v>0</v>
      </c>
      <c r="H2948">
        <f>ROUND(E2948/P2948,2)</f>
        <v>1</v>
      </c>
      <c r="I2948" t="s">
        <v>8224</v>
      </c>
      <c r="J2948" t="s">
        <v>8246</v>
      </c>
      <c r="K2948">
        <v>1471265092</v>
      </c>
      <c r="L2948" s="9">
        <f>K2948/60/60/24+DATE(1970,1,1)</f>
        <v>42597.531157407408</v>
      </c>
      <c r="M2948">
        <v>1468673092</v>
      </c>
      <c r="N2948" s="9">
        <f>M2948/24/60/60+DATE(1970,1,1)</f>
        <v>42567.531157407408</v>
      </c>
      <c r="O2948" t="b">
        <v>0</v>
      </c>
      <c r="P2948">
        <v>2</v>
      </c>
      <c r="Q2948" t="b">
        <v>0</v>
      </c>
      <c r="R2948" t="s">
        <v>8301</v>
      </c>
      <c r="S2948" s="12" t="s">
        <v>8318</v>
      </c>
      <c r="T2948" t="s">
        <v>8358</v>
      </c>
      <c r="U2948">
        <f>YEAR(N2948)</f>
        <v>2016</v>
      </c>
    </row>
    <row r="2949" spans="1:21" ht="15" hidden="1" customHeight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>
        <f>ROUND(E2949/D2949*100,0)</f>
        <v>4</v>
      </c>
      <c r="H2949">
        <f>ROUND(E2949/P2949,2)</f>
        <v>82.46</v>
      </c>
      <c r="I2949" t="s">
        <v>8223</v>
      </c>
      <c r="J2949" t="s">
        <v>8245</v>
      </c>
      <c r="K2949">
        <v>1480007460</v>
      </c>
      <c r="L2949" s="9">
        <f>K2949/60/60/24+DATE(1970,1,1)</f>
        <v>42698.715972222228</v>
      </c>
      <c r="M2949">
        <v>1475760567</v>
      </c>
      <c r="N2949" s="9">
        <f>M2949/24/60/60+DATE(1970,1,1)</f>
        <v>42649.562118055554</v>
      </c>
      <c r="O2949" t="b">
        <v>0</v>
      </c>
      <c r="P2949">
        <v>13</v>
      </c>
      <c r="Q2949" t="b">
        <v>0</v>
      </c>
      <c r="R2949" t="s">
        <v>8301</v>
      </c>
      <c r="S2949" s="12" t="s">
        <v>8318</v>
      </c>
      <c r="T2949" t="s">
        <v>8358</v>
      </c>
      <c r="U2949">
        <f>YEAR(N2949)</f>
        <v>2016</v>
      </c>
    </row>
    <row r="2950" spans="1:21" ht="15" hidden="1" customHeight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>
        <f>ROUND(E2950/D2950*100,0)</f>
        <v>0</v>
      </c>
      <c r="H2950">
        <f>ROUND(E2950/P2950,2)</f>
        <v>2.67</v>
      </c>
      <c r="I2950" t="s">
        <v>8223</v>
      </c>
      <c r="J2950" t="s">
        <v>8245</v>
      </c>
      <c r="K2950">
        <v>1433259293</v>
      </c>
      <c r="L2950" s="9">
        <f>K2950/60/60/24+DATE(1970,1,1)</f>
        <v>42157.649224537032</v>
      </c>
      <c r="M2950">
        <v>1428075293</v>
      </c>
      <c r="N2950" s="9">
        <f>M2950/24/60/60+DATE(1970,1,1)</f>
        <v>42097.649224537039</v>
      </c>
      <c r="O2950" t="b">
        <v>0</v>
      </c>
      <c r="P2950">
        <v>9</v>
      </c>
      <c r="Q2950" t="b">
        <v>0</v>
      </c>
      <c r="R2950" t="s">
        <v>8301</v>
      </c>
      <c r="S2950" s="12" t="s">
        <v>8318</v>
      </c>
      <c r="T2950" t="s">
        <v>8358</v>
      </c>
      <c r="U2950">
        <f>YEAR(N2950)</f>
        <v>2015</v>
      </c>
    </row>
    <row r="2951" spans="1:21" ht="15" hidden="1" customHeight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>
        <f>ROUND(E2951/D2951*100,0)</f>
        <v>3</v>
      </c>
      <c r="H2951">
        <f>ROUND(E2951/P2951,2)</f>
        <v>12.5</v>
      </c>
      <c r="I2951" t="s">
        <v>8223</v>
      </c>
      <c r="J2951" t="s">
        <v>8245</v>
      </c>
      <c r="K2951">
        <v>1447965917</v>
      </c>
      <c r="L2951" s="9">
        <f>K2951/60/60/24+DATE(1970,1,1)</f>
        <v>42327.864780092597</v>
      </c>
      <c r="M2951">
        <v>1445370317</v>
      </c>
      <c r="N2951" s="9">
        <f>M2951/24/60/60+DATE(1970,1,1)</f>
        <v>42297.823113425926</v>
      </c>
      <c r="O2951" t="b">
        <v>0</v>
      </c>
      <c r="P2951">
        <v>2</v>
      </c>
      <c r="Q2951" t="b">
        <v>0</v>
      </c>
      <c r="R2951" t="s">
        <v>8301</v>
      </c>
      <c r="S2951" s="12" t="s">
        <v>8318</v>
      </c>
      <c r="T2951" t="s">
        <v>8358</v>
      </c>
      <c r="U2951">
        <f>YEAR(N2951)</f>
        <v>2015</v>
      </c>
    </row>
    <row r="2952" spans="1:21" ht="15" hidden="1" customHeight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>
        <f>ROUND(E2952/D2952*100,0)</f>
        <v>0</v>
      </c>
      <c r="H2952" t="e">
        <f>ROUND(E2952/P2952,2)</f>
        <v>#DIV/0!</v>
      </c>
      <c r="I2952" t="s">
        <v>8223</v>
      </c>
      <c r="J2952" t="s">
        <v>8245</v>
      </c>
      <c r="K2952">
        <v>1453538752</v>
      </c>
      <c r="L2952" s="9">
        <f>K2952/60/60/24+DATE(1970,1,1)</f>
        <v>42392.36518518519</v>
      </c>
      <c r="M2952">
        <v>1450946752</v>
      </c>
      <c r="N2952" s="9">
        <f>M2952/24/60/60+DATE(1970,1,1)</f>
        <v>42362.365185185183</v>
      </c>
      <c r="O2952" t="b">
        <v>0</v>
      </c>
      <c r="P2952">
        <v>0</v>
      </c>
      <c r="Q2952" t="b">
        <v>0</v>
      </c>
      <c r="R2952" t="s">
        <v>8301</v>
      </c>
      <c r="S2952" s="12" t="s">
        <v>8318</v>
      </c>
      <c r="T2952" t="s">
        <v>8358</v>
      </c>
      <c r="U2952">
        <f>YEAR(N2952)</f>
        <v>2015</v>
      </c>
    </row>
    <row r="2953" spans="1:21" ht="15" hidden="1" customHeight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>
        <f>ROUND(E2953/D2953*100,0)</f>
        <v>2</v>
      </c>
      <c r="H2953">
        <f>ROUND(E2953/P2953,2)</f>
        <v>18.899999999999999</v>
      </c>
      <c r="I2953" t="s">
        <v>8223</v>
      </c>
      <c r="J2953" t="s">
        <v>8245</v>
      </c>
      <c r="K2953">
        <v>1412536573</v>
      </c>
      <c r="L2953" s="9">
        <f>K2953/60/60/24+DATE(1970,1,1)</f>
        <v>41917.802928240737</v>
      </c>
      <c r="M2953">
        <v>1408648573</v>
      </c>
      <c r="N2953" s="9">
        <f>M2953/24/60/60+DATE(1970,1,1)</f>
        <v>41872.802928240737</v>
      </c>
      <c r="O2953" t="b">
        <v>0</v>
      </c>
      <c r="P2953">
        <v>58</v>
      </c>
      <c r="Q2953" t="b">
        <v>0</v>
      </c>
      <c r="R2953" t="s">
        <v>8301</v>
      </c>
      <c r="S2953" s="12" t="s">
        <v>8318</v>
      </c>
      <c r="T2953" t="s">
        <v>8358</v>
      </c>
      <c r="U2953">
        <f>YEAR(N2953)</f>
        <v>2014</v>
      </c>
    </row>
    <row r="2954" spans="1:21" ht="15" hidden="1" customHeight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>
        <f>ROUND(E2954/D2954*100,0)</f>
        <v>8</v>
      </c>
      <c r="H2954">
        <f>ROUND(E2954/P2954,2)</f>
        <v>200.63</v>
      </c>
      <c r="I2954" t="s">
        <v>8223</v>
      </c>
      <c r="J2954" t="s">
        <v>8245</v>
      </c>
      <c r="K2954">
        <v>1476676800</v>
      </c>
      <c r="L2954" s="9">
        <f>K2954/60/60/24+DATE(1970,1,1)</f>
        <v>42660.166666666672</v>
      </c>
      <c r="M2954">
        <v>1473957239</v>
      </c>
      <c r="N2954" s="9">
        <f>M2954/24/60/60+DATE(1970,1,1)</f>
        <v>42628.690266203703</v>
      </c>
      <c r="O2954" t="b">
        <v>0</v>
      </c>
      <c r="P2954">
        <v>8</v>
      </c>
      <c r="Q2954" t="b">
        <v>0</v>
      </c>
      <c r="R2954" t="s">
        <v>8301</v>
      </c>
      <c r="S2954" s="12" t="s">
        <v>8318</v>
      </c>
      <c r="T2954" t="s">
        <v>8358</v>
      </c>
      <c r="U2954">
        <f>YEAR(N2954)</f>
        <v>2016</v>
      </c>
    </row>
    <row r="2955" spans="1:21" ht="15" hidden="1" customHeight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>
        <f>ROUND(E2955/D2955*100,0)</f>
        <v>0</v>
      </c>
      <c r="H2955">
        <f>ROUND(E2955/P2955,2)</f>
        <v>201.67</v>
      </c>
      <c r="I2955" t="s">
        <v>8223</v>
      </c>
      <c r="J2955" t="s">
        <v>8245</v>
      </c>
      <c r="K2955">
        <v>1444330821</v>
      </c>
      <c r="L2955" s="9">
        <f>K2955/60/60/24+DATE(1970,1,1)</f>
        <v>42285.791909722218</v>
      </c>
      <c r="M2955">
        <v>1441738821</v>
      </c>
      <c r="N2955" s="9">
        <f>M2955/24/60/60+DATE(1970,1,1)</f>
        <v>42255.791909722218</v>
      </c>
      <c r="O2955" t="b">
        <v>0</v>
      </c>
      <c r="P2955">
        <v>3</v>
      </c>
      <c r="Q2955" t="b">
        <v>0</v>
      </c>
      <c r="R2955" t="s">
        <v>8301</v>
      </c>
      <c r="S2955" s="12" t="s">
        <v>8318</v>
      </c>
      <c r="T2955" t="s">
        <v>8358</v>
      </c>
      <c r="U2955">
        <f>YEAR(N2955)</f>
        <v>2015</v>
      </c>
    </row>
    <row r="2956" spans="1:21" ht="15" hidden="1" customHeight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>
        <f>ROUND(E2956/D2956*100,0)</f>
        <v>0</v>
      </c>
      <c r="H2956" t="e">
        <f>ROUND(E2956/P2956,2)</f>
        <v>#DIV/0!</v>
      </c>
      <c r="I2956" t="s">
        <v>8223</v>
      </c>
      <c r="J2956" t="s">
        <v>8245</v>
      </c>
      <c r="K2956">
        <v>1489669203</v>
      </c>
      <c r="L2956" s="9">
        <f>K2956/60/60/24+DATE(1970,1,1)</f>
        <v>42810.541701388895</v>
      </c>
      <c r="M2956">
        <v>1487944803</v>
      </c>
      <c r="N2956" s="9">
        <f>M2956/24/60/60+DATE(1970,1,1)</f>
        <v>42790.583368055552</v>
      </c>
      <c r="O2956" t="b">
        <v>0</v>
      </c>
      <c r="P2956">
        <v>0</v>
      </c>
      <c r="Q2956" t="b">
        <v>0</v>
      </c>
      <c r="R2956" t="s">
        <v>8301</v>
      </c>
      <c r="S2956" s="12" t="s">
        <v>8318</v>
      </c>
      <c r="T2956" t="s">
        <v>8358</v>
      </c>
      <c r="U2956">
        <f>YEAR(N2956)</f>
        <v>2017</v>
      </c>
    </row>
    <row r="2957" spans="1:21" ht="15" hidden="1" customHeight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>
        <f>ROUND(E2957/D2957*100,0)</f>
        <v>60</v>
      </c>
      <c r="H2957">
        <f>ROUND(E2957/P2957,2)</f>
        <v>65</v>
      </c>
      <c r="I2957" t="s">
        <v>8223</v>
      </c>
      <c r="J2957" t="s">
        <v>8245</v>
      </c>
      <c r="K2957">
        <v>1434476849</v>
      </c>
      <c r="L2957" s="9">
        <f>K2957/60/60/24+DATE(1970,1,1)</f>
        <v>42171.741307870368</v>
      </c>
      <c r="M2957">
        <v>1431884849</v>
      </c>
      <c r="N2957" s="9">
        <f>M2957/24/60/60+DATE(1970,1,1)</f>
        <v>42141.741307870368</v>
      </c>
      <c r="O2957" t="b">
        <v>0</v>
      </c>
      <c r="P2957">
        <v>11</v>
      </c>
      <c r="Q2957" t="b">
        <v>0</v>
      </c>
      <c r="R2957" t="s">
        <v>8301</v>
      </c>
      <c r="S2957" s="12" t="s">
        <v>8318</v>
      </c>
      <c r="T2957" t="s">
        <v>8358</v>
      </c>
      <c r="U2957">
        <f>YEAR(N2957)</f>
        <v>2015</v>
      </c>
    </row>
    <row r="2958" spans="1:21" ht="15" hidden="1" customHeight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>
        <f>ROUND(E2958/D2958*100,0)</f>
        <v>17</v>
      </c>
      <c r="H2958">
        <f>ROUND(E2958/P2958,2)</f>
        <v>66.099999999999994</v>
      </c>
      <c r="I2958" t="s">
        <v>8223</v>
      </c>
      <c r="J2958" t="s">
        <v>8245</v>
      </c>
      <c r="K2958">
        <v>1462402850</v>
      </c>
      <c r="L2958" s="9">
        <f>K2958/60/60/24+DATE(1970,1,1)</f>
        <v>42494.958912037036</v>
      </c>
      <c r="M2958">
        <v>1459810850</v>
      </c>
      <c r="N2958" s="9">
        <f>M2958/24/60/60+DATE(1970,1,1)</f>
        <v>42464.958912037036</v>
      </c>
      <c r="O2958" t="b">
        <v>0</v>
      </c>
      <c r="P2958">
        <v>20</v>
      </c>
      <c r="Q2958" t="b">
        <v>0</v>
      </c>
      <c r="R2958" t="s">
        <v>8301</v>
      </c>
      <c r="S2958" s="12" t="s">
        <v>8318</v>
      </c>
      <c r="T2958" t="s">
        <v>8358</v>
      </c>
      <c r="U2958">
        <f>YEAR(N2958)</f>
        <v>2016</v>
      </c>
    </row>
    <row r="2959" spans="1:21" ht="15" hidden="1" customHeight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>
        <f>ROUND(E2959/D2959*100,0)</f>
        <v>2</v>
      </c>
      <c r="H2959">
        <f>ROUND(E2959/P2959,2)</f>
        <v>93.33</v>
      </c>
      <c r="I2959" t="s">
        <v>8223</v>
      </c>
      <c r="J2959" t="s">
        <v>8245</v>
      </c>
      <c r="K2959">
        <v>1427498172</v>
      </c>
      <c r="L2959" s="9">
        <f>K2959/60/60/24+DATE(1970,1,1)</f>
        <v>42090.969583333332</v>
      </c>
      <c r="M2959">
        <v>1422317772</v>
      </c>
      <c r="N2959" s="9">
        <f>M2959/24/60/60+DATE(1970,1,1)</f>
        <v>42031.011249999996</v>
      </c>
      <c r="O2959" t="b">
        <v>0</v>
      </c>
      <c r="P2959">
        <v>3</v>
      </c>
      <c r="Q2959" t="b">
        <v>0</v>
      </c>
      <c r="R2959" t="s">
        <v>8301</v>
      </c>
      <c r="S2959" s="12" t="s">
        <v>8318</v>
      </c>
      <c r="T2959" t="s">
        <v>8358</v>
      </c>
      <c r="U2959">
        <f>YEAR(N2959)</f>
        <v>2015</v>
      </c>
    </row>
    <row r="2960" spans="1:21" ht="15" hidden="1" customHeight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>
        <f>ROUND(E2960/D2960*100,0)</f>
        <v>0</v>
      </c>
      <c r="H2960" t="e">
        <f>ROUND(E2960/P2960,2)</f>
        <v>#DIV/0!</v>
      </c>
      <c r="I2960" t="s">
        <v>8223</v>
      </c>
      <c r="J2960" t="s">
        <v>8245</v>
      </c>
      <c r="K2960">
        <v>1462729317</v>
      </c>
      <c r="L2960" s="9">
        <f>K2960/60/60/24+DATE(1970,1,1)</f>
        <v>42498.73746527778</v>
      </c>
      <c r="M2960">
        <v>1457548917</v>
      </c>
      <c r="N2960" s="9">
        <f>M2960/24/60/60+DATE(1970,1,1)</f>
        <v>42438.779131944444</v>
      </c>
      <c r="O2960" t="b">
        <v>0</v>
      </c>
      <c r="P2960">
        <v>0</v>
      </c>
      <c r="Q2960" t="b">
        <v>0</v>
      </c>
      <c r="R2960" t="s">
        <v>8301</v>
      </c>
      <c r="S2960" s="12" t="s">
        <v>8318</v>
      </c>
      <c r="T2960" t="s">
        <v>8358</v>
      </c>
      <c r="U2960">
        <f>YEAR(N2960)</f>
        <v>2016</v>
      </c>
    </row>
    <row r="2961" spans="1:21" ht="15" hidden="1" customHeight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>
        <f>ROUND(E2961/D2961*100,0)</f>
        <v>0</v>
      </c>
      <c r="H2961" t="e">
        <f>ROUND(E2961/P2961,2)</f>
        <v>#DIV/0!</v>
      </c>
      <c r="I2961" t="s">
        <v>8224</v>
      </c>
      <c r="J2961" t="s">
        <v>8246</v>
      </c>
      <c r="K2961">
        <v>1465258325</v>
      </c>
      <c r="L2961" s="9">
        <f>K2961/60/60/24+DATE(1970,1,1)</f>
        <v>42528.008391203708</v>
      </c>
      <c r="M2961">
        <v>1462666325</v>
      </c>
      <c r="N2961" s="9">
        <f>M2961/24/60/60+DATE(1970,1,1)</f>
        <v>42498.008391203708</v>
      </c>
      <c r="O2961" t="b">
        <v>0</v>
      </c>
      <c r="P2961">
        <v>0</v>
      </c>
      <c r="Q2961" t="b">
        <v>0</v>
      </c>
      <c r="R2961" t="s">
        <v>8301</v>
      </c>
      <c r="S2961" s="12" t="s">
        <v>8318</v>
      </c>
      <c r="T2961" t="s">
        <v>8358</v>
      </c>
      <c r="U2961">
        <f>YEAR(N2961)</f>
        <v>2016</v>
      </c>
    </row>
    <row r="2962" spans="1:21" ht="15" hidden="1" customHeight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>
        <f>ROUND(E2962/D2962*100,0)</f>
        <v>0</v>
      </c>
      <c r="H2962" t="e">
        <f>ROUND(E2962/P2962,2)</f>
        <v>#DIV/0!</v>
      </c>
      <c r="I2962" t="s">
        <v>8223</v>
      </c>
      <c r="J2962" t="s">
        <v>8245</v>
      </c>
      <c r="K2962">
        <v>1410459023</v>
      </c>
      <c r="L2962" s="9">
        <f>K2962/60/60/24+DATE(1970,1,1)</f>
        <v>41893.757210648146</v>
      </c>
      <c r="M2962">
        <v>1407867023</v>
      </c>
      <c r="N2962" s="9">
        <f>M2962/24/60/60+DATE(1970,1,1)</f>
        <v>41863.757210648153</v>
      </c>
      <c r="O2962" t="b">
        <v>0</v>
      </c>
      <c r="P2962">
        <v>0</v>
      </c>
      <c r="Q2962" t="b">
        <v>0</v>
      </c>
      <c r="R2962" t="s">
        <v>8301</v>
      </c>
      <c r="S2962" s="12" t="s">
        <v>8318</v>
      </c>
      <c r="T2962" t="s">
        <v>8358</v>
      </c>
      <c r="U2962">
        <f>YEAR(N2962)</f>
        <v>2014</v>
      </c>
    </row>
    <row r="2963" spans="1:21" ht="15" hidden="1" customHeight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>
        <f>ROUND(E2963/D2963*100,0)</f>
        <v>110</v>
      </c>
      <c r="H2963">
        <f>ROUND(E2963/P2963,2)</f>
        <v>50.75</v>
      </c>
      <c r="I2963" t="s">
        <v>8223</v>
      </c>
      <c r="J2963" t="s">
        <v>8245</v>
      </c>
      <c r="K2963">
        <v>1427342400</v>
      </c>
      <c r="L2963" s="9">
        <f>K2963/60/60/24+DATE(1970,1,1)</f>
        <v>42089.166666666672</v>
      </c>
      <c r="M2963">
        <v>1424927159</v>
      </c>
      <c r="N2963" s="9">
        <f>M2963/24/60/60+DATE(1970,1,1)</f>
        <v>42061.212488425925</v>
      </c>
      <c r="O2963" t="b">
        <v>0</v>
      </c>
      <c r="P2963">
        <v>108</v>
      </c>
      <c r="Q2963" t="b">
        <v>1</v>
      </c>
      <c r="R2963" t="s">
        <v>8269</v>
      </c>
      <c r="S2963" s="12" t="s">
        <v>8318</v>
      </c>
      <c r="T2963" t="s">
        <v>8319</v>
      </c>
      <c r="U2963">
        <f>YEAR(N2963)</f>
        <v>2015</v>
      </c>
    </row>
    <row r="2964" spans="1:21" ht="15" hidden="1" customHeight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>
        <f>ROUND(E2964/D2964*100,0)</f>
        <v>122</v>
      </c>
      <c r="H2964">
        <f>ROUND(E2964/P2964,2)</f>
        <v>60.9</v>
      </c>
      <c r="I2964" t="s">
        <v>8223</v>
      </c>
      <c r="J2964" t="s">
        <v>8245</v>
      </c>
      <c r="K2964">
        <v>1425193140</v>
      </c>
      <c r="L2964" s="9">
        <f>K2964/60/60/24+DATE(1970,1,1)</f>
        <v>42064.290972222225</v>
      </c>
      <c r="M2964">
        <v>1422769906</v>
      </c>
      <c r="N2964" s="9">
        <f>M2964/24/60/60+DATE(1970,1,1)</f>
        <v>42036.24428240741</v>
      </c>
      <c r="O2964" t="b">
        <v>0</v>
      </c>
      <c r="P2964">
        <v>20</v>
      </c>
      <c r="Q2964" t="b">
        <v>1</v>
      </c>
      <c r="R2964" t="s">
        <v>8269</v>
      </c>
      <c r="S2964" s="12" t="s">
        <v>8318</v>
      </c>
      <c r="T2964" t="s">
        <v>8319</v>
      </c>
      <c r="U2964">
        <f>YEAR(N2964)</f>
        <v>2015</v>
      </c>
    </row>
    <row r="2965" spans="1:21" ht="15" hidden="1" customHeight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>
        <f>ROUND(E2965/D2965*100,0)</f>
        <v>107</v>
      </c>
      <c r="H2965">
        <f>ROUND(E2965/P2965,2)</f>
        <v>109.03</v>
      </c>
      <c r="I2965" t="s">
        <v>8223</v>
      </c>
      <c r="J2965" t="s">
        <v>8245</v>
      </c>
      <c r="K2965">
        <v>1435835824</v>
      </c>
      <c r="L2965" s="9">
        <f>K2965/60/60/24+DATE(1970,1,1)</f>
        <v>42187.470185185186</v>
      </c>
      <c r="M2965">
        <v>1433243824</v>
      </c>
      <c r="N2965" s="9">
        <f>M2965/24/60/60+DATE(1970,1,1)</f>
        <v>42157.470185185186</v>
      </c>
      <c r="O2965" t="b">
        <v>0</v>
      </c>
      <c r="P2965">
        <v>98</v>
      </c>
      <c r="Q2965" t="b">
        <v>1</v>
      </c>
      <c r="R2965" t="s">
        <v>8269</v>
      </c>
      <c r="S2965" s="12" t="s">
        <v>8318</v>
      </c>
      <c r="T2965" t="s">
        <v>8319</v>
      </c>
      <c r="U2965">
        <f>YEAR(N2965)</f>
        <v>2015</v>
      </c>
    </row>
    <row r="2966" spans="1:21" ht="15" hidden="1" customHeight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>
        <f>ROUND(E2966/D2966*100,0)</f>
        <v>101</v>
      </c>
      <c r="H2966">
        <f>ROUND(E2966/P2966,2)</f>
        <v>25.69</v>
      </c>
      <c r="I2966" t="s">
        <v>8223</v>
      </c>
      <c r="J2966" t="s">
        <v>8245</v>
      </c>
      <c r="K2966">
        <v>1407360720</v>
      </c>
      <c r="L2966" s="9">
        <f>K2966/60/60/24+DATE(1970,1,1)</f>
        <v>41857.897222222222</v>
      </c>
      <c r="M2966">
        <v>1404769819</v>
      </c>
      <c r="N2966" s="9">
        <f>M2966/24/60/60+DATE(1970,1,1)</f>
        <v>41827.909942129627</v>
      </c>
      <c r="O2966" t="b">
        <v>0</v>
      </c>
      <c r="P2966">
        <v>196</v>
      </c>
      <c r="Q2966" t="b">
        <v>1</v>
      </c>
      <c r="R2966" t="s">
        <v>8269</v>
      </c>
      <c r="S2966" s="12" t="s">
        <v>8318</v>
      </c>
      <c r="T2966" t="s">
        <v>8319</v>
      </c>
      <c r="U2966">
        <f>YEAR(N2966)</f>
        <v>2014</v>
      </c>
    </row>
    <row r="2967" spans="1:21" ht="15" hidden="1" customHeight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>
        <f>ROUND(E2967/D2967*100,0)</f>
        <v>109</v>
      </c>
      <c r="H2967">
        <f>ROUND(E2967/P2967,2)</f>
        <v>41.92</v>
      </c>
      <c r="I2967" t="s">
        <v>8223</v>
      </c>
      <c r="J2967" t="s">
        <v>8245</v>
      </c>
      <c r="K2967">
        <v>1436290233</v>
      </c>
      <c r="L2967" s="9">
        <f>K2967/60/60/24+DATE(1970,1,1)</f>
        <v>42192.729548611111</v>
      </c>
      <c r="M2967">
        <v>1433698233</v>
      </c>
      <c r="N2967" s="9">
        <f>M2967/24/60/60+DATE(1970,1,1)</f>
        <v>42162.729548611111</v>
      </c>
      <c r="O2967" t="b">
        <v>0</v>
      </c>
      <c r="P2967">
        <v>39</v>
      </c>
      <c r="Q2967" t="b">
        <v>1</v>
      </c>
      <c r="R2967" t="s">
        <v>8269</v>
      </c>
      <c r="S2967" s="12" t="s">
        <v>8318</v>
      </c>
      <c r="T2967" t="s">
        <v>8319</v>
      </c>
      <c r="U2967">
        <f>YEAR(N2967)</f>
        <v>2015</v>
      </c>
    </row>
    <row r="2968" spans="1:21" ht="15" hidden="1" customHeight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>
        <f>ROUND(E2968/D2968*100,0)</f>
        <v>114</v>
      </c>
      <c r="H2968">
        <f>ROUND(E2968/P2968,2)</f>
        <v>88.77</v>
      </c>
      <c r="I2968" t="s">
        <v>8223</v>
      </c>
      <c r="J2968" t="s">
        <v>8245</v>
      </c>
      <c r="K2968">
        <v>1442425412</v>
      </c>
      <c r="L2968" s="9">
        <f>K2968/60/60/24+DATE(1970,1,1)</f>
        <v>42263.738564814819</v>
      </c>
      <c r="M2968">
        <v>1439833412</v>
      </c>
      <c r="N2968" s="9">
        <f>M2968/24/60/60+DATE(1970,1,1)</f>
        <v>42233.738564814819</v>
      </c>
      <c r="O2968" t="b">
        <v>0</v>
      </c>
      <c r="P2968">
        <v>128</v>
      </c>
      <c r="Q2968" t="b">
        <v>1</v>
      </c>
      <c r="R2968" t="s">
        <v>8269</v>
      </c>
      <c r="S2968" s="12" t="s">
        <v>8318</v>
      </c>
      <c r="T2968" t="s">
        <v>8319</v>
      </c>
      <c r="U2968">
        <f>YEAR(N2968)</f>
        <v>2015</v>
      </c>
    </row>
    <row r="2969" spans="1:21" ht="15" hidden="1" customHeight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>
        <f>ROUND(E2969/D2969*100,0)</f>
        <v>114</v>
      </c>
      <c r="H2969">
        <f>ROUND(E2969/P2969,2)</f>
        <v>80.23</v>
      </c>
      <c r="I2969" t="s">
        <v>8223</v>
      </c>
      <c r="J2969" t="s">
        <v>8245</v>
      </c>
      <c r="K2969">
        <v>1425872692</v>
      </c>
      <c r="L2969" s="9">
        <f>K2969/60/60/24+DATE(1970,1,1)</f>
        <v>42072.156157407408</v>
      </c>
      <c r="M2969">
        <v>1423284292</v>
      </c>
      <c r="N2969" s="9">
        <f>M2969/24/60/60+DATE(1970,1,1)</f>
        <v>42042.197824074072</v>
      </c>
      <c r="O2969" t="b">
        <v>0</v>
      </c>
      <c r="P2969">
        <v>71</v>
      </c>
      <c r="Q2969" t="b">
        <v>1</v>
      </c>
      <c r="R2969" t="s">
        <v>8269</v>
      </c>
      <c r="S2969" s="12" t="s">
        <v>8318</v>
      </c>
      <c r="T2969" t="s">
        <v>8319</v>
      </c>
      <c r="U2969">
        <f>YEAR(N2969)</f>
        <v>2015</v>
      </c>
    </row>
    <row r="2970" spans="1:21" ht="15" hidden="1" customHeight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>
        <f>ROUND(E2970/D2970*100,0)</f>
        <v>106</v>
      </c>
      <c r="H2970">
        <f>ROUND(E2970/P2970,2)</f>
        <v>78.94</v>
      </c>
      <c r="I2970" t="s">
        <v>8223</v>
      </c>
      <c r="J2970" t="s">
        <v>8245</v>
      </c>
      <c r="K2970">
        <v>1471406340</v>
      </c>
      <c r="L2970" s="9">
        <f>K2970/60/60/24+DATE(1970,1,1)</f>
        <v>42599.165972222225</v>
      </c>
      <c r="M2970">
        <v>1470227660</v>
      </c>
      <c r="N2970" s="9">
        <f>M2970/24/60/60+DATE(1970,1,1)</f>
        <v>42585.523842592593</v>
      </c>
      <c r="O2970" t="b">
        <v>0</v>
      </c>
      <c r="P2970">
        <v>47</v>
      </c>
      <c r="Q2970" t="b">
        <v>1</v>
      </c>
      <c r="R2970" t="s">
        <v>8269</v>
      </c>
      <c r="S2970" s="12" t="s">
        <v>8318</v>
      </c>
      <c r="T2970" t="s">
        <v>8319</v>
      </c>
      <c r="U2970">
        <f>YEAR(N2970)</f>
        <v>2016</v>
      </c>
    </row>
    <row r="2971" spans="1:21" ht="15" hidden="1" customHeight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>
        <f>ROUND(E2971/D2971*100,0)</f>
        <v>163</v>
      </c>
      <c r="H2971">
        <f>ROUND(E2971/P2971,2)</f>
        <v>95.59</v>
      </c>
      <c r="I2971" t="s">
        <v>8228</v>
      </c>
      <c r="J2971" t="s">
        <v>8250</v>
      </c>
      <c r="K2971">
        <v>1430693460</v>
      </c>
      <c r="L2971" s="9">
        <f>K2971/60/60/24+DATE(1970,1,1)</f>
        <v>42127.952083333337</v>
      </c>
      <c r="M2971">
        <v>1428087153</v>
      </c>
      <c r="N2971" s="9">
        <f>M2971/24/60/60+DATE(1970,1,1)</f>
        <v>42097.786493055552</v>
      </c>
      <c r="O2971" t="b">
        <v>0</v>
      </c>
      <c r="P2971">
        <v>17</v>
      </c>
      <c r="Q2971" t="b">
        <v>1</v>
      </c>
      <c r="R2971" t="s">
        <v>8269</v>
      </c>
      <c r="S2971" s="12" t="s">
        <v>8318</v>
      </c>
      <c r="T2971" t="s">
        <v>8319</v>
      </c>
      <c r="U2971">
        <f>YEAR(N2971)</f>
        <v>2015</v>
      </c>
    </row>
    <row r="2972" spans="1:21" ht="15" hidden="1" customHeight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>
        <f>ROUND(E2972/D2972*100,0)</f>
        <v>106</v>
      </c>
      <c r="H2972">
        <f>ROUND(E2972/P2972,2)</f>
        <v>69.89</v>
      </c>
      <c r="I2972" t="s">
        <v>8223</v>
      </c>
      <c r="J2972" t="s">
        <v>8245</v>
      </c>
      <c r="K2972">
        <v>1405699451</v>
      </c>
      <c r="L2972" s="9">
        <f>K2972/60/60/24+DATE(1970,1,1)</f>
        <v>41838.669571759259</v>
      </c>
      <c r="M2972">
        <v>1403107451</v>
      </c>
      <c r="N2972" s="9">
        <f>M2972/24/60/60+DATE(1970,1,1)</f>
        <v>41808.669571759259</v>
      </c>
      <c r="O2972" t="b">
        <v>0</v>
      </c>
      <c r="P2972">
        <v>91</v>
      </c>
      <c r="Q2972" t="b">
        <v>1</v>
      </c>
      <c r="R2972" t="s">
        <v>8269</v>
      </c>
      <c r="S2972" s="12" t="s">
        <v>8318</v>
      </c>
      <c r="T2972" t="s">
        <v>8319</v>
      </c>
      <c r="U2972">
        <f>YEAR(N2972)</f>
        <v>2014</v>
      </c>
    </row>
    <row r="2973" spans="1:21" ht="15" hidden="1" customHeight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>
        <f>ROUND(E2973/D2973*100,0)</f>
        <v>100</v>
      </c>
      <c r="H2973">
        <f>ROUND(E2973/P2973,2)</f>
        <v>74.53</v>
      </c>
      <c r="I2973" t="s">
        <v>8223</v>
      </c>
      <c r="J2973" t="s">
        <v>8245</v>
      </c>
      <c r="K2973">
        <v>1409500078</v>
      </c>
      <c r="L2973" s="9">
        <f>K2973/60/60/24+DATE(1970,1,1)</f>
        <v>41882.658310185187</v>
      </c>
      <c r="M2973">
        <v>1406908078</v>
      </c>
      <c r="N2973" s="9">
        <f>M2973/24/60/60+DATE(1970,1,1)</f>
        <v>41852.658310185187</v>
      </c>
      <c r="O2973" t="b">
        <v>0</v>
      </c>
      <c r="P2973">
        <v>43</v>
      </c>
      <c r="Q2973" t="b">
        <v>1</v>
      </c>
      <c r="R2973" t="s">
        <v>8269</v>
      </c>
      <c r="S2973" s="12" t="s">
        <v>8318</v>
      </c>
      <c r="T2973" t="s">
        <v>8319</v>
      </c>
      <c r="U2973">
        <f>YEAR(N2973)</f>
        <v>2014</v>
      </c>
    </row>
    <row r="2974" spans="1:21" ht="15" hidden="1" customHeight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>
        <f>ROUND(E2974/D2974*100,0)</f>
        <v>105</v>
      </c>
      <c r="H2974">
        <f>ROUND(E2974/P2974,2)</f>
        <v>123.94</v>
      </c>
      <c r="I2974" t="s">
        <v>8223</v>
      </c>
      <c r="J2974" t="s">
        <v>8245</v>
      </c>
      <c r="K2974">
        <v>1480899600</v>
      </c>
      <c r="L2974" s="9">
        <f>K2974/60/60/24+DATE(1970,1,1)</f>
        <v>42709.041666666672</v>
      </c>
      <c r="M2974">
        <v>1479609520</v>
      </c>
      <c r="N2974" s="9">
        <f>M2974/24/60/60+DATE(1970,1,1)</f>
        <v>42694.110185185185</v>
      </c>
      <c r="O2974" t="b">
        <v>0</v>
      </c>
      <c r="P2974">
        <v>17</v>
      </c>
      <c r="Q2974" t="b">
        <v>1</v>
      </c>
      <c r="R2974" t="s">
        <v>8269</v>
      </c>
      <c r="S2974" s="12" t="s">
        <v>8318</v>
      </c>
      <c r="T2974" t="s">
        <v>8319</v>
      </c>
      <c r="U2974">
        <f>YEAR(N2974)</f>
        <v>2016</v>
      </c>
    </row>
    <row r="2975" spans="1:21" ht="15" hidden="1" customHeight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>
        <f>ROUND(E2975/D2975*100,0)</f>
        <v>175</v>
      </c>
      <c r="H2975">
        <f>ROUND(E2975/P2975,2)</f>
        <v>264.85000000000002</v>
      </c>
      <c r="I2975" t="s">
        <v>8223</v>
      </c>
      <c r="J2975" t="s">
        <v>8245</v>
      </c>
      <c r="K2975">
        <v>1451620800</v>
      </c>
      <c r="L2975" s="9">
        <f>K2975/60/60/24+DATE(1970,1,1)</f>
        <v>42370.166666666672</v>
      </c>
      <c r="M2975">
        <v>1449171508</v>
      </c>
      <c r="N2975" s="9">
        <f>M2975/24/60/60+DATE(1970,1,1)</f>
        <v>42341.818379629629</v>
      </c>
      <c r="O2975" t="b">
        <v>0</v>
      </c>
      <c r="P2975">
        <v>33</v>
      </c>
      <c r="Q2975" t="b">
        <v>1</v>
      </c>
      <c r="R2975" t="s">
        <v>8269</v>
      </c>
      <c r="S2975" s="12" t="s">
        <v>8318</v>
      </c>
      <c r="T2975" t="s">
        <v>8319</v>
      </c>
      <c r="U2975">
        <f>YEAR(N2975)</f>
        <v>2015</v>
      </c>
    </row>
    <row r="2976" spans="1:21" ht="15" hidden="1" customHeight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>
        <f>ROUND(E2976/D2976*100,0)</f>
        <v>102</v>
      </c>
      <c r="H2976">
        <f>ROUND(E2976/P2976,2)</f>
        <v>58.62</v>
      </c>
      <c r="I2976" t="s">
        <v>8223</v>
      </c>
      <c r="J2976" t="s">
        <v>8245</v>
      </c>
      <c r="K2976">
        <v>1411695300</v>
      </c>
      <c r="L2976" s="9">
        <f>K2976/60/60/24+DATE(1970,1,1)</f>
        <v>41908.065972222219</v>
      </c>
      <c r="M2976">
        <v>1409275671</v>
      </c>
      <c r="N2976" s="9">
        <f>M2976/24/60/60+DATE(1970,1,1)</f>
        <v>41880.061006944445</v>
      </c>
      <c r="O2976" t="b">
        <v>0</v>
      </c>
      <c r="P2976">
        <v>87</v>
      </c>
      <c r="Q2976" t="b">
        <v>1</v>
      </c>
      <c r="R2976" t="s">
        <v>8269</v>
      </c>
      <c r="S2976" s="12" t="s">
        <v>8318</v>
      </c>
      <c r="T2976" t="s">
        <v>8319</v>
      </c>
      <c r="U2976">
        <f>YEAR(N2976)</f>
        <v>2014</v>
      </c>
    </row>
    <row r="2977" spans="1:21" ht="15" hidden="1" customHeight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>
        <f>ROUND(E2977/D2977*100,0)</f>
        <v>100</v>
      </c>
      <c r="H2977">
        <f>ROUND(E2977/P2977,2)</f>
        <v>70.88</v>
      </c>
      <c r="I2977" t="s">
        <v>8223</v>
      </c>
      <c r="J2977" t="s">
        <v>8245</v>
      </c>
      <c r="K2977">
        <v>1417057200</v>
      </c>
      <c r="L2977" s="9">
        <f>K2977/60/60/24+DATE(1970,1,1)</f>
        <v>41970.125</v>
      </c>
      <c r="M2977">
        <v>1414599886</v>
      </c>
      <c r="N2977" s="9">
        <f>M2977/24/60/60+DATE(1970,1,1)</f>
        <v>41941.683865740742</v>
      </c>
      <c r="O2977" t="b">
        <v>0</v>
      </c>
      <c r="P2977">
        <v>113</v>
      </c>
      <c r="Q2977" t="b">
        <v>1</v>
      </c>
      <c r="R2977" t="s">
        <v>8269</v>
      </c>
      <c r="S2977" s="12" t="s">
        <v>8318</v>
      </c>
      <c r="T2977" t="s">
        <v>8319</v>
      </c>
      <c r="U2977">
        <f>YEAR(N2977)</f>
        <v>2014</v>
      </c>
    </row>
    <row r="2978" spans="1:21" ht="15" hidden="1" customHeight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>
        <f>ROUND(E2978/D2978*100,0)</f>
        <v>171</v>
      </c>
      <c r="H2978">
        <f>ROUND(E2978/P2978,2)</f>
        <v>8.57</v>
      </c>
      <c r="I2978" t="s">
        <v>8224</v>
      </c>
      <c r="J2978" t="s">
        <v>8246</v>
      </c>
      <c r="K2978">
        <v>1457870400</v>
      </c>
      <c r="L2978" s="9">
        <f>K2978/60/60/24+DATE(1970,1,1)</f>
        <v>42442.5</v>
      </c>
      <c r="M2978">
        <v>1456421530</v>
      </c>
      <c r="N2978" s="9">
        <f>M2978/24/60/60+DATE(1970,1,1)</f>
        <v>42425.730671296296</v>
      </c>
      <c r="O2978" t="b">
        <v>0</v>
      </c>
      <c r="P2978">
        <v>14</v>
      </c>
      <c r="Q2978" t="b">
        <v>1</v>
      </c>
      <c r="R2978" t="s">
        <v>8269</v>
      </c>
      <c r="S2978" s="12" t="s">
        <v>8318</v>
      </c>
      <c r="T2978" t="s">
        <v>8319</v>
      </c>
      <c r="U2978">
        <f>YEAR(N2978)</f>
        <v>2016</v>
      </c>
    </row>
    <row r="2979" spans="1:21" ht="15" hidden="1" customHeight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>
        <f>ROUND(E2979/D2979*100,0)</f>
        <v>114</v>
      </c>
      <c r="H2979">
        <f>ROUND(E2979/P2979,2)</f>
        <v>113.57</v>
      </c>
      <c r="I2979" t="s">
        <v>8223</v>
      </c>
      <c r="J2979" t="s">
        <v>8245</v>
      </c>
      <c r="K2979">
        <v>1427076840</v>
      </c>
      <c r="L2979" s="9">
        <f>K2979/60/60/24+DATE(1970,1,1)</f>
        <v>42086.093055555553</v>
      </c>
      <c r="M2979">
        <v>1421960934</v>
      </c>
      <c r="N2979" s="9">
        <f>M2979/24/60/60+DATE(1970,1,1)</f>
        <v>42026.88118055556</v>
      </c>
      <c r="O2979" t="b">
        <v>0</v>
      </c>
      <c r="P2979">
        <v>30</v>
      </c>
      <c r="Q2979" t="b">
        <v>1</v>
      </c>
      <c r="R2979" t="s">
        <v>8269</v>
      </c>
      <c r="S2979" s="12" t="s">
        <v>8318</v>
      </c>
      <c r="T2979" t="s">
        <v>8319</v>
      </c>
      <c r="U2979">
        <f>YEAR(N2979)</f>
        <v>2015</v>
      </c>
    </row>
    <row r="2980" spans="1:21" ht="15" hidden="1" customHeight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>
        <f>ROUND(E2980/D2980*100,0)</f>
        <v>129</v>
      </c>
      <c r="H2980">
        <f>ROUND(E2980/P2980,2)</f>
        <v>60.69</v>
      </c>
      <c r="I2980" t="s">
        <v>8223</v>
      </c>
      <c r="J2980" t="s">
        <v>8245</v>
      </c>
      <c r="K2980">
        <v>1413784740</v>
      </c>
      <c r="L2980" s="9">
        <f>K2980/60/60/24+DATE(1970,1,1)</f>
        <v>41932.249305555553</v>
      </c>
      <c r="M2980">
        <v>1412954547</v>
      </c>
      <c r="N2980" s="9">
        <f>M2980/24/60/60+DATE(1970,1,1)</f>
        <v>41922.640590277777</v>
      </c>
      <c r="O2980" t="b">
        <v>0</v>
      </c>
      <c r="P2980">
        <v>16</v>
      </c>
      <c r="Q2980" t="b">
        <v>1</v>
      </c>
      <c r="R2980" t="s">
        <v>8269</v>
      </c>
      <c r="S2980" s="12" t="s">
        <v>8318</v>
      </c>
      <c r="T2980" t="s">
        <v>8319</v>
      </c>
      <c r="U2980">
        <f>YEAR(N2980)</f>
        <v>2014</v>
      </c>
    </row>
    <row r="2981" spans="1:21" ht="15" hidden="1" customHeight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>
        <f>ROUND(E2981/D2981*100,0)</f>
        <v>101</v>
      </c>
      <c r="H2981">
        <f>ROUND(E2981/P2981,2)</f>
        <v>110.22</v>
      </c>
      <c r="I2981" t="s">
        <v>8223</v>
      </c>
      <c r="J2981" t="s">
        <v>8245</v>
      </c>
      <c r="K2981">
        <v>1420524000</v>
      </c>
      <c r="L2981" s="9">
        <f>K2981/60/60/24+DATE(1970,1,1)</f>
        <v>42010.25</v>
      </c>
      <c r="M2981">
        <v>1419104823</v>
      </c>
      <c r="N2981" s="9">
        <f>M2981/24/60/60+DATE(1970,1,1)</f>
        <v>41993.824340277773</v>
      </c>
      <c r="O2981" t="b">
        <v>0</v>
      </c>
      <c r="P2981">
        <v>46</v>
      </c>
      <c r="Q2981" t="b">
        <v>1</v>
      </c>
      <c r="R2981" t="s">
        <v>8269</v>
      </c>
      <c r="S2981" s="12" t="s">
        <v>8318</v>
      </c>
      <c r="T2981" t="s">
        <v>8319</v>
      </c>
      <c r="U2981">
        <f>YEAR(N2981)</f>
        <v>2014</v>
      </c>
    </row>
    <row r="2982" spans="1:21" ht="15" hidden="1" customHeight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>
        <f>ROUND(E2982/D2982*100,0)</f>
        <v>109</v>
      </c>
      <c r="H2982">
        <f>ROUND(E2982/P2982,2)</f>
        <v>136.46</v>
      </c>
      <c r="I2982" t="s">
        <v>8223</v>
      </c>
      <c r="J2982" t="s">
        <v>8245</v>
      </c>
      <c r="K2982">
        <v>1440381600</v>
      </c>
      <c r="L2982" s="9">
        <f>K2982/60/60/24+DATE(1970,1,1)</f>
        <v>42240.083333333328</v>
      </c>
      <c r="M2982">
        <v>1438639130</v>
      </c>
      <c r="N2982" s="9">
        <f>M2982/24/60/60+DATE(1970,1,1)</f>
        <v>42219.915856481486</v>
      </c>
      <c r="O2982" t="b">
        <v>0</v>
      </c>
      <c r="P2982">
        <v>24</v>
      </c>
      <c r="Q2982" t="b">
        <v>1</v>
      </c>
      <c r="R2982" t="s">
        <v>8269</v>
      </c>
      <c r="S2982" s="12" t="s">
        <v>8318</v>
      </c>
      <c r="T2982" t="s">
        <v>8319</v>
      </c>
      <c r="U2982">
        <f>YEAR(N2982)</f>
        <v>2015</v>
      </c>
    </row>
    <row r="2983" spans="1:21" ht="15" hidden="1" customHeight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>
        <f>ROUND(E2983/D2983*100,0)</f>
        <v>129</v>
      </c>
      <c r="H2983">
        <f>ROUND(E2983/P2983,2)</f>
        <v>53.16</v>
      </c>
      <c r="I2983" t="s">
        <v>8240</v>
      </c>
      <c r="J2983" t="s">
        <v>8248</v>
      </c>
      <c r="K2983">
        <v>1443014756</v>
      </c>
      <c r="L2983" s="9">
        <f>K2983/60/60/24+DATE(1970,1,1)</f>
        <v>42270.559675925921</v>
      </c>
      <c r="M2983">
        <v>1439126756</v>
      </c>
      <c r="N2983" s="9">
        <f>M2983/24/60/60+DATE(1970,1,1)</f>
        <v>42225.559675925928</v>
      </c>
      <c r="O2983" t="b">
        <v>1</v>
      </c>
      <c r="P2983">
        <v>97</v>
      </c>
      <c r="Q2983" t="b">
        <v>1</v>
      </c>
      <c r="R2983" t="s">
        <v>8301</v>
      </c>
      <c r="S2983" s="12" t="s">
        <v>8318</v>
      </c>
      <c r="T2983" t="s">
        <v>8358</v>
      </c>
      <c r="U2983">
        <f>YEAR(N2983)</f>
        <v>2015</v>
      </c>
    </row>
    <row r="2984" spans="1:21" ht="15" hidden="1" customHeight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>
        <f>ROUND(E2984/D2984*100,0)</f>
        <v>102</v>
      </c>
      <c r="H2984">
        <f>ROUND(E2984/P2984,2)</f>
        <v>86.49</v>
      </c>
      <c r="I2984" t="s">
        <v>8224</v>
      </c>
      <c r="J2984" t="s">
        <v>8246</v>
      </c>
      <c r="K2984">
        <v>1455208143</v>
      </c>
      <c r="L2984" s="9">
        <f>K2984/60/60/24+DATE(1970,1,1)</f>
        <v>42411.686840277776</v>
      </c>
      <c r="M2984">
        <v>1452616143</v>
      </c>
      <c r="N2984" s="9">
        <f>M2984/24/60/60+DATE(1970,1,1)</f>
        <v>42381.686840277776</v>
      </c>
      <c r="O2984" t="b">
        <v>1</v>
      </c>
      <c r="P2984">
        <v>59</v>
      </c>
      <c r="Q2984" t="b">
        <v>1</v>
      </c>
      <c r="R2984" t="s">
        <v>8301</v>
      </c>
      <c r="S2984" s="12" t="s">
        <v>8318</v>
      </c>
      <c r="T2984" t="s">
        <v>8358</v>
      </c>
      <c r="U2984">
        <f>YEAR(N2984)</f>
        <v>2016</v>
      </c>
    </row>
    <row r="2985" spans="1:21" ht="15" hidden="1" customHeight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>
        <f>ROUND(E2985/D2985*100,0)</f>
        <v>147</v>
      </c>
      <c r="H2985">
        <f>ROUND(E2985/P2985,2)</f>
        <v>155.24</v>
      </c>
      <c r="I2985" t="s">
        <v>8223</v>
      </c>
      <c r="J2985" t="s">
        <v>8245</v>
      </c>
      <c r="K2985">
        <v>1415722236</v>
      </c>
      <c r="L2985" s="9">
        <f>K2985/60/60/24+DATE(1970,1,1)</f>
        <v>41954.674027777779</v>
      </c>
      <c r="M2985">
        <v>1410534636</v>
      </c>
      <c r="N2985" s="9">
        <f>M2985/24/60/60+DATE(1970,1,1)</f>
        <v>41894.632361111115</v>
      </c>
      <c r="O2985" t="b">
        <v>1</v>
      </c>
      <c r="P2985">
        <v>1095</v>
      </c>
      <c r="Q2985" t="b">
        <v>1</v>
      </c>
      <c r="R2985" t="s">
        <v>8301</v>
      </c>
      <c r="S2985" s="12" t="s">
        <v>8318</v>
      </c>
      <c r="T2985" t="s">
        <v>8358</v>
      </c>
      <c r="U2985">
        <f>YEAR(N2985)</f>
        <v>2014</v>
      </c>
    </row>
    <row r="2986" spans="1:21" ht="15" hidden="1" customHeight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>
        <f>ROUND(E2986/D2986*100,0)</f>
        <v>100</v>
      </c>
      <c r="H2986">
        <f>ROUND(E2986/P2986,2)</f>
        <v>115.08</v>
      </c>
      <c r="I2986" t="s">
        <v>8223</v>
      </c>
      <c r="J2986" t="s">
        <v>8245</v>
      </c>
      <c r="K2986">
        <v>1472020881</v>
      </c>
      <c r="L2986" s="9">
        <f>K2986/60/60/24+DATE(1970,1,1)</f>
        <v>42606.278715277775</v>
      </c>
      <c r="M2986">
        <v>1469428881</v>
      </c>
      <c r="N2986" s="9">
        <f>M2986/24/60/60+DATE(1970,1,1)</f>
        <v>42576.278715277775</v>
      </c>
      <c r="O2986" t="b">
        <v>1</v>
      </c>
      <c r="P2986">
        <v>218</v>
      </c>
      <c r="Q2986" t="b">
        <v>1</v>
      </c>
      <c r="R2986" t="s">
        <v>8301</v>
      </c>
      <c r="S2986" s="12" t="s">
        <v>8318</v>
      </c>
      <c r="T2986" t="s">
        <v>8358</v>
      </c>
      <c r="U2986">
        <f>YEAR(N2986)</f>
        <v>2016</v>
      </c>
    </row>
    <row r="2987" spans="1:21" ht="15" hidden="1" customHeight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>
        <f>ROUND(E2987/D2987*100,0)</f>
        <v>122</v>
      </c>
      <c r="H2987">
        <f>ROUND(E2987/P2987,2)</f>
        <v>109.59</v>
      </c>
      <c r="I2987" t="s">
        <v>8227</v>
      </c>
      <c r="J2987" t="s">
        <v>8249</v>
      </c>
      <c r="K2987">
        <v>1477886400</v>
      </c>
      <c r="L2987" s="9">
        <f>K2987/60/60/24+DATE(1970,1,1)</f>
        <v>42674.166666666672</v>
      </c>
      <c r="M2987">
        <v>1476228128</v>
      </c>
      <c r="N2987" s="9">
        <f>M2987/24/60/60+DATE(1970,1,1)</f>
        <v>42654.973703703705</v>
      </c>
      <c r="O2987" t="b">
        <v>0</v>
      </c>
      <c r="P2987">
        <v>111</v>
      </c>
      <c r="Q2987" t="b">
        <v>1</v>
      </c>
      <c r="R2987" t="s">
        <v>8301</v>
      </c>
      <c r="S2987" s="12" t="s">
        <v>8318</v>
      </c>
      <c r="T2987" t="s">
        <v>8358</v>
      </c>
      <c r="U2987">
        <f>YEAR(N2987)</f>
        <v>2016</v>
      </c>
    </row>
    <row r="2988" spans="1:21" ht="15" hidden="1" customHeight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>
        <f>ROUND(E2988/D2988*100,0)</f>
        <v>106</v>
      </c>
      <c r="H2988">
        <f>ROUND(E2988/P2988,2)</f>
        <v>45.21</v>
      </c>
      <c r="I2988" t="s">
        <v>8224</v>
      </c>
      <c r="J2988" t="s">
        <v>8246</v>
      </c>
      <c r="K2988">
        <v>1462100406</v>
      </c>
      <c r="L2988" s="9">
        <f>K2988/60/60/24+DATE(1970,1,1)</f>
        <v>42491.458402777775</v>
      </c>
      <c r="M2988">
        <v>1456920006</v>
      </c>
      <c r="N2988" s="9">
        <f>M2988/24/60/60+DATE(1970,1,1)</f>
        <v>42431.500069444446</v>
      </c>
      <c r="O2988" t="b">
        <v>0</v>
      </c>
      <c r="P2988">
        <v>56</v>
      </c>
      <c r="Q2988" t="b">
        <v>1</v>
      </c>
      <c r="R2988" t="s">
        <v>8301</v>
      </c>
      <c r="S2988" s="12" t="s">
        <v>8318</v>
      </c>
      <c r="T2988" t="s">
        <v>8358</v>
      </c>
      <c r="U2988">
        <f>YEAR(N2988)</f>
        <v>2016</v>
      </c>
    </row>
    <row r="2989" spans="1:21" ht="15" hidden="1" customHeight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>
        <f>ROUND(E2989/D2989*100,0)</f>
        <v>110</v>
      </c>
      <c r="H2989">
        <f>ROUND(E2989/P2989,2)</f>
        <v>104.15</v>
      </c>
      <c r="I2989" t="s">
        <v>8223</v>
      </c>
      <c r="J2989" t="s">
        <v>8245</v>
      </c>
      <c r="K2989">
        <v>1476316800</v>
      </c>
      <c r="L2989" s="9">
        <f>K2989/60/60/24+DATE(1970,1,1)</f>
        <v>42656</v>
      </c>
      <c r="M2989">
        <v>1473837751</v>
      </c>
      <c r="N2989" s="9">
        <f>M2989/24/60/60+DATE(1970,1,1)</f>
        <v>42627.307303240741</v>
      </c>
      <c r="O2989" t="b">
        <v>0</v>
      </c>
      <c r="P2989">
        <v>265</v>
      </c>
      <c r="Q2989" t="b">
        <v>1</v>
      </c>
      <c r="R2989" t="s">
        <v>8301</v>
      </c>
      <c r="S2989" s="12" t="s">
        <v>8318</v>
      </c>
      <c r="T2989" t="s">
        <v>8358</v>
      </c>
      <c r="U2989">
        <f>YEAR(N2989)</f>
        <v>2016</v>
      </c>
    </row>
    <row r="2990" spans="1:21" ht="15" hidden="1" customHeight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>
        <f>ROUND(E2990/D2990*100,0)</f>
        <v>100</v>
      </c>
      <c r="H2990">
        <f>ROUND(E2990/P2990,2)</f>
        <v>35.71</v>
      </c>
      <c r="I2990" t="s">
        <v>8224</v>
      </c>
      <c r="J2990" t="s">
        <v>8246</v>
      </c>
      <c r="K2990">
        <v>1466412081</v>
      </c>
      <c r="L2990" s="9">
        <f>K2990/60/60/24+DATE(1970,1,1)</f>
        <v>42541.362048611118</v>
      </c>
      <c r="M2990">
        <v>1463820081</v>
      </c>
      <c r="N2990" s="9">
        <f>M2990/24/60/60+DATE(1970,1,1)</f>
        <v>42511.36204861111</v>
      </c>
      <c r="O2990" t="b">
        <v>0</v>
      </c>
      <c r="P2990">
        <v>28</v>
      </c>
      <c r="Q2990" t="b">
        <v>1</v>
      </c>
      <c r="R2990" t="s">
        <v>8301</v>
      </c>
      <c r="S2990" s="12" t="s">
        <v>8318</v>
      </c>
      <c r="T2990" t="s">
        <v>8358</v>
      </c>
      <c r="U2990">
        <f>YEAR(N2990)</f>
        <v>2016</v>
      </c>
    </row>
    <row r="2991" spans="1:21" ht="15" hidden="1" customHeight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>
        <f>ROUND(E2991/D2991*100,0)</f>
        <v>177</v>
      </c>
      <c r="H2991">
        <f>ROUND(E2991/P2991,2)</f>
        <v>97</v>
      </c>
      <c r="I2991" t="s">
        <v>8223</v>
      </c>
      <c r="J2991" t="s">
        <v>8245</v>
      </c>
      <c r="K2991">
        <v>1450673940</v>
      </c>
      <c r="L2991" s="9">
        <f>K2991/60/60/24+DATE(1970,1,1)</f>
        <v>42359.207638888889</v>
      </c>
      <c r="M2991">
        <v>1448756962</v>
      </c>
      <c r="N2991" s="9">
        <f>M2991/24/60/60+DATE(1970,1,1)</f>
        <v>42337.020393518513</v>
      </c>
      <c r="O2991" t="b">
        <v>0</v>
      </c>
      <c r="P2991">
        <v>364</v>
      </c>
      <c r="Q2991" t="b">
        <v>1</v>
      </c>
      <c r="R2991" t="s">
        <v>8301</v>
      </c>
      <c r="S2991" s="12" t="s">
        <v>8318</v>
      </c>
      <c r="T2991" t="s">
        <v>8358</v>
      </c>
      <c r="U2991">
        <f>YEAR(N2991)</f>
        <v>2015</v>
      </c>
    </row>
    <row r="2992" spans="1:21" ht="15" hidden="1" customHeight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>
        <f>ROUND(E2992/D2992*100,0)</f>
        <v>100</v>
      </c>
      <c r="H2992">
        <f>ROUND(E2992/P2992,2)</f>
        <v>370.37</v>
      </c>
      <c r="I2992" t="s">
        <v>8223</v>
      </c>
      <c r="J2992" t="s">
        <v>8245</v>
      </c>
      <c r="K2992">
        <v>1452174420</v>
      </c>
      <c r="L2992" s="9">
        <f>K2992/60/60/24+DATE(1970,1,1)</f>
        <v>42376.57430555555</v>
      </c>
      <c r="M2992">
        <v>1449150420</v>
      </c>
      <c r="N2992" s="9">
        <f>M2992/24/60/60+DATE(1970,1,1)</f>
        <v>42341.574305555558</v>
      </c>
      <c r="O2992" t="b">
        <v>0</v>
      </c>
      <c r="P2992">
        <v>27</v>
      </c>
      <c r="Q2992" t="b">
        <v>1</v>
      </c>
      <c r="R2992" t="s">
        <v>8301</v>
      </c>
      <c r="S2992" s="12" t="s">
        <v>8318</v>
      </c>
      <c r="T2992" t="s">
        <v>8358</v>
      </c>
      <c r="U2992">
        <f>YEAR(N2992)</f>
        <v>2015</v>
      </c>
    </row>
    <row r="2993" spans="1:21" ht="15" hidden="1" customHeight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>
        <f>ROUND(E2993/D2993*100,0)</f>
        <v>103</v>
      </c>
      <c r="H2993">
        <f>ROUND(E2993/P2993,2)</f>
        <v>94.41</v>
      </c>
      <c r="I2993" t="s">
        <v>8223</v>
      </c>
      <c r="J2993" t="s">
        <v>8245</v>
      </c>
      <c r="K2993">
        <v>1485547530</v>
      </c>
      <c r="L2993" s="9">
        <f>K2993/60/60/24+DATE(1970,1,1)</f>
        <v>42762.837152777778</v>
      </c>
      <c r="M2993">
        <v>1483646730</v>
      </c>
      <c r="N2993" s="9">
        <f>M2993/24/60/60+DATE(1970,1,1)</f>
        <v>42740.837152777778</v>
      </c>
      <c r="O2993" t="b">
        <v>0</v>
      </c>
      <c r="P2993">
        <v>93</v>
      </c>
      <c r="Q2993" t="b">
        <v>1</v>
      </c>
      <c r="R2993" t="s">
        <v>8301</v>
      </c>
      <c r="S2993" s="12" t="s">
        <v>8318</v>
      </c>
      <c r="T2993" t="s">
        <v>8358</v>
      </c>
      <c r="U2993">
        <f>YEAR(N2993)</f>
        <v>2017</v>
      </c>
    </row>
    <row r="2994" spans="1:21" ht="15" hidden="1" customHeight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>
        <f>ROUND(E2994/D2994*100,0)</f>
        <v>105</v>
      </c>
      <c r="H2994">
        <f>ROUND(E2994/P2994,2)</f>
        <v>48.98</v>
      </c>
      <c r="I2994" t="s">
        <v>8223</v>
      </c>
      <c r="J2994" t="s">
        <v>8245</v>
      </c>
      <c r="K2994">
        <v>1476037510</v>
      </c>
      <c r="L2994" s="9">
        <f>K2994/60/60/24+DATE(1970,1,1)</f>
        <v>42652.767476851848</v>
      </c>
      <c r="M2994">
        <v>1473445510</v>
      </c>
      <c r="N2994" s="9">
        <f>M2994/24/60/60+DATE(1970,1,1)</f>
        <v>42622.767476851848</v>
      </c>
      <c r="O2994" t="b">
        <v>0</v>
      </c>
      <c r="P2994">
        <v>64</v>
      </c>
      <c r="Q2994" t="b">
        <v>1</v>
      </c>
      <c r="R2994" t="s">
        <v>8301</v>
      </c>
      <c r="S2994" s="12" t="s">
        <v>8318</v>
      </c>
      <c r="T2994" t="s">
        <v>8358</v>
      </c>
      <c r="U2994">
        <f>YEAR(N2994)</f>
        <v>2016</v>
      </c>
    </row>
    <row r="2995" spans="1:21" ht="15" hidden="1" customHeight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>
        <f>ROUND(E2995/D2995*100,0)</f>
        <v>100</v>
      </c>
      <c r="H2995">
        <f>ROUND(E2995/P2995,2)</f>
        <v>45.59</v>
      </c>
      <c r="I2995" t="s">
        <v>8223</v>
      </c>
      <c r="J2995" t="s">
        <v>8245</v>
      </c>
      <c r="K2995">
        <v>1455998867</v>
      </c>
      <c r="L2995" s="9">
        <f>K2995/60/60/24+DATE(1970,1,1)</f>
        <v>42420.838738425926</v>
      </c>
      <c r="M2995">
        <v>1453406867</v>
      </c>
      <c r="N2995" s="9">
        <f>M2995/24/60/60+DATE(1970,1,1)</f>
        <v>42390.838738425926</v>
      </c>
      <c r="O2995" t="b">
        <v>0</v>
      </c>
      <c r="P2995">
        <v>22</v>
      </c>
      <c r="Q2995" t="b">
        <v>1</v>
      </c>
      <c r="R2995" t="s">
        <v>8301</v>
      </c>
      <c r="S2995" s="12" t="s">
        <v>8318</v>
      </c>
      <c r="T2995" t="s">
        <v>8358</v>
      </c>
      <c r="U2995">
        <f>YEAR(N2995)</f>
        <v>2016</v>
      </c>
    </row>
    <row r="2996" spans="1:21" ht="15" hidden="1" customHeight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>
        <f>ROUND(E2996/D2996*100,0)</f>
        <v>458</v>
      </c>
      <c r="H2996">
        <f>ROUND(E2996/P2996,2)</f>
        <v>23.28</v>
      </c>
      <c r="I2996" t="s">
        <v>8224</v>
      </c>
      <c r="J2996" t="s">
        <v>8246</v>
      </c>
      <c r="K2996">
        <v>1412335772</v>
      </c>
      <c r="L2996" s="9">
        <f>K2996/60/60/24+DATE(1970,1,1)</f>
        <v>41915.478842592594</v>
      </c>
      <c r="M2996">
        <v>1409743772</v>
      </c>
      <c r="N2996" s="9">
        <f>M2996/24/60/60+DATE(1970,1,1)</f>
        <v>41885.478842592594</v>
      </c>
      <c r="O2996" t="b">
        <v>0</v>
      </c>
      <c r="P2996">
        <v>59</v>
      </c>
      <c r="Q2996" t="b">
        <v>1</v>
      </c>
      <c r="R2996" t="s">
        <v>8301</v>
      </c>
      <c r="S2996" s="12" t="s">
        <v>8318</v>
      </c>
      <c r="T2996" t="s">
        <v>8358</v>
      </c>
      <c r="U2996">
        <f>YEAR(N2996)</f>
        <v>2014</v>
      </c>
    </row>
    <row r="2997" spans="1:21" ht="15" hidden="1" customHeight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>
        <f>ROUND(E2997/D2997*100,0)</f>
        <v>105</v>
      </c>
      <c r="H2997">
        <f>ROUND(E2997/P2997,2)</f>
        <v>63.23</v>
      </c>
      <c r="I2997" t="s">
        <v>8223</v>
      </c>
      <c r="J2997" t="s">
        <v>8245</v>
      </c>
      <c r="K2997">
        <v>1484841471</v>
      </c>
      <c r="L2997" s="9">
        <f>K2997/60/60/24+DATE(1970,1,1)</f>
        <v>42754.665173611109</v>
      </c>
      <c r="M2997">
        <v>1482249471</v>
      </c>
      <c r="N2997" s="9">
        <f>M2997/24/60/60+DATE(1970,1,1)</f>
        <v>42724.665173611109</v>
      </c>
      <c r="O2997" t="b">
        <v>0</v>
      </c>
      <c r="P2997">
        <v>249</v>
      </c>
      <c r="Q2997" t="b">
        <v>1</v>
      </c>
      <c r="R2997" t="s">
        <v>8301</v>
      </c>
      <c r="S2997" s="12" t="s">
        <v>8318</v>
      </c>
      <c r="T2997" t="s">
        <v>8358</v>
      </c>
      <c r="U2997">
        <f>YEAR(N2997)</f>
        <v>2016</v>
      </c>
    </row>
    <row r="2998" spans="1:21" ht="15" hidden="1" customHeight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>
        <f>ROUND(E2998/D2998*100,0)</f>
        <v>172</v>
      </c>
      <c r="H2998">
        <f>ROUND(E2998/P2998,2)</f>
        <v>153.52000000000001</v>
      </c>
      <c r="I2998" t="s">
        <v>8223</v>
      </c>
      <c r="J2998" t="s">
        <v>8245</v>
      </c>
      <c r="K2998">
        <v>1432677240</v>
      </c>
      <c r="L2998" s="9">
        <f>K2998/60/60/24+DATE(1970,1,1)</f>
        <v>42150.912500000006</v>
      </c>
      <c r="M2998">
        <v>1427493240</v>
      </c>
      <c r="N2998" s="9">
        <f>M2998/24/60/60+DATE(1970,1,1)</f>
        <v>42090.912499999999</v>
      </c>
      <c r="O2998" t="b">
        <v>0</v>
      </c>
      <c r="P2998">
        <v>392</v>
      </c>
      <c r="Q2998" t="b">
        <v>1</v>
      </c>
      <c r="R2998" t="s">
        <v>8301</v>
      </c>
      <c r="S2998" s="12" t="s">
        <v>8318</v>
      </c>
      <c r="T2998" t="s">
        <v>8358</v>
      </c>
      <c r="U2998">
        <f>YEAR(N2998)</f>
        <v>2015</v>
      </c>
    </row>
    <row r="2999" spans="1:21" ht="15" hidden="1" customHeight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>
        <f>ROUND(E2999/D2999*100,0)</f>
        <v>104</v>
      </c>
      <c r="H2999">
        <f>ROUND(E2999/P2999,2)</f>
        <v>90.2</v>
      </c>
      <c r="I2999" t="s">
        <v>8223</v>
      </c>
      <c r="J2999" t="s">
        <v>8245</v>
      </c>
      <c r="K2999">
        <v>1488171540</v>
      </c>
      <c r="L2999" s="9">
        <f>K2999/60/60/24+DATE(1970,1,1)</f>
        <v>42793.207638888889</v>
      </c>
      <c r="M2999">
        <v>1486661793</v>
      </c>
      <c r="N2999" s="9">
        <f>M2999/24/60/60+DATE(1970,1,1)</f>
        <v>42775.733715277776</v>
      </c>
      <c r="O2999" t="b">
        <v>0</v>
      </c>
      <c r="P2999">
        <v>115</v>
      </c>
      <c r="Q2999" t="b">
        <v>1</v>
      </c>
      <c r="R2999" t="s">
        <v>8301</v>
      </c>
      <c r="S2999" s="12" t="s">
        <v>8318</v>
      </c>
      <c r="T2999" t="s">
        <v>8358</v>
      </c>
      <c r="U2999">
        <f>YEAR(N2999)</f>
        <v>2017</v>
      </c>
    </row>
    <row r="3000" spans="1:21" ht="15" hidden="1" customHeight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>
        <f>ROUND(E3000/D3000*100,0)</f>
        <v>103</v>
      </c>
      <c r="H3000">
        <f>ROUND(E3000/P3000,2)</f>
        <v>118.97</v>
      </c>
      <c r="I3000" t="s">
        <v>8223</v>
      </c>
      <c r="J3000" t="s">
        <v>8245</v>
      </c>
      <c r="K3000">
        <v>1402892700</v>
      </c>
      <c r="L3000" s="9">
        <f>K3000/60/60/24+DATE(1970,1,1)</f>
        <v>41806.184027777781</v>
      </c>
      <c r="M3000">
        <v>1400474329</v>
      </c>
      <c r="N3000" s="9">
        <f>M3000/24/60/60+DATE(1970,1,1)</f>
        <v>41778.193622685183</v>
      </c>
      <c r="O3000" t="b">
        <v>0</v>
      </c>
      <c r="P3000">
        <v>433</v>
      </c>
      <c r="Q3000" t="b">
        <v>1</v>
      </c>
      <c r="R3000" t="s">
        <v>8301</v>
      </c>
      <c r="S3000" s="12" t="s">
        <v>8318</v>
      </c>
      <c r="T3000" t="s">
        <v>8358</v>
      </c>
      <c r="U3000">
        <f>YEAR(N3000)</f>
        <v>2014</v>
      </c>
    </row>
    <row r="3001" spans="1:21" ht="15" hidden="1" customHeight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>
        <f>ROUND(E3001/D3001*100,0)</f>
        <v>119</v>
      </c>
      <c r="H3001">
        <f>ROUND(E3001/P3001,2)</f>
        <v>80.25</v>
      </c>
      <c r="I3001" t="s">
        <v>8223</v>
      </c>
      <c r="J3001" t="s">
        <v>8245</v>
      </c>
      <c r="K3001">
        <v>1488333600</v>
      </c>
      <c r="L3001" s="9">
        <f>K3001/60/60/24+DATE(1970,1,1)</f>
        <v>42795.083333333328</v>
      </c>
      <c r="M3001">
        <v>1487094360</v>
      </c>
      <c r="N3001" s="9">
        <f>M3001/24/60/60+DATE(1970,1,1)</f>
        <v>42780.740277777775</v>
      </c>
      <c r="O3001" t="b">
        <v>0</v>
      </c>
      <c r="P3001">
        <v>20</v>
      </c>
      <c r="Q3001" t="b">
        <v>1</v>
      </c>
      <c r="R3001" t="s">
        <v>8301</v>
      </c>
      <c r="S3001" s="12" t="s">
        <v>8318</v>
      </c>
      <c r="T3001" t="s">
        <v>8358</v>
      </c>
      <c r="U3001">
        <f>YEAR(N3001)</f>
        <v>2017</v>
      </c>
    </row>
    <row r="3002" spans="1:21" ht="15" hidden="1" customHeight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>
        <f>ROUND(E3002/D3002*100,0)</f>
        <v>100</v>
      </c>
      <c r="H3002">
        <f>ROUND(E3002/P3002,2)</f>
        <v>62.5</v>
      </c>
      <c r="I3002" t="s">
        <v>8223</v>
      </c>
      <c r="J3002" t="s">
        <v>8245</v>
      </c>
      <c r="K3002">
        <v>1485885600</v>
      </c>
      <c r="L3002" s="9">
        <f>K3002/60/60/24+DATE(1970,1,1)</f>
        <v>42766.75</v>
      </c>
      <c r="M3002">
        <v>1484682670</v>
      </c>
      <c r="N3002" s="9">
        <f>M3002/24/60/60+DATE(1970,1,1)</f>
        <v>42752.827199074076</v>
      </c>
      <c r="O3002" t="b">
        <v>0</v>
      </c>
      <c r="P3002">
        <v>8</v>
      </c>
      <c r="Q3002" t="b">
        <v>1</v>
      </c>
      <c r="R3002" t="s">
        <v>8301</v>
      </c>
      <c r="S3002" s="12" t="s">
        <v>8318</v>
      </c>
      <c r="T3002" t="s">
        <v>8358</v>
      </c>
      <c r="U3002">
        <f>YEAR(N3002)</f>
        <v>2017</v>
      </c>
    </row>
    <row r="3003" spans="1:21" ht="15" hidden="1" customHeight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>
        <f>ROUND(E3003/D3003*100,0)</f>
        <v>319</v>
      </c>
      <c r="H3003">
        <f>ROUND(E3003/P3003,2)</f>
        <v>131.38</v>
      </c>
      <c r="I3003" t="s">
        <v>8223</v>
      </c>
      <c r="J3003" t="s">
        <v>8245</v>
      </c>
      <c r="K3003">
        <v>1468445382</v>
      </c>
      <c r="L3003" s="9">
        <f>K3003/60/60/24+DATE(1970,1,1)</f>
        <v>42564.895625000005</v>
      </c>
      <c r="M3003">
        <v>1465853382</v>
      </c>
      <c r="N3003" s="9">
        <f>M3003/24/60/60+DATE(1970,1,1)</f>
        <v>42534.895625000005</v>
      </c>
      <c r="O3003" t="b">
        <v>0</v>
      </c>
      <c r="P3003">
        <v>175</v>
      </c>
      <c r="Q3003" t="b">
        <v>1</v>
      </c>
      <c r="R3003" t="s">
        <v>8301</v>
      </c>
      <c r="S3003" s="12" t="s">
        <v>8318</v>
      </c>
      <c r="T3003" t="s">
        <v>8358</v>
      </c>
      <c r="U3003">
        <f>YEAR(N3003)</f>
        <v>2016</v>
      </c>
    </row>
    <row r="3004" spans="1:21" ht="15" hidden="1" customHeight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>
        <f>ROUND(E3004/D3004*100,0)</f>
        <v>109</v>
      </c>
      <c r="H3004">
        <f>ROUND(E3004/P3004,2)</f>
        <v>73.03</v>
      </c>
      <c r="I3004" t="s">
        <v>8223</v>
      </c>
      <c r="J3004" t="s">
        <v>8245</v>
      </c>
      <c r="K3004">
        <v>1356552252</v>
      </c>
      <c r="L3004" s="9">
        <f>K3004/60/60/24+DATE(1970,1,1)</f>
        <v>41269.83625</v>
      </c>
      <c r="M3004">
        <v>1353960252</v>
      </c>
      <c r="N3004" s="9">
        <f>M3004/24/60/60+DATE(1970,1,1)</f>
        <v>41239.83625</v>
      </c>
      <c r="O3004" t="b">
        <v>0</v>
      </c>
      <c r="P3004">
        <v>104</v>
      </c>
      <c r="Q3004" t="b">
        <v>1</v>
      </c>
      <c r="R3004" t="s">
        <v>8301</v>
      </c>
      <c r="S3004" s="12" t="s">
        <v>8318</v>
      </c>
      <c r="T3004" t="s">
        <v>8358</v>
      </c>
      <c r="U3004">
        <f>YEAR(N3004)</f>
        <v>2012</v>
      </c>
    </row>
    <row r="3005" spans="1:21" ht="15" hidden="1" customHeight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>
        <f>ROUND(E3005/D3005*100,0)</f>
        <v>101</v>
      </c>
      <c r="H3005">
        <f>ROUND(E3005/P3005,2)</f>
        <v>178.53</v>
      </c>
      <c r="I3005" t="s">
        <v>8223</v>
      </c>
      <c r="J3005" t="s">
        <v>8245</v>
      </c>
      <c r="K3005">
        <v>1456811940</v>
      </c>
      <c r="L3005" s="9">
        <f>K3005/60/60/24+DATE(1970,1,1)</f>
        <v>42430.249305555553</v>
      </c>
      <c r="M3005">
        <v>1454098976</v>
      </c>
      <c r="N3005" s="9">
        <f>M3005/24/60/60+DATE(1970,1,1)</f>
        <v>42398.849259259259</v>
      </c>
      <c r="O3005" t="b">
        <v>0</v>
      </c>
      <c r="P3005">
        <v>17</v>
      </c>
      <c r="Q3005" t="b">
        <v>1</v>
      </c>
      <c r="R3005" t="s">
        <v>8301</v>
      </c>
      <c r="S3005" s="12" t="s">
        <v>8318</v>
      </c>
      <c r="T3005" t="s">
        <v>8358</v>
      </c>
      <c r="U3005">
        <f>YEAR(N3005)</f>
        <v>2016</v>
      </c>
    </row>
    <row r="3006" spans="1:21" ht="15" hidden="1" customHeight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>
        <f>ROUND(E3006/D3006*100,0)</f>
        <v>113</v>
      </c>
      <c r="H3006">
        <f>ROUND(E3006/P3006,2)</f>
        <v>162.91</v>
      </c>
      <c r="I3006" t="s">
        <v>8223</v>
      </c>
      <c r="J3006" t="s">
        <v>8245</v>
      </c>
      <c r="K3006">
        <v>1416089324</v>
      </c>
      <c r="L3006" s="9">
        <f>K3006/60/60/24+DATE(1970,1,1)</f>
        <v>41958.922731481478</v>
      </c>
      <c r="M3006">
        <v>1413493724</v>
      </c>
      <c r="N3006" s="9">
        <f>M3006/24/60/60+DATE(1970,1,1)</f>
        <v>41928.881064814814</v>
      </c>
      <c r="O3006" t="b">
        <v>0</v>
      </c>
      <c r="P3006">
        <v>277</v>
      </c>
      <c r="Q3006" t="b">
        <v>1</v>
      </c>
      <c r="R3006" t="s">
        <v>8301</v>
      </c>
      <c r="S3006" s="12" t="s">
        <v>8318</v>
      </c>
      <c r="T3006" t="s">
        <v>8358</v>
      </c>
      <c r="U3006">
        <f>YEAR(N3006)</f>
        <v>2014</v>
      </c>
    </row>
    <row r="3007" spans="1:21" ht="15" hidden="1" customHeight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>
        <f>ROUND(E3007/D3007*100,0)</f>
        <v>120</v>
      </c>
      <c r="H3007">
        <f>ROUND(E3007/P3007,2)</f>
        <v>108.24</v>
      </c>
      <c r="I3007" t="s">
        <v>8223</v>
      </c>
      <c r="J3007" t="s">
        <v>8245</v>
      </c>
      <c r="K3007">
        <v>1412611905</v>
      </c>
      <c r="L3007" s="9">
        <f>K3007/60/60/24+DATE(1970,1,1)</f>
        <v>41918.674826388888</v>
      </c>
      <c r="M3007">
        <v>1410019905</v>
      </c>
      <c r="N3007" s="9">
        <f>M3007/24/60/60+DATE(1970,1,1)</f>
        <v>41888.674826388888</v>
      </c>
      <c r="O3007" t="b">
        <v>0</v>
      </c>
      <c r="P3007">
        <v>118</v>
      </c>
      <c r="Q3007" t="b">
        <v>1</v>
      </c>
      <c r="R3007" t="s">
        <v>8301</v>
      </c>
      <c r="S3007" s="12" t="s">
        <v>8318</v>
      </c>
      <c r="T3007" t="s">
        <v>8358</v>
      </c>
      <c r="U3007">
        <f>YEAR(N3007)</f>
        <v>2014</v>
      </c>
    </row>
    <row r="3008" spans="1:21" ht="15" hidden="1" customHeight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>
        <f>ROUND(E3008/D3008*100,0)</f>
        <v>108</v>
      </c>
      <c r="H3008">
        <f>ROUND(E3008/P3008,2)</f>
        <v>88.87</v>
      </c>
      <c r="I3008" t="s">
        <v>8228</v>
      </c>
      <c r="J3008" t="s">
        <v>8250</v>
      </c>
      <c r="K3008">
        <v>1418580591</v>
      </c>
      <c r="L3008" s="9">
        <f>K3008/60/60/24+DATE(1970,1,1)</f>
        <v>41987.756840277783</v>
      </c>
      <c r="M3008">
        <v>1415988591</v>
      </c>
      <c r="N3008" s="9">
        <f>M3008/24/60/60+DATE(1970,1,1)</f>
        <v>41957.756840277776</v>
      </c>
      <c r="O3008" t="b">
        <v>0</v>
      </c>
      <c r="P3008">
        <v>97</v>
      </c>
      <c r="Q3008" t="b">
        <v>1</v>
      </c>
      <c r="R3008" t="s">
        <v>8301</v>
      </c>
      <c r="S3008" s="12" t="s">
        <v>8318</v>
      </c>
      <c r="T3008" t="s">
        <v>8358</v>
      </c>
      <c r="U3008">
        <f>YEAR(N3008)</f>
        <v>2014</v>
      </c>
    </row>
    <row r="3009" spans="1:21" ht="15" hidden="1" customHeight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>
        <f>ROUND(E3009/D3009*100,0)</f>
        <v>180</v>
      </c>
      <c r="H3009">
        <f>ROUND(E3009/P3009,2)</f>
        <v>54</v>
      </c>
      <c r="I3009" t="s">
        <v>8223</v>
      </c>
      <c r="J3009" t="s">
        <v>8245</v>
      </c>
      <c r="K3009">
        <v>1429938683</v>
      </c>
      <c r="L3009" s="9">
        <f>K3009/60/60/24+DATE(1970,1,1)</f>
        <v>42119.216238425928</v>
      </c>
      <c r="M3009">
        <v>1428124283</v>
      </c>
      <c r="N3009" s="9">
        <f>M3009/24/60/60+DATE(1970,1,1)</f>
        <v>42098.216238425928</v>
      </c>
      <c r="O3009" t="b">
        <v>0</v>
      </c>
      <c r="P3009">
        <v>20</v>
      </c>
      <c r="Q3009" t="b">
        <v>1</v>
      </c>
      <c r="R3009" t="s">
        <v>8301</v>
      </c>
      <c r="S3009" s="12" t="s">
        <v>8318</v>
      </c>
      <c r="T3009" t="s">
        <v>8358</v>
      </c>
      <c r="U3009">
        <f>YEAR(N3009)</f>
        <v>2015</v>
      </c>
    </row>
    <row r="3010" spans="1:21" ht="15" hidden="1" customHeight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>
        <f>ROUND(E3010/D3010*100,0)</f>
        <v>101</v>
      </c>
      <c r="H3010">
        <f>ROUND(E3010/P3010,2)</f>
        <v>116.73</v>
      </c>
      <c r="I3010" t="s">
        <v>8223</v>
      </c>
      <c r="J3010" t="s">
        <v>8245</v>
      </c>
      <c r="K3010">
        <v>1453352719</v>
      </c>
      <c r="L3010" s="9">
        <f>K3010/60/60/24+DATE(1970,1,1)</f>
        <v>42390.212025462963</v>
      </c>
      <c r="M3010">
        <v>1450760719</v>
      </c>
      <c r="N3010" s="9">
        <f>M3010/24/60/60+DATE(1970,1,1)</f>
        <v>42360.212025462963</v>
      </c>
      <c r="O3010" t="b">
        <v>0</v>
      </c>
      <c r="P3010">
        <v>26</v>
      </c>
      <c r="Q3010" t="b">
        <v>1</v>
      </c>
      <c r="R3010" t="s">
        <v>8301</v>
      </c>
      <c r="S3010" s="12" t="s">
        <v>8318</v>
      </c>
      <c r="T3010" t="s">
        <v>8358</v>
      </c>
      <c r="U3010">
        <f>YEAR(N3010)</f>
        <v>2015</v>
      </c>
    </row>
    <row r="3011" spans="1:21" ht="15" hidden="1" customHeight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>
        <f>ROUND(E3011/D3011*100,0)</f>
        <v>120</v>
      </c>
      <c r="H3011">
        <f>ROUND(E3011/P3011,2)</f>
        <v>233.9</v>
      </c>
      <c r="I3011" t="s">
        <v>8223</v>
      </c>
      <c r="J3011" t="s">
        <v>8245</v>
      </c>
      <c r="K3011">
        <v>1417012840</v>
      </c>
      <c r="L3011" s="9">
        <f>K3011/60/60/24+DATE(1970,1,1)</f>
        <v>41969.611574074079</v>
      </c>
      <c r="M3011">
        <v>1414417240</v>
      </c>
      <c r="N3011" s="9">
        <f>M3011/24/60/60+DATE(1970,1,1)</f>
        <v>41939.569907407407</v>
      </c>
      <c r="O3011" t="b">
        <v>0</v>
      </c>
      <c r="P3011">
        <v>128</v>
      </c>
      <c r="Q3011" t="b">
        <v>1</v>
      </c>
      <c r="R3011" t="s">
        <v>8301</v>
      </c>
      <c r="S3011" s="12" t="s">
        <v>8318</v>
      </c>
      <c r="T3011" t="s">
        <v>8358</v>
      </c>
      <c r="U3011">
        <f>YEAR(N3011)</f>
        <v>2014</v>
      </c>
    </row>
    <row r="3012" spans="1:21" ht="15" hidden="1" customHeight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>
        <f>ROUND(E3012/D3012*100,0)</f>
        <v>158</v>
      </c>
      <c r="H3012">
        <f>ROUND(E3012/P3012,2)</f>
        <v>158</v>
      </c>
      <c r="I3012" t="s">
        <v>8223</v>
      </c>
      <c r="J3012" t="s">
        <v>8245</v>
      </c>
      <c r="K3012">
        <v>1424548719</v>
      </c>
      <c r="L3012" s="9">
        <f>K3012/60/60/24+DATE(1970,1,1)</f>
        <v>42056.832395833335</v>
      </c>
      <c r="M3012">
        <v>1419364719</v>
      </c>
      <c r="N3012" s="9">
        <f>M3012/24/60/60+DATE(1970,1,1)</f>
        <v>41996.832395833335</v>
      </c>
      <c r="O3012" t="b">
        <v>0</v>
      </c>
      <c r="P3012">
        <v>15</v>
      </c>
      <c r="Q3012" t="b">
        <v>1</v>
      </c>
      <c r="R3012" t="s">
        <v>8301</v>
      </c>
      <c r="S3012" s="12" t="s">
        <v>8318</v>
      </c>
      <c r="T3012" t="s">
        <v>8358</v>
      </c>
      <c r="U3012">
        <f>YEAR(N3012)</f>
        <v>2014</v>
      </c>
    </row>
    <row r="3013" spans="1:21" ht="15" hidden="1" customHeight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>
        <f>ROUND(E3013/D3013*100,0)</f>
        <v>124</v>
      </c>
      <c r="H3013">
        <f>ROUND(E3013/P3013,2)</f>
        <v>14.84</v>
      </c>
      <c r="I3013" t="s">
        <v>8226</v>
      </c>
      <c r="J3013" t="s">
        <v>8248</v>
      </c>
      <c r="K3013">
        <v>1450911540</v>
      </c>
      <c r="L3013" s="9">
        <f>K3013/60/60/24+DATE(1970,1,1)</f>
        <v>42361.957638888889</v>
      </c>
      <c r="M3013">
        <v>1448536516</v>
      </c>
      <c r="N3013" s="9">
        <f>M3013/24/60/60+DATE(1970,1,1)</f>
        <v>42334.468935185185</v>
      </c>
      <c r="O3013" t="b">
        <v>0</v>
      </c>
      <c r="P3013">
        <v>25</v>
      </c>
      <c r="Q3013" t="b">
        <v>1</v>
      </c>
      <c r="R3013" t="s">
        <v>8301</v>
      </c>
      <c r="S3013" s="12" t="s">
        <v>8318</v>
      </c>
      <c r="T3013" t="s">
        <v>8358</v>
      </c>
      <c r="U3013">
        <f>YEAR(N3013)</f>
        <v>2015</v>
      </c>
    </row>
    <row r="3014" spans="1:21" ht="15" hidden="1" customHeight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>
        <f>ROUND(E3014/D3014*100,0)</f>
        <v>117</v>
      </c>
      <c r="H3014">
        <f>ROUND(E3014/P3014,2)</f>
        <v>85.18</v>
      </c>
      <c r="I3014" t="s">
        <v>8223</v>
      </c>
      <c r="J3014" t="s">
        <v>8245</v>
      </c>
      <c r="K3014">
        <v>1423587130</v>
      </c>
      <c r="L3014" s="9">
        <f>K3014/60/60/24+DATE(1970,1,1)</f>
        <v>42045.702893518523</v>
      </c>
      <c r="M3014">
        <v>1421772730</v>
      </c>
      <c r="N3014" s="9">
        <f>M3014/24/60/60+DATE(1970,1,1)</f>
        <v>42024.702893518523</v>
      </c>
      <c r="O3014" t="b">
        <v>0</v>
      </c>
      <c r="P3014">
        <v>55</v>
      </c>
      <c r="Q3014" t="b">
        <v>1</v>
      </c>
      <c r="R3014" t="s">
        <v>8301</v>
      </c>
      <c r="S3014" s="12" t="s">
        <v>8318</v>
      </c>
      <c r="T3014" t="s">
        <v>8358</v>
      </c>
      <c r="U3014">
        <f>YEAR(N3014)</f>
        <v>2015</v>
      </c>
    </row>
    <row r="3015" spans="1:21" ht="15" hidden="1" customHeight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>
        <f>ROUND(E3015/D3015*100,0)</f>
        <v>157</v>
      </c>
      <c r="H3015">
        <f>ROUND(E3015/P3015,2)</f>
        <v>146.69</v>
      </c>
      <c r="I3015" t="s">
        <v>8223</v>
      </c>
      <c r="J3015" t="s">
        <v>8245</v>
      </c>
      <c r="K3015">
        <v>1434917049</v>
      </c>
      <c r="L3015" s="9">
        <f>K3015/60/60/24+DATE(1970,1,1)</f>
        <v>42176.836215277777</v>
      </c>
      <c r="M3015">
        <v>1432325049</v>
      </c>
      <c r="N3015" s="9">
        <f>M3015/24/60/60+DATE(1970,1,1)</f>
        <v>42146.836215277777</v>
      </c>
      <c r="O3015" t="b">
        <v>0</v>
      </c>
      <c r="P3015">
        <v>107</v>
      </c>
      <c r="Q3015" t="b">
        <v>1</v>
      </c>
      <c r="R3015" t="s">
        <v>8301</v>
      </c>
      <c r="S3015" s="12" t="s">
        <v>8318</v>
      </c>
      <c r="T3015" t="s">
        <v>8358</v>
      </c>
      <c r="U3015">
        <f>YEAR(N3015)</f>
        <v>2015</v>
      </c>
    </row>
    <row r="3016" spans="1:21" ht="15" hidden="1" customHeight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>
        <f>ROUND(E3016/D3016*100,0)</f>
        <v>113</v>
      </c>
      <c r="H3016">
        <f>ROUND(E3016/P3016,2)</f>
        <v>50.76</v>
      </c>
      <c r="I3016" t="s">
        <v>8223</v>
      </c>
      <c r="J3016" t="s">
        <v>8245</v>
      </c>
      <c r="K3016">
        <v>1415163600</v>
      </c>
      <c r="L3016" s="9">
        <f>K3016/60/60/24+DATE(1970,1,1)</f>
        <v>41948.208333333336</v>
      </c>
      <c r="M3016">
        <v>1412737080</v>
      </c>
      <c r="N3016" s="9">
        <f>M3016/24/60/60+DATE(1970,1,1)</f>
        <v>41920.123611111107</v>
      </c>
      <c r="O3016" t="b">
        <v>0</v>
      </c>
      <c r="P3016">
        <v>557</v>
      </c>
      <c r="Q3016" t="b">
        <v>1</v>
      </c>
      <c r="R3016" t="s">
        <v>8301</v>
      </c>
      <c r="S3016" s="12" t="s">
        <v>8318</v>
      </c>
      <c r="T3016" t="s">
        <v>8358</v>
      </c>
      <c r="U3016">
        <f>YEAR(N3016)</f>
        <v>2014</v>
      </c>
    </row>
    <row r="3017" spans="1:21" ht="15" hidden="1" customHeight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>
        <f>ROUND(E3017/D3017*100,0)</f>
        <v>103</v>
      </c>
      <c r="H3017">
        <f>ROUND(E3017/P3017,2)</f>
        <v>87.7</v>
      </c>
      <c r="I3017" t="s">
        <v>8223</v>
      </c>
      <c r="J3017" t="s">
        <v>8245</v>
      </c>
      <c r="K3017">
        <v>1402459200</v>
      </c>
      <c r="L3017" s="9">
        <f>K3017/60/60/24+DATE(1970,1,1)</f>
        <v>41801.166666666664</v>
      </c>
      <c r="M3017">
        <v>1401125238</v>
      </c>
      <c r="N3017" s="9">
        <f>M3017/24/60/60+DATE(1970,1,1)</f>
        <v>41785.72729166667</v>
      </c>
      <c r="O3017" t="b">
        <v>0</v>
      </c>
      <c r="P3017">
        <v>40</v>
      </c>
      <c r="Q3017" t="b">
        <v>1</v>
      </c>
      <c r="R3017" t="s">
        <v>8301</v>
      </c>
      <c r="S3017" s="12" t="s">
        <v>8318</v>
      </c>
      <c r="T3017" t="s">
        <v>8358</v>
      </c>
      <c r="U3017">
        <f>YEAR(N3017)</f>
        <v>2014</v>
      </c>
    </row>
    <row r="3018" spans="1:21" ht="15" hidden="1" customHeight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>
        <f>ROUND(E3018/D3018*100,0)</f>
        <v>103</v>
      </c>
      <c r="H3018">
        <f>ROUND(E3018/P3018,2)</f>
        <v>242.28</v>
      </c>
      <c r="I3018" t="s">
        <v>8223</v>
      </c>
      <c r="J3018" t="s">
        <v>8245</v>
      </c>
      <c r="K3018">
        <v>1405688952</v>
      </c>
      <c r="L3018" s="9">
        <f>K3018/60/60/24+DATE(1970,1,1)</f>
        <v>41838.548055555555</v>
      </c>
      <c r="M3018">
        <v>1400504952</v>
      </c>
      <c r="N3018" s="9">
        <f>M3018/24/60/60+DATE(1970,1,1)</f>
        <v>41778.548055555555</v>
      </c>
      <c r="O3018" t="b">
        <v>0</v>
      </c>
      <c r="P3018">
        <v>36</v>
      </c>
      <c r="Q3018" t="b">
        <v>1</v>
      </c>
      <c r="R3018" t="s">
        <v>8301</v>
      </c>
      <c r="S3018" s="12" t="s">
        <v>8318</v>
      </c>
      <c r="T3018" t="s">
        <v>8358</v>
      </c>
      <c r="U3018">
        <f>YEAR(N3018)</f>
        <v>2014</v>
      </c>
    </row>
    <row r="3019" spans="1:21" ht="15" hidden="1" customHeight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>
        <f>ROUND(E3019/D3019*100,0)</f>
        <v>106</v>
      </c>
      <c r="H3019">
        <f>ROUND(E3019/P3019,2)</f>
        <v>146.44999999999999</v>
      </c>
      <c r="I3019" t="s">
        <v>8223</v>
      </c>
      <c r="J3019" t="s">
        <v>8245</v>
      </c>
      <c r="K3019">
        <v>1408566243</v>
      </c>
      <c r="L3019" s="9">
        <f>K3019/60/60/24+DATE(1970,1,1)</f>
        <v>41871.850034722222</v>
      </c>
      <c r="M3019">
        <v>1405974243</v>
      </c>
      <c r="N3019" s="9">
        <f>M3019/24/60/60+DATE(1970,1,1)</f>
        <v>41841.850034722222</v>
      </c>
      <c r="O3019" t="b">
        <v>0</v>
      </c>
      <c r="P3019">
        <v>159</v>
      </c>
      <c r="Q3019" t="b">
        <v>1</v>
      </c>
      <c r="R3019" t="s">
        <v>8301</v>
      </c>
      <c r="S3019" s="12" t="s">
        <v>8318</v>
      </c>
      <c r="T3019" t="s">
        <v>8358</v>
      </c>
      <c r="U3019">
        <f>YEAR(N3019)</f>
        <v>2014</v>
      </c>
    </row>
    <row r="3020" spans="1:21" ht="15" hidden="1" customHeight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>
        <f>ROUND(E3020/D3020*100,0)</f>
        <v>101</v>
      </c>
      <c r="H3020">
        <f>ROUND(E3020/P3020,2)</f>
        <v>103.17</v>
      </c>
      <c r="I3020" t="s">
        <v>8229</v>
      </c>
      <c r="J3020" t="s">
        <v>8248</v>
      </c>
      <c r="K3020">
        <v>1437429600</v>
      </c>
      <c r="L3020" s="9">
        <f>K3020/60/60/24+DATE(1970,1,1)</f>
        <v>42205.916666666672</v>
      </c>
      <c r="M3020">
        <v>1433747376</v>
      </c>
      <c r="N3020" s="9">
        <f>M3020/24/60/60+DATE(1970,1,1)</f>
        <v>42163.298333333332</v>
      </c>
      <c r="O3020" t="b">
        <v>0</v>
      </c>
      <c r="P3020">
        <v>41</v>
      </c>
      <c r="Q3020" t="b">
        <v>1</v>
      </c>
      <c r="R3020" t="s">
        <v>8301</v>
      </c>
      <c r="S3020" s="12" t="s">
        <v>8318</v>
      </c>
      <c r="T3020" t="s">
        <v>8358</v>
      </c>
      <c r="U3020">
        <f>YEAR(N3020)</f>
        <v>2015</v>
      </c>
    </row>
    <row r="3021" spans="1:21" ht="15" hidden="1" customHeight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>
        <f>ROUND(E3021/D3021*100,0)</f>
        <v>121</v>
      </c>
      <c r="H3021">
        <f>ROUND(E3021/P3021,2)</f>
        <v>80.459999999999994</v>
      </c>
      <c r="I3021" t="s">
        <v>8223</v>
      </c>
      <c r="J3021" t="s">
        <v>8245</v>
      </c>
      <c r="K3021">
        <v>1401159600</v>
      </c>
      <c r="L3021" s="9">
        <f>K3021/60/60/24+DATE(1970,1,1)</f>
        <v>41786.125</v>
      </c>
      <c r="M3021">
        <v>1398801620</v>
      </c>
      <c r="N3021" s="9">
        <f>M3021/24/60/60+DATE(1970,1,1)</f>
        <v>41758.833564814813</v>
      </c>
      <c r="O3021" t="b">
        <v>0</v>
      </c>
      <c r="P3021">
        <v>226</v>
      </c>
      <c r="Q3021" t="b">
        <v>1</v>
      </c>
      <c r="R3021" t="s">
        <v>8301</v>
      </c>
      <c r="S3021" s="12" t="s">
        <v>8318</v>
      </c>
      <c r="T3021" t="s">
        <v>8358</v>
      </c>
      <c r="U3021">
        <f>YEAR(N3021)</f>
        <v>2014</v>
      </c>
    </row>
    <row r="3022" spans="1:21" ht="15" hidden="1" customHeight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>
        <f>ROUND(E3022/D3022*100,0)</f>
        <v>101</v>
      </c>
      <c r="H3022">
        <f>ROUND(E3022/P3022,2)</f>
        <v>234.67</v>
      </c>
      <c r="I3022" t="s">
        <v>8223</v>
      </c>
      <c r="J3022" t="s">
        <v>8245</v>
      </c>
      <c r="K3022">
        <v>1439583533</v>
      </c>
      <c r="L3022" s="9">
        <f>K3022/60/60/24+DATE(1970,1,1)</f>
        <v>42230.846446759257</v>
      </c>
      <c r="M3022">
        <v>1434399533</v>
      </c>
      <c r="N3022" s="9">
        <f>M3022/24/60/60+DATE(1970,1,1)</f>
        <v>42170.846446759257</v>
      </c>
      <c r="O3022" t="b">
        <v>0</v>
      </c>
      <c r="P3022">
        <v>30</v>
      </c>
      <c r="Q3022" t="b">
        <v>1</v>
      </c>
      <c r="R3022" t="s">
        <v>8301</v>
      </c>
      <c r="S3022" s="12" t="s">
        <v>8318</v>
      </c>
      <c r="T3022" t="s">
        <v>8358</v>
      </c>
      <c r="U3022">
        <f>YEAR(N3022)</f>
        <v>2015</v>
      </c>
    </row>
    <row r="3023" spans="1:21" ht="15" hidden="1" customHeight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>
        <f>ROUND(E3023/D3023*100,0)</f>
        <v>116</v>
      </c>
      <c r="H3023">
        <f>ROUND(E3023/P3023,2)</f>
        <v>50.69</v>
      </c>
      <c r="I3023" t="s">
        <v>8223</v>
      </c>
      <c r="J3023" t="s">
        <v>8245</v>
      </c>
      <c r="K3023">
        <v>1479794340</v>
      </c>
      <c r="L3023" s="9">
        <f>K3023/60/60/24+DATE(1970,1,1)</f>
        <v>42696.249305555553</v>
      </c>
      <c r="M3023">
        <v>1476715869</v>
      </c>
      <c r="N3023" s="9">
        <f>M3023/24/60/60+DATE(1970,1,1)</f>
        <v>42660.618854166663</v>
      </c>
      <c r="O3023" t="b">
        <v>0</v>
      </c>
      <c r="P3023">
        <v>103</v>
      </c>
      <c r="Q3023" t="b">
        <v>1</v>
      </c>
      <c r="R3023" t="s">
        <v>8301</v>
      </c>
      <c r="S3023" s="12" t="s">
        <v>8318</v>
      </c>
      <c r="T3023" t="s">
        <v>8358</v>
      </c>
      <c r="U3023">
        <f>YEAR(N3023)</f>
        <v>2016</v>
      </c>
    </row>
    <row r="3024" spans="1:21" ht="15" hidden="1" customHeight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>
        <f>ROUND(E3024/D3024*100,0)</f>
        <v>101</v>
      </c>
      <c r="H3024">
        <f>ROUND(E3024/P3024,2)</f>
        <v>162.71</v>
      </c>
      <c r="I3024" t="s">
        <v>8223</v>
      </c>
      <c r="J3024" t="s">
        <v>8245</v>
      </c>
      <c r="K3024">
        <v>1472338409</v>
      </c>
      <c r="L3024" s="9">
        <f>K3024/60/60/24+DATE(1970,1,1)</f>
        <v>42609.95380787037</v>
      </c>
      <c r="M3024">
        <v>1468450409</v>
      </c>
      <c r="N3024" s="9">
        <f>M3024/24/60/60+DATE(1970,1,1)</f>
        <v>42564.95380787037</v>
      </c>
      <c r="O3024" t="b">
        <v>0</v>
      </c>
      <c r="P3024">
        <v>62</v>
      </c>
      <c r="Q3024" t="b">
        <v>1</v>
      </c>
      <c r="R3024" t="s">
        <v>8301</v>
      </c>
      <c r="S3024" s="12" t="s">
        <v>8318</v>
      </c>
      <c r="T3024" t="s">
        <v>8358</v>
      </c>
      <c r="U3024">
        <f>YEAR(N3024)</f>
        <v>2016</v>
      </c>
    </row>
    <row r="3025" spans="1:21" ht="15" hidden="1" customHeight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>
        <f>ROUND(E3025/D3025*100,0)</f>
        <v>103</v>
      </c>
      <c r="H3025">
        <f>ROUND(E3025/P3025,2)</f>
        <v>120.17</v>
      </c>
      <c r="I3025" t="s">
        <v>8224</v>
      </c>
      <c r="J3025" t="s">
        <v>8246</v>
      </c>
      <c r="K3025">
        <v>1434039186</v>
      </c>
      <c r="L3025" s="9">
        <f>K3025/60/60/24+DATE(1970,1,1)</f>
        <v>42166.675763888896</v>
      </c>
      <c r="M3025">
        <v>1430151186</v>
      </c>
      <c r="N3025" s="9">
        <f>M3025/24/60/60+DATE(1970,1,1)</f>
        <v>42121.675763888888</v>
      </c>
      <c r="O3025" t="b">
        <v>0</v>
      </c>
      <c r="P3025">
        <v>6</v>
      </c>
      <c r="Q3025" t="b">
        <v>1</v>
      </c>
      <c r="R3025" t="s">
        <v>8301</v>
      </c>
      <c r="S3025" s="12" t="s">
        <v>8318</v>
      </c>
      <c r="T3025" t="s">
        <v>8358</v>
      </c>
      <c r="U3025">
        <f>YEAR(N3025)</f>
        <v>2015</v>
      </c>
    </row>
    <row r="3026" spans="1:21" ht="15" hidden="1" customHeight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>
        <f>ROUND(E3026/D3026*100,0)</f>
        <v>246</v>
      </c>
      <c r="H3026">
        <f>ROUND(E3026/P3026,2)</f>
        <v>67.7</v>
      </c>
      <c r="I3026" t="s">
        <v>8223</v>
      </c>
      <c r="J3026" t="s">
        <v>8245</v>
      </c>
      <c r="K3026">
        <v>1349567475</v>
      </c>
      <c r="L3026" s="9">
        <f>K3026/60/60/24+DATE(1970,1,1)</f>
        <v>41188.993923611109</v>
      </c>
      <c r="M3026">
        <v>1346975475</v>
      </c>
      <c r="N3026" s="9">
        <f>M3026/24/60/60+DATE(1970,1,1)</f>
        <v>41158.993923611109</v>
      </c>
      <c r="O3026" t="b">
        <v>0</v>
      </c>
      <c r="P3026">
        <v>182</v>
      </c>
      <c r="Q3026" t="b">
        <v>1</v>
      </c>
      <c r="R3026" t="s">
        <v>8301</v>
      </c>
      <c r="S3026" s="12" t="s">
        <v>8318</v>
      </c>
      <c r="T3026" t="s">
        <v>8358</v>
      </c>
      <c r="U3026">
        <f>YEAR(N3026)</f>
        <v>2012</v>
      </c>
    </row>
    <row r="3027" spans="1:21" ht="15" hidden="1" customHeight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>
        <f>ROUND(E3027/D3027*100,0)</f>
        <v>302</v>
      </c>
      <c r="H3027">
        <f>ROUND(E3027/P3027,2)</f>
        <v>52.1</v>
      </c>
      <c r="I3027" t="s">
        <v>8224</v>
      </c>
      <c r="J3027" t="s">
        <v>8246</v>
      </c>
      <c r="K3027">
        <v>1401465600</v>
      </c>
      <c r="L3027" s="9">
        <f>K3027/60/60/24+DATE(1970,1,1)</f>
        <v>41789.666666666664</v>
      </c>
      <c r="M3027">
        <v>1399032813</v>
      </c>
      <c r="N3027" s="9">
        <f>M3027/24/60/60+DATE(1970,1,1)</f>
        <v>41761.509409722225</v>
      </c>
      <c r="O3027" t="b">
        <v>0</v>
      </c>
      <c r="P3027">
        <v>145</v>
      </c>
      <c r="Q3027" t="b">
        <v>1</v>
      </c>
      <c r="R3027" t="s">
        <v>8301</v>
      </c>
      <c r="S3027" s="12" t="s">
        <v>8318</v>
      </c>
      <c r="T3027" t="s">
        <v>8358</v>
      </c>
      <c r="U3027">
        <f>YEAR(N3027)</f>
        <v>2014</v>
      </c>
    </row>
    <row r="3028" spans="1:21" ht="15" hidden="1" customHeight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>
        <f>ROUND(E3028/D3028*100,0)</f>
        <v>143</v>
      </c>
      <c r="H3028">
        <f>ROUND(E3028/P3028,2)</f>
        <v>51.6</v>
      </c>
      <c r="I3028" t="s">
        <v>8224</v>
      </c>
      <c r="J3028" t="s">
        <v>8246</v>
      </c>
      <c r="K3028">
        <v>1488538892</v>
      </c>
      <c r="L3028" s="9">
        <f>K3028/60/60/24+DATE(1970,1,1)</f>
        <v>42797.459398148145</v>
      </c>
      <c r="M3028">
        <v>1487329292</v>
      </c>
      <c r="N3028" s="9">
        <f>M3028/24/60/60+DATE(1970,1,1)</f>
        <v>42783.459398148145</v>
      </c>
      <c r="O3028" t="b">
        <v>0</v>
      </c>
      <c r="P3028">
        <v>25</v>
      </c>
      <c r="Q3028" t="b">
        <v>1</v>
      </c>
      <c r="R3028" t="s">
        <v>8301</v>
      </c>
      <c r="S3028" s="12" t="s">
        <v>8318</v>
      </c>
      <c r="T3028" t="s">
        <v>8358</v>
      </c>
      <c r="U3028">
        <f>YEAR(N3028)</f>
        <v>2017</v>
      </c>
    </row>
    <row r="3029" spans="1:21" ht="15" hidden="1" customHeight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>
        <f>ROUND(E3029/D3029*100,0)</f>
        <v>131</v>
      </c>
      <c r="H3029">
        <f>ROUND(E3029/P3029,2)</f>
        <v>164.3</v>
      </c>
      <c r="I3029" t="s">
        <v>8223</v>
      </c>
      <c r="J3029" t="s">
        <v>8245</v>
      </c>
      <c r="K3029">
        <v>1426866851</v>
      </c>
      <c r="L3029" s="9">
        <f>K3029/60/60/24+DATE(1970,1,1)</f>
        <v>42083.662627314814</v>
      </c>
      <c r="M3029">
        <v>1424278451</v>
      </c>
      <c r="N3029" s="9">
        <f>M3029/24/60/60+DATE(1970,1,1)</f>
        <v>42053.704293981486</v>
      </c>
      <c r="O3029" t="b">
        <v>0</v>
      </c>
      <c r="P3029">
        <v>320</v>
      </c>
      <c r="Q3029" t="b">
        <v>1</v>
      </c>
      <c r="R3029" t="s">
        <v>8301</v>
      </c>
      <c r="S3029" s="12" t="s">
        <v>8318</v>
      </c>
      <c r="T3029" t="s">
        <v>8358</v>
      </c>
      <c r="U3029">
        <f>YEAR(N3029)</f>
        <v>2015</v>
      </c>
    </row>
    <row r="3030" spans="1:21" ht="15" hidden="1" customHeight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>
        <f>ROUND(E3030/D3030*100,0)</f>
        <v>168</v>
      </c>
      <c r="H3030">
        <f>ROUND(E3030/P3030,2)</f>
        <v>84.86</v>
      </c>
      <c r="I3030" t="s">
        <v>8223</v>
      </c>
      <c r="J3030" t="s">
        <v>8245</v>
      </c>
      <c r="K3030">
        <v>1471242025</v>
      </c>
      <c r="L3030" s="9">
        <f>K3030/60/60/24+DATE(1970,1,1)</f>
        <v>42597.264178240745</v>
      </c>
      <c r="M3030">
        <v>1468650025</v>
      </c>
      <c r="N3030" s="9">
        <f>M3030/24/60/60+DATE(1970,1,1)</f>
        <v>42567.264178240745</v>
      </c>
      <c r="O3030" t="b">
        <v>0</v>
      </c>
      <c r="P3030">
        <v>99</v>
      </c>
      <c r="Q3030" t="b">
        <v>1</v>
      </c>
      <c r="R3030" t="s">
        <v>8301</v>
      </c>
      <c r="S3030" s="12" t="s">
        <v>8318</v>
      </c>
      <c r="T3030" t="s">
        <v>8358</v>
      </c>
      <c r="U3030">
        <f>YEAR(N3030)</f>
        <v>2016</v>
      </c>
    </row>
    <row r="3031" spans="1:21" ht="15" hidden="1" customHeight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>
        <f>ROUND(E3031/D3031*100,0)</f>
        <v>110</v>
      </c>
      <c r="H3031">
        <f>ROUND(E3031/P3031,2)</f>
        <v>94.55</v>
      </c>
      <c r="I3031" t="s">
        <v>8223</v>
      </c>
      <c r="J3031" t="s">
        <v>8245</v>
      </c>
      <c r="K3031">
        <v>1416285300</v>
      </c>
      <c r="L3031" s="9">
        <f>K3031/60/60/24+DATE(1970,1,1)</f>
        <v>41961.190972222219</v>
      </c>
      <c r="M3031">
        <v>1413824447</v>
      </c>
      <c r="N3031" s="9">
        <f>M3031/24/60/60+DATE(1970,1,1)</f>
        <v>41932.708877314813</v>
      </c>
      <c r="O3031" t="b">
        <v>0</v>
      </c>
      <c r="P3031">
        <v>348</v>
      </c>
      <c r="Q3031" t="b">
        <v>1</v>
      </c>
      <c r="R3031" t="s">
        <v>8301</v>
      </c>
      <c r="S3031" s="12" t="s">
        <v>8318</v>
      </c>
      <c r="T3031" t="s">
        <v>8358</v>
      </c>
      <c r="U3031">
        <f>YEAR(N3031)</f>
        <v>2014</v>
      </c>
    </row>
    <row r="3032" spans="1:21" ht="15" hidden="1" customHeight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>
        <f>ROUND(E3032/D3032*100,0)</f>
        <v>107</v>
      </c>
      <c r="H3032">
        <f>ROUND(E3032/P3032,2)</f>
        <v>45.54</v>
      </c>
      <c r="I3032" t="s">
        <v>8223</v>
      </c>
      <c r="J3032" t="s">
        <v>8245</v>
      </c>
      <c r="K3032">
        <v>1442426171</v>
      </c>
      <c r="L3032" s="9">
        <f>K3032/60/60/24+DATE(1970,1,1)</f>
        <v>42263.747349537036</v>
      </c>
      <c r="M3032">
        <v>1439834171</v>
      </c>
      <c r="N3032" s="9">
        <f>M3032/24/60/60+DATE(1970,1,1)</f>
        <v>42233.747349537036</v>
      </c>
      <c r="O3032" t="b">
        <v>0</v>
      </c>
      <c r="P3032">
        <v>41</v>
      </c>
      <c r="Q3032" t="b">
        <v>1</v>
      </c>
      <c r="R3032" t="s">
        <v>8301</v>
      </c>
      <c r="S3032" s="12" t="s">
        <v>8318</v>
      </c>
      <c r="T3032" t="s">
        <v>8358</v>
      </c>
      <c r="U3032">
        <f>YEAR(N3032)</f>
        <v>2015</v>
      </c>
    </row>
    <row r="3033" spans="1:21" ht="15" hidden="1" customHeight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>
        <f>ROUND(E3033/D3033*100,0)</f>
        <v>100</v>
      </c>
      <c r="H3033">
        <f>ROUND(E3033/P3033,2)</f>
        <v>51.72</v>
      </c>
      <c r="I3033" t="s">
        <v>8223</v>
      </c>
      <c r="J3033" t="s">
        <v>8245</v>
      </c>
      <c r="K3033">
        <v>1476479447</v>
      </c>
      <c r="L3033" s="9">
        <f>K3033/60/60/24+DATE(1970,1,1)</f>
        <v>42657.882488425923</v>
      </c>
      <c r="M3033">
        <v>1471295447</v>
      </c>
      <c r="N3033" s="9">
        <f>M3033/24/60/60+DATE(1970,1,1)</f>
        <v>42597.882488425923</v>
      </c>
      <c r="O3033" t="b">
        <v>0</v>
      </c>
      <c r="P3033">
        <v>29</v>
      </c>
      <c r="Q3033" t="b">
        <v>1</v>
      </c>
      <c r="R3033" t="s">
        <v>8301</v>
      </c>
      <c r="S3033" s="12" t="s">
        <v>8318</v>
      </c>
      <c r="T3033" t="s">
        <v>8358</v>
      </c>
      <c r="U3033">
        <f>YEAR(N3033)</f>
        <v>2016</v>
      </c>
    </row>
    <row r="3034" spans="1:21" ht="15" hidden="1" customHeight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>
        <f>ROUND(E3034/D3034*100,0)</f>
        <v>127</v>
      </c>
      <c r="H3034">
        <f>ROUND(E3034/P3034,2)</f>
        <v>50.88</v>
      </c>
      <c r="I3034" t="s">
        <v>8223</v>
      </c>
      <c r="J3034" t="s">
        <v>8245</v>
      </c>
      <c r="K3034">
        <v>1441933459</v>
      </c>
      <c r="L3034" s="9">
        <f>K3034/60/60/24+DATE(1970,1,1)</f>
        <v>42258.044664351852</v>
      </c>
      <c r="M3034">
        <v>1439341459</v>
      </c>
      <c r="N3034" s="9">
        <f>M3034/24/60/60+DATE(1970,1,1)</f>
        <v>42228.044664351852</v>
      </c>
      <c r="O3034" t="b">
        <v>0</v>
      </c>
      <c r="P3034">
        <v>25</v>
      </c>
      <c r="Q3034" t="b">
        <v>1</v>
      </c>
      <c r="R3034" t="s">
        <v>8301</v>
      </c>
      <c r="S3034" s="12" t="s">
        <v>8318</v>
      </c>
      <c r="T3034" t="s">
        <v>8358</v>
      </c>
      <c r="U3034">
        <f>YEAR(N3034)</f>
        <v>2015</v>
      </c>
    </row>
    <row r="3035" spans="1:21" ht="15" hidden="1" customHeight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>
        <f>ROUND(E3035/D3035*100,0)</f>
        <v>147</v>
      </c>
      <c r="H3035">
        <f>ROUND(E3035/P3035,2)</f>
        <v>191.13</v>
      </c>
      <c r="I3035" t="s">
        <v>8223</v>
      </c>
      <c r="J3035" t="s">
        <v>8245</v>
      </c>
      <c r="K3035">
        <v>1471487925</v>
      </c>
      <c r="L3035" s="9">
        <f>K3035/60/60/24+DATE(1970,1,1)</f>
        <v>42600.110243055555</v>
      </c>
      <c r="M3035">
        <v>1468895925</v>
      </c>
      <c r="N3035" s="9">
        <f>M3035/24/60/60+DATE(1970,1,1)</f>
        <v>42570.110243055555</v>
      </c>
      <c r="O3035" t="b">
        <v>0</v>
      </c>
      <c r="P3035">
        <v>23</v>
      </c>
      <c r="Q3035" t="b">
        <v>1</v>
      </c>
      <c r="R3035" t="s">
        <v>8301</v>
      </c>
      <c r="S3035" s="12" t="s">
        <v>8318</v>
      </c>
      <c r="T3035" t="s">
        <v>8358</v>
      </c>
      <c r="U3035">
        <f>YEAR(N3035)</f>
        <v>2016</v>
      </c>
    </row>
    <row r="3036" spans="1:21" ht="15" hidden="1" customHeight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>
        <f>ROUND(E3036/D3036*100,0)</f>
        <v>113</v>
      </c>
      <c r="H3036">
        <f>ROUND(E3036/P3036,2)</f>
        <v>89.31</v>
      </c>
      <c r="I3036" t="s">
        <v>8223</v>
      </c>
      <c r="J3036" t="s">
        <v>8245</v>
      </c>
      <c r="K3036">
        <v>1477972740</v>
      </c>
      <c r="L3036" s="9">
        <f>K3036/60/60/24+DATE(1970,1,1)</f>
        <v>42675.165972222225</v>
      </c>
      <c r="M3036">
        <v>1475326255</v>
      </c>
      <c r="N3036" s="9">
        <f>M3036/24/60/60+DATE(1970,1,1)</f>
        <v>42644.535358796296</v>
      </c>
      <c r="O3036" t="b">
        <v>0</v>
      </c>
      <c r="P3036">
        <v>1260</v>
      </c>
      <c r="Q3036" t="b">
        <v>1</v>
      </c>
      <c r="R3036" t="s">
        <v>8301</v>
      </c>
      <c r="S3036" s="12" t="s">
        <v>8318</v>
      </c>
      <c r="T3036" t="s">
        <v>8358</v>
      </c>
      <c r="U3036">
        <f>YEAR(N3036)</f>
        <v>2016</v>
      </c>
    </row>
    <row r="3037" spans="1:21" ht="15" hidden="1" customHeight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>
        <f>ROUND(E3037/D3037*100,0)</f>
        <v>109</v>
      </c>
      <c r="H3037">
        <f>ROUND(E3037/P3037,2)</f>
        <v>88.59</v>
      </c>
      <c r="I3037" t="s">
        <v>8223</v>
      </c>
      <c r="J3037" t="s">
        <v>8245</v>
      </c>
      <c r="K3037">
        <v>1367674009</v>
      </c>
      <c r="L3037" s="9">
        <f>K3037/60/60/24+DATE(1970,1,1)</f>
        <v>41398.560289351852</v>
      </c>
      <c r="M3037">
        <v>1365082009</v>
      </c>
      <c r="N3037" s="9">
        <f>M3037/24/60/60+DATE(1970,1,1)</f>
        <v>41368.560289351852</v>
      </c>
      <c r="O3037" t="b">
        <v>0</v>
      </c>
      <c r="P3037">
        <v>307</v>
      </c>
      <c r="Q3037" t="b">
        <v>1</v>
      </c>
      <c r="R3037" t="s">
        <v>8301</v>
      </c>
      <c r="S3037" s="12" t="s">
        <v>8318</v>
      </c>
      <c r="T3037" t="s">
        <v>8358</v>
      </c>
      <c r="U3037">
        <f>YEAR(N3037)</f>
        <v>2013</v>
      </c>
    </row>
    <row r="3038" spans="1:21" ht="15" hidden="1" customHeight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>
        <f>ROUND(E3038/D3038*100,0)</f>
        <v>127</v>
      </c>
      <c r="H3038">
        <f>ROUND(E3038/P3038,2)</f>
        <v>96.3</v>
      </c>
      <c r="I3038" t="s">
        <v>8223</v>
      </c>
      <c r="J3038" t="s">
        <v>8245</v>
      </c>
      <c r="K3038">
        <v>1376654340</v>
      </c>
      <c r="L3038" s="9">
        <f>K3038/60/60/24+DATE(1970,1,1)</f>
        <v>41502.499305555553</v>
      </c>
      <c r="M3038">
        <v>1373568644</v>
      </c>
      <c r="N3038" s="9">
        <f>M3038/24/60/60+DATE(1970,1,1)</f>
        <v>41466.785231481481</v>
      </c>
      <c r="O3038" t="b">
        <v>0</v>
      </c>
      <c r="P3038">
        <v>329</v>
      </c>
      <c r="Q3038" t="b">
        <v>1</v>
      </c>
      <c r="R3038" t="s">
        <v>8301</v>
      </c>
      <c r="S3038" s="12" t="s">
        <v>8318</v>
      </c>
      <c r="T3038" t="s">
        <v>8358</v>
      </c>
      <c r="U3038">
        <f>YEAR(N3038)</f>
        <v>2013</v>
      </c>
    </row>
    <row r="3039" spans="1:21" ht="15" hidden="1" customHeight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>
        <f>ROUND(E3039/D3039*100,0)</f>
        <v>213</v>
      </c>
      <c r="H3039">
        <f>ROUND(E3039/P3039,2)</f>
        <v>33.31</v>
      </c>
      <c r="I3039" t="s">
        <v>8223</v>
      </c>
      <c r="J3039" t="s">
        <v>8245</v>
      </c>
      <c r="K3039">
        <v>1285995540</v>
      </c>
      <c r="L3039" s="9">
        <f>K3039/60/60/24+DATE(1970,1,1)</f>
        <v>40453.207638888889</v>
      </c>
      <c r="M3039">
        <v>1279574773</v>
      </c>
      <c r="N3039" s="9">
        <f>M3039/24/60/60+DATE(1970,1,1)</f>
        <v>40378.893206018518</v>
      </c>
      <c r="O3039" t="b">
        <v>0</v>
      </c>
      <c r="P3039">
        <v>32</v>
      </c>
      <c r="Q3039" t="b">
        <v>1</v>
      </c>
      <c r="R3039" t="s">
        <v>8301</v>
      </c>
      <c r="S3039" s="12" t="s">
        <v>8318</v>
      </c>
      <c r="T3039" t="s">
        <v>8358</v>
      </c>
      <c r="U3039">
        <f>YEAR(N3039)</f>
        <v>2010</v>
      </c>
    </row>
    <row r="3040" spans="1:21" ht="15" hidden="1" customHeight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>
        <f>ROUND(E3040/D3040*100,0)</f>
        <v>101</v>
      </c>
      <c r="H3040">
        <f>ROUND(E3040/P3040,2)</f>
        <v>37.22</v>
      </c>
      <c r="I3040" t="s">
        <v>8223</v>
      </c>
      <c r="J3040" t="s">
        <v>8245</v>
      </c>
      <c r="K3040">
        <v>1457071397</v>
      </c>
      <c r="L3040" s="9">
        <f>K3040/60/60/24+DATE(1970,1,1)</f>
        <v>42433.252280092594</v>
      </c>
      <c r="M3040">
        <v>1451887397</v>
      </c>
      <c r="N3040" s="9">
        <f>M3040/24/60/60+DATE(1970,1,1)</f>
        <v>42373.252280092594</v>
      </c>
      <c r="O3040" t="b">
        <v>0</v>
      </c>
      <c r="P3040">
        <v>27</v>
      </c>
      <c r="Q3040" t="b">
        <v>1</v>
      </c>
      <c r="R3040" t="s">
        <v>8301</v>
      </c>
      <c r="S3040" s="12" t="s">
        <v>8318</v>
      </c>
      <c r="T3040" t="s">
        <v>8358</v>
      </c>
      <c r="U3040">
        <f>YEAR(N3040)</f>
        <v>2016</v>
      </c>
    </row>
    <row r="3041" spans="1:21" ht="15" hidden="1" customHeight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>
        <f>ROUND(E3041/D3041*100,0)</f>
        <v>109</v>
      </c>
      <c r="H3041">
        <f>ROUND(E3041/P3041,2)</f>
        <v>92.13</v>
      </c>
      <c r="I3041" t="s">
        <v>8223</v>
      </c>
      <c r="J3041" t="s">
        <v>8245</v>
      </c>
      <c r="K3041">
        <v>1388303940</v>
      </c>
      <c r="L3041" s="9">
        <f>K3041/60/60/24+DATE(1970,1,1)</f>
        <v>41637.332638888889</v>
      </c>
      <c r="M3041">
        <v>1386011038</v>
      </c>
      <c r="N3041" s="9">
        <f>M3041/24/60/60+DATE(1970,1,1)</f>
        <v>41610.794421296298</v>
      </c>
      <c r="O3041" t="b">
        <v>0</v>
      </c>
      <c r="P3041">
        <v>236</v>
      </c>
      <c r="Q3041" t="b">
        <v>1</v>
      </c>
      <c r="R3041" t="s">
        <v>8301</v>
      </c>
      <c r="S3041" s="12" t="s">
        <v>8318</v>
      </c>
      <c r="T3041" t="s">
        <v>8358</v>
      </c>
      <c r="U3041">
        <f>YEAR(N3041)</f>
        <v>2013</v>
      </c>
    </row>
    <row r="3042" spans="1:21" ht="15" hidden="1" customHeight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>
        <f>ROUND(E3042/D3042*100,0)</f>
        <v>108</v>
      </c>
      <c r="H3042">
        <f>ROUND(E3042/P3042,2)</f>
        <v>76.790000000000006</v>
      </c>
      <c r="I3042" t="s">
        <v>8223</v>
      </c>
      <c r="J3042" t="s">
        <v>8245</v>
      </c>
      <c r="K3042">
        <v>1435359600</v>
      </c>
      <c r="L3042" s="9">
        <f>K3042/60/60/24+DATE(1970,1,1)</f>
        <v>42181.958333333328</v>
      </c>
      <c r="M3042">
        <v>1434999621</v>
      </c>
      <c r="N3042" s="9">
        <f>M3042/24/60/60+DATE(1970,1,1)</f>
        <v>42177.791909722218</v>
      </c>
      <c r="O3042" t="b">
        <v>0</v>
      </c>
      <c r="P3042">
        <v>42</v>
      </c>
      <c r="Q3042" t="b">
        <v>1</v>
      </c>
      <c r="R3042" t="s">
        <v>8301</v>
      </c>
      <c r="S3042" s="12" t="s">
        <v>8318</v>
      </c>
      <c r="T3042" t="s">
        <v>8358</v>
      </c>
      <c r="U3042">
        <f>YEAR(N3042)</f>
        <v>2015</v>
      </c>
    </row>
    <row r="3043" spans="1:21" ht="15" hidden="1" customHeight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>
        <f>ROUND(E3043/D3043*100,0)</f>
        <v>110</v>
      </c>
      <c r="H3043">
        <f>ROUND(E3043/P3043,2)</f>
        <v>96.53</v>
      </c>
      <c r="I3043" t="s">
        <v>8223</v>
      </c>
      <c r="J3043" t="s">
        <v>8245</v>
      </c>
      <c r="K3043">
        <v>1453323048</v>
      </c>
      <c r="L3043" s="9">
        <f>K3043/60/60/24+DATE(1970,1,1)</f>
        <v>42389.868611111116</v>
      </c>
      <c r="M3043">
        <v>1450731048</v>
      </c>
      <c r="N3043" s="9">
        <f>M3043/24/60/60+DATE(1970,1,1)</f>
        <v>42359.868611111116</v>
      </c>
      <c r="O3043" t="b">
        <v>0</v>
      </c>
      <c r="P3043">
        <v>95</v>
      </c>
      <c r="Q3043" t="b">
        <v>1</v>
      </c>
      <c r="R3043" t="s">
        <v>8301</v>
      </c>
      <c r="S3043" s="12" t="s">
        <v>8318</v>
      </c>
      <c r="T3043" t="s">
        <v>8358</v>
      </c>
      <c r="U3043">
        <f>YEAR(N3043)</f>
        <v>2015</v>
      </c>
    </row>
    <row r="3044" spans="1:21" ht="15" hidden="1" customHeight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>
        <f>ROUND(E3044/D3044*100,0)</f>
        <v>128</v>
      </c>
      <c r="H3044">
        <f>ROUND(E3044/P3044,2)</f>
        <v>51.89</v>
      </c>
      <c r="I3044" t="s">
        <v>8224</v>
      </c>
      <c r="J3044" t="s">
        <v>8246</v>
      </c>
      <c r="K3044">
        <v>1444149047</v>
      </c>
      <c r="L3044" s="9">
        <f>K3044/60/60/24+DATE(1970,1,1)</f>
        <v>42283.688043981485</v>
      </c>
      <c r="M3044">
        <v>1441557047</v>
      </c>
      <c r="N3044" s="9">
        <f>M3044/24/60/60+DATE(1970,1,1)</f>
        <v>42253.688043981485</v>
      </c>
      <c r="O3044" t="b">
        <v>0</v>
      </c>
      <c r="P3044">
        <v>37</v>
      </c>
      <c r="Q3044" t="b">
        <v>1</v>
      </c>
      <c r="R3044" t="s">
        <v>8301</v>
      </c>
      <c r="S3044" s="12" t="s">
        <v>8318</v>
      </c>
      <c r="T3044" t="s">
        <v>8358</v>
      </c>
      <c r="U3044">
        <f>YEAR(N3044)</f>
        <v>2015</v>
      </c>
    </row>
    <row r="3045" spans="1:21" ht="15" hidden="1" customHeight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>
        <f>ROUND(E3045/D3045*100,0)</f>
        <v>110</v>
      </c>
      <c r="H3045">
        <f>ROUND(E3045/P3045,2)</f>
        <v>128.91</v>
      </c>
      <c r="I3045" t="s">
        <v>8228</v>
      </c>
      <c r="J3045" t="s">
        <v>8250</v>
      </c>
      <c r="K3045">
        <v>1429152600</v>
      </c>
      <c r="L3045" s="9">
        <f>K3045/60/60/24+DATE(1970,1,1)</f>
        <v>42110.118055555555</v>
      </c>
      <c r="M3045">
        <v>1426815699</v>
      </c>
      <c r="N3045" s="9">
        <f>M3045/24/60/60+DATE(1970,1,1)</f>
        <v>42083.070590277777</v>
      </c>
      <c r="O3045" t="b">
        <v>0</v>
      </c>
      <c r="P3045">
        <v>128</v>
      </c>
      <c r="Q3045" t="b">
        <v>1</v>
      </c>
      <c r="R3045" t="s">
        <v>8301</v>
      </c>
      <c r="S3045" s="12" t="s">
        <v>8318</v>
      </c>
      <c r="T3045" t="s">
        <v>8358</v>
      </c>
      <c r="U3045">
        <f>YEAR(N3045)</f>
        <v>2015</v>
      </c>
    </row>
    <row r="3046" spans="1:21" ht="15" hidden="1" customHeight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>
        <f>ROUND(E3046/D3046*100,0)</f>
        <v>109</v>
      </c>
      <c r="H3046">
        <f>ROUND(E3046/P3046,2)</f>
        <v>84.11</v>
      </c>
      <c r="I3046" t="s">
        <v>8223</v>
      </c>
      <c r="J3046" t="s">
        <v>8245</v>
      </c>
      <c r="K3046">
        <v>1454433998</v>
      </c>
      <c r="L3046" s="9">
        <f>K3046/60/60/24+DATE(1970,1,1)</f>
        <v>42402.7268287037</v>
      </c>
      <c r="M3046">
        <v>1453137998</v>
      </c>
      <c r="N3046" s="9">
        <f>M3046/24/60/60+DATE(1970,1,1)</f>
        <v>42387.7268287037</v>
      </c>
      <c r="O3046" t="b">
        <v>0</v>
      </c>
      <c r="P3046">
        <v>156</v>
      </c>
      <c r="Q3046" t="b">
        <v>1</v>
      </c>
      <c r="R3046" t="s">
        <v>8301</v>
      </c>
      <c r="S3046" s="12" t="s">
        <v>8318</v>
      </c>
      <c r="T3046" t="s">
        <v>8358</v>
      </c>
      <c r="U3046">
        <f>YEAR(N3046)</f>
        <v>2016</v>
      </c>
    </row>
    <row r="3047" spans="1:21" ht="15" hidden="1" customHeight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>
        <f>ROUND(E3047/D3047*100,0)</f>
        <v>133</v>
      </c>
      <c r="H3047">
        <f>ROUND(E3047/P3047,2)</f>
        <v>82.94</v>
      </c>
      <c r="I3047" t="s">
        <v>8223</v>
      </c>
      <c r="J3047" t="s">
        <v>8245</v>
      </c>
      <c r="K3047">
        <v>1408679055</v>
      </c>
      <c r="L3047" s="9">
        <f>K3047/60/60/24+DATE(1970,1,1)</f>
        <v>41873.155729166669</v>
      </c>
      <c r="M3047">
        <v>1406087055</v>
      </c>
      <c r="N3047" s="9">
        <f>M3047/24/60/60+DATE(1970,1,1)</f>
        <v>41843.155729166669</v>
      </c>
      <c r="O3047" t="b">
        <v>0</v>
      </c>
      <c r="P3047">
        <v>64</v>
      </c>
      <c r="Q3047" t="b">
        <v>1</v>
      </c>
      <c r="R3047" t="s">
        <v>8301</v>
      </c>
      <c r="S3047" s="12" t="s">
        <v>8318</v>
      </c>
      <c r="T3047" t="s">
        <v>8358</v>
      </c>
      <c r="U3047">
        <f>YEAR(N3047)</f>
        <v>2014</v>
      </c>
    </row>
    <row r="3048" spans="1:21" ht="15" hidden="1" customHeight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>
        <f>ROUND(E3048/D3048*100,0)</f>
        <v>191</v>
      </c>
      <c r="H3048">
        <f>ROUND(E3048/P3048,2)</f>
        <v>259.95</v>
      </c>
      <c r="I3048" t="s">
        <v>8223</v>
      </c>
      <c r="J3048" t="s">
        <v>8245</v>
      </c>
      <c r="K3048">
        <v>1410324720</v>
      </c>
      <c r="L3048" s="9">
        <f>K3048/60/60/24+DATE(1970,1,1)</f>
        <v>41892.202777777777</v>
      </c>
      <c r="M3048">
        <v>1407784586</v>
      </c>
      <c r="N3048" s="9">
        <f>M3048/24/60/60+DATE(1970,1,1)</f>
        <v>41862.803078703706</v>
      </c>
      <c r="O3048" t="b">
        <v>0</v>
      </c>
      <c r="P3048">
        <v>58</v>
      </c>
      <c r="Q3048" t="b">
        <v>1</v>
      </c>
      <c r="R3048" t="s">
        <v>8301</v>
      </c>
      <c r="S3048" s="12" t="s">
        <v>8318</v>
      </c>
      <c r="T3048" t="s">
        <v>8358</v>
      </c>
      <c r="U3048">
        <f>YEAR(N3048)</f>
        <v>2014</v>
      </c>
    </row>
    <row r="3049" spans="1:21" ht="15" hidden="1" customHeight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>
        <f>ROUND(E3049/D3049*100,0)</f>
        <v>149</v>
      </c>
      <c r="H3049">
        <f>ROUND(E3049/P3049,2)</f>
        <v>37.25</v>
      </c>
      <c r="I3049" t="s">
        <v>8223</v>
      </c>
      <c r="J3049" t="s">
        <v>8245</v>
      </c>
      <c r="K3049">
        <v>1461762960</v>
      </c>
      <c r="L3049" s="9">
        <f>K3049/60/60/24+DATE(1970,1,1)</f>
        <v>42487.552777777775</v>
      </c>
      <c r="M3049">
        <v>1457999054</v>
      </c>
      <c r="N3049" s="9">
        <f>M3049/24/60/60+DATE(1970,1,1)</f>
        <v>42443.989050925928</v>
      </c>
      <c r="O3049" t="b">
        <v>0</v>
      </c>
      <c r="P3049">
        <v>20</v>
      </c>
      <c r="Q3049" t="b">
        <v>1</v>
      </c>
      <c r="R3049" t="s">
        <v>8301</v>
      </c>
      <c r="S3049" s="12" t="s">
        <v>8318</v>
      </c>
      <c r="T3049" t="s">
        <v>8358</v>
      </c>
      <c r="U3049">
        <f>YEAR(N3049)</f>
        <v>2016</v>
      </c>
    </row>
    <row r="3050" spans="1:21" ht="15" hidden="1" customHeight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>
        <f>ROUND(E3050/D3050*100,0)</f>
        <v>166</v>
      </c>
      <c r="H3050">
        <f>ROUND(E3050/P3050,2)</f>
        <v>177.02</v>
      </c>
      <c r="I3050" t="s">
        <v>8223</v>
      </c>
      <c r="J3050" t="s">
        <v>8245</v>
      </c>
      <c r="K3050">
        <v>1420060920</v>
      </c>
      <c r="L3050" s="9">
        <f>K3050/60/60/24+DATE(1970,1,1)</f>
        <v>42004.890277777777</v>
      </c>
      <c r="M3050">
        <v>1417556262</v>
      </c>
      <c r="N3050" s="9">
        <f>M3050/24/60/60+DATE(1970,1,1)</f>
        <v>41975.901180555556</v>
      </c>
      <c r="O3050" t="b">
        <v>0</v>
      </c>
      <c r="P3050">
        <v>47</v>
      </c>
      <c r="Q3050" t="b">
        <v>1</v>
      </c>
      <c r="R3050" t="s">
        <v>8301</v>
      </c>
      <c r="S3050" s="12" t="s">
        <v>8318</v>
      </c>
      <c r="T3050" t="s">
        <v>8358</v>
      </c>
      <c r="U3050">
        <f>YEAR(N3050)</f>
        <v>2014</v>
      </c>
    </row>
    <row r="3051" spans="1:21" ht="15" hidden="1" customHeight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>
        <f>ROUND(E3051/D3051*100,0)</f>
        <v>107</v>
      </c>
      <c r="H3051">
        <f>ROUND(E3051/P3051,2)</f>
        <v>74.069999999999993</v>
      </c>
      <c r="I3051" t="s">
        <v>8223</v>
      </c>
      <c r="J3051" t="s">
        <v>8245</v>
      </c>
      <c r="K3051">
        <v>1434241255</v>
      </c>
      <c r="L3051" s="9">
        <f>K3051/60/60/24+DATE(1970,1,1)</f>
        <v>42169.014525462961</v>
      </c>
      <c r="M3051">
        <v>1431649255</v>
      </c>
      <c r="N3051" s="9">
        <f>M3051/24/60/60+DATE(1970,1,1)</f>
        <v>42139.014525462961</v>
      </c>
      <c r="O3051" t="b">
        <v>0</v>
      </c>
      <c r="P3051">
        <v>54</v>
      </c>
      <c r="Q3051" t="b">
        <v>1</v>
      </c>
      <c r="R3051" t="s">
        <v>8301</v>
      </c>
      <c r="S3051" s="12" t="s">
        <v>8318</v>
      </c>
      <c r="T3051" t="s">
        <v>8358</v>
      </c>
      <c r="U3051">
        <f>YEAR(N3051)</f>
        <v>2015</v>
      </c>
    </row>
    <row r="3052" spans="1:21" ht="15" hidden="1" customHeight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>
        <f>ROUND(E3052/D3052*100,0)</f>
        <v>106</v>
      </c>
      <c r="H3052">
        <f>ROUND(E3052/P3052,2)</f>
        <v>70.67</v>
      </c>
      <c r="I3052" t="s">
        <v>8223</v>
      </c>
      <c r="J3052" t="s">
        <v>8245</v>
      </c>
      <c r="K3052">
        <v>1462420960</v>
      </c>
      <c r="L3052" s="9">
        <f>K3052/60/60/24+DATE(1970,1,1)</f>
        <v>42495.16851851852</v>
      </c>
      <c r="M3052">
        <v>1459828960</v>
      </c>
      <c r="N3052" s="9">
        <f>M3052/24/60/60+DATE(1970,1,1)</f>
        <v>42465.16851851852</v>
      </c>
      <c r="O3052" t="b">
        <v>0</v>
      </c>
      <c r="P3052">
        <v>9</v>
      </c>
      <c r="Q3052" t="b">
        <v>1</v>
      </c>
      <c r="R3052" t="s">
        <v>8301</v>
      </c>
      <c r="S3052" s="12" t="s">
        <v>8318</v>
      </c>
      <c r="T3052" t="s">
        <v>8358</v>
      </c>
      <c r="U3052">
        <f>YEAR(N3052)</f>
        <v>2016</v>
      </c>
    </row>
    <row r="3053" spans="1:21" ht="15" hidden="1" customHeight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>
        <f>ROUND(E3053/D3053*100,0)</f>
        <v>24</v>
      </c>
      <c r="H3053">
        <f>ROUND(E3053/P3053,2)</f>
        <v>23.63</v>
      </c>
      <c r="I3053" t="s">
        <v>8224</v>
      </c>
      <c r="J3053" t="s">
        <v>8246</v>
      </c>
      <c r="K3053">
        <v>1486547945</v>
      </c>
      <c r="L3053" s="9">
        <f>K3053/60/60/24+DATE(1970,1,1)</f>
        <v>42774.416030092587</v>
      </c>
      <c r="M3053">
        <v>1483955945</v>
      </c>
      <c r="N3053" s="9">
        <f>M3053/24/60/60+DATE(1970,1,1)</f>
        <v>42744.416030092594</v>
      </c>
      <c r="O3053" t="b">
        <v>1</v>
      </c>
      <c r="P3053">
        <v>35</v>
      </c>
      <c r="Q3053" t="b">
        <v>0</v>
      </c>
      <c r="R3053" t="s">
        <v>8301</v>
      </c>
      <c r="S3053" s="12" t="s">
        <v>8318</v>
      </c>
      <c r="T3053" t="s">
        <v>8358</v>
      </c>
      <c r="U3053">
        <f>YEAR(N3053)</f>
        <v>2017</v>
      </c>
    </row>
    <row r="3054" spans="1:21" ht="15" hidden="1" customHeight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>
        <f>ROUND(E3054/D3054*100,0)</f>
        <v>0</v>
      </c>
      <c r="H3054">
        <f>ROUND(E3054/P3054,2)</f>
        <v>37.5</v>
      </c>
      <c r="I3054" t="s">
        <v>8223</v>
      </c>
      <c r="J3054" t="s">
        <v>8245</v>
      </c>
      <c r="K3054">
        <v>1432828740</v>
      </c>
      <c r="L3054" s="9">
        <f>K3054/60/60/24+DATE(1970,1,1)</f>
        <v>42152.665972222225</v>
      </c>
      <c r="M3054">
        <v>1430237094</v>
      </c>
      <c r="N3054" s="9">
        <f>M3054/24/60/60+DATE(1970,1,1)</f>
        <v>42122.670069444444</v>
      </c>
      <c r="O3054" t="b">
        <v>0</v>
      </c>
      <c r="P3054">
        <v>2</v>
      </c>
      <c r="Q3054" t="b">
        <v>0</v>
      </c>
      <c r="R3054" t="s">
        <v>8301</v>
      </c>
      <c r="S3054" s="12" t="s">
        <v>8318</v>
      </c>
      <c r="T3054" t="s">
        <v>8358</v>
      </c>
      <c r="U3054">
        <f>YEAR(N3054)</f>
        <v>2015</v>
      </c>
    </row>
    <row r="3055" spans="1:21" ht="15" hidden="1" customHeight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>
        <f>ROUND(E3055/D3055*100,0)</f>
        <v>0</v>
      </c>
      <c r="H3055">
        <f>ROUND(E3055/P3055,2)</f>
        <v>13.33</v>
      </c>
      <c r="I3055" t="s">
        <v>8223</v>
      </c>
      <c r="J3055" t="s">
        <v>8245</v>
      </c>
      <c r="K3055">
        <v>1412222340</v>
      </c>
      <c r="L3055" s="9">
        <f>K3055/60/60/24+DATE(1970,1,1)</f>
        <v>41914.165972222225</v>
      </c>
      <c r="M3055">
        <v>1407781013</v>
      </c>
      <c r="N3055" s="9">
        <f>M3055/24/60/60+DATE(1970,1,1)</f>
        <v>41862.761724537035</v>
      </c>
      <c r="O3055" t="b">
        <v>0</v>
      </c>
      <c r="P3055">
        <v>3</v>
      </c>
      <c r="Q3055" t="b">
        <v>0</v>
      </c>
      <c r="R3055" t="s">
        <v>8301</v>
      </c>
      <c r="S3055" s="12" t="s">
        <v>8318</v>
      </c>
      <c r="T3055" t="s">
        <v>8358</v>
      </c>
      <c r="U3055">
        <f>YEAR(N3055)</f>
        <v>2014</v>
      </c>
    </row>
    <row r="3056" spans="1:21" ht="15" hidden="1" customHeight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>
        <f>ROUND(E3056/D3056*100,0)</f>
        <v>0</v>
      </c>
      <c r="H3056" t="e">
        <f>ROUND(E3056/P3056,2)</f>
        <v>#DIV/0!</v>
      </c>
      <c r="I3056" t="s">
        <v>8223</v>
      </c>
      <c r="J3056" t="s">
        <v>8245</v>
      </c>
      <c r="K3056">
        <v>1425258240</v>
      </c>
      <c r="L3056" s="9">
        <f>K3056/60/60/24+DATE(1970,1,1)</f>
        <v>42065.044444444444</v>
      </c>
      <c r="M3056">
        <v>1422043154</v>
      </c>
      <c r="N3056" s="9">
        <f>M3056/24/60/60+DATE(1970,1,1)</f>
        <v>42027.832800925928</v>
      </c>
      <c r="O3056" t="b">
        <v>0</v>
      </c>
      <c r="P3056">
        <v>0</v>
      </c>
      <c r="Q3056" t="b">
        <v>0</v>
      </c>
      <c r="R3056" t="s">
        <v>8301</v>
      </c>
      <c r="S3056" s="12" t="s">
        <v>8318</v>
      </c>
      <c r="T3056" t="s">
        <v>8358</v>
      </c>
      <c r="U3056">
        <f>YEAR(N3056)</f>
        <v>2015</v>
      </c>
    </row>
    <row r="3057" spans="1:21" ht="15" hidden="1" customHeight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>
        <f>ROUND(E3057/D3057*100,0)</f>
        <v>0</v>
      </c>
      <c r="H3057">
        <f>ROUND(E3057/P3057,2)</f>
        <v>1</v>
      </c>
      <c r="I3057" t="s">
        <v>8223</v>
      </c>
      <c r="J3057" t="s">
        <v>8245</v>
      </c>
      <c r="K3057">
        <v>1420844390</v>
      </c>
      <c r="L3057" s="9">
        <f>K3057/60/60/24+DATE(1970,1,1)</f>
        <v>42013.95821759259</v>
      </c>
      <c r="M3057">
        <v>1415660390</v>
      </c>
      <c r="N3057" s="9">
        <f>M3057/24/60/60+DATE(1970,1,1)</f>
        <v>41953.95821759259</v>
      </c>
      <c r="O3057" t="b">
        <v>0</v>
      </c>
      <c r="P3057">
        <v>1</v>
      </c>
      <c r="Q3057" t="b">
        <v>0</v>
      </c>
      <c r="R3057" t="s">
        <v>8301</v>
      </c>
      <c r="S3057" s="12" t="s">
        <v>8318</v>
      </c>
      <c r="T3057" t="s">
        <v>8358</v>
      </c>
      <c r="U3057">
        <f>YEAR(N3057)</f>
        <v>2014</v>
      </c>
    </row>
    <row r="3058" spans="1:21" ht="15" hidden="1" customHeight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>
        <f>ROUND(E3058/D3058*100,0)</f>
        <v>0</v>
      </c>
      <c r="H3058" t="e">
        <f>ROUND(E3058/P3058,2)</f>
        <v>#DIV/0!</v>
      </c>
      <c r="I3058" t="s">
        <v>8223</v>
      </c>
      <c r="J3058" t="s">
        <v>8245</v>
      </c>
      <c r="K3058">
        <v>1412003784</v>
      </c>
      <c r="L3058" s="9">
        <f>K3058/60/60/24+DATE(1970,1,1)</f>
        <v>41911.636388888888</v>
      </c>
      <c r="M3058">
        <v>1406819784</v>
      </c>
      <c r="N3058" s="9">
        <f>M3058/24/60/60+DATE(1970,1,1)</f>
        <v>41851.636388888888</v>
      </c>
      <c r="O3058" t="b">
        <v>0</v>
      </c>
      <c r="P3058">
        <v>0</v>
      </c>
      <c r="Q3058" t="b">
        <v>0</v>
      </c>
      <c r="R3058" t="s">
        <v>8301</v>
      </c>
      <c r="S3058" s="12" t="s">
        <v>8318</v>
      </c>
      <c r="T3058" t="s">
        <v>8358</v>
      </c>
      <c r="U3058">
        <f>YEAR(N3058)</f>
        <v>2014</v>
      </c>
    </row>
    <row r="3059" spans="1:21" ht="15" hidden="1" customHeight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>
        <f>ROUND(E3059/D3059*100,0)</f>
        <v>0</v>
      </c>
      <c r="H3059" t="e">
        <f>ROUND(E3059/P3059,2)</f>
        <v>#DIV/0!</v>
      </c>
      <c r="I3059" t="s">
        <v>8224</v>
      </c>
      <c r="J3059" t="s">
        <v>8246</v>
      </c>
      <c r="K3059">
        <v>1459694211</v>
      </c>
      <c r="L3059" s="9">
        <f>K3059/60/60/24+DATE(1970,1,1)</f>
        <v>42463.608923611115</v>
      </c>
      <c r="M3059">
        <v>1457105811</v>
      </c>
      <c r="N3059" s="9">
        <f>M3059/24/60/60+DATE(1970,1,1)</f>
        <v>42433.650590277779</v>
      </c>
      <c r="O3059" t="b">
        <v>0</v>
      </c>
      <c r="P3059">
        <v>0</v>
      </c>
      <c r="Q3059" t="b">
        <v>0</v>
      </c>
      <c r="R3059" t="s">
        <v>8301</v>
      </c>
      <c r="S3059" s="12" t="s">
        <v>8318</v>
      </c>
      <c r="T3059" t="s">
        <v>8358</v>
      </c>
      <c r="U3059">
        <f>YEAR(N3059)</f>
        <v>2016</v>
      </c>
    </row>
    <row r="3060" spans="1:21" ht="15" hidden="1" customHeight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>
        <f>ROUND(E3060/D3060*100,0)</f>
        <v>0</v>
      </c>
      <c r="H3060">
        <f>ROUND(E3060/P3060,2)</f>
        <v>1</v>
      </c>
      <c r="I3060" t="s">
        <v>8236</v>
      </c>
      <c r="J3060" t="s">
        <v>8248</v>
      </c>
      <c r="K3060">
        <v>1463734740</v>
      </c>
      <c r="L3060" s="9">
        <f>K3060/60/60/24+DATE(1970,1,1)</f>
        <v>42510.374305555553</v>
      </c>
      <c r="M3060">
        <v>1459414740</v>
      </c>
      <c r="N3060" s="9">
        <f>M3060/24/60/60+DATE(1970,1,1)</f>
        <v>42460.374305555553</v>
      </c>
      <c r="O3060" t="b">
        <v>0</v>
      </c>
      <c r="P3060">
        <v>3</v>
      </c>
      <c r="Q3060" t="b">
        <v>0</v>
      </c>
      <c r="R3060" t="s">
        <v>8301</v>
      </c>
      <c r="S3060" s="12" t="s">
        <v>8318</v>
      </c>
      <c r="T3060" t="s">
        <v>8358</v>
      </c>
      <c r="U3060">
        <f>YEAR(N3060)</f>
        <v>2016</v>
      </c>
    </row>
    <row r="3061" spans="1:21" ht="15" hidden="1" customHeight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>
        <f>ROUND(E3061/D3061*100,0)</f>
        <v>3</v>
      </c>
      <c r="H3061">
        <f>ROUND(E3061/P3061,2)</f>
        <v>41</v>
      </c>
      <c r="I3061" t="s">
        <v>8223</v>
      </c>
      <c r="J3061" t="s">
        <v>8245</v>
      </c>
      <c r="K3061">
        <v>1407536846</v>
      </c>
      <c r="L3061" s="9">
        <f>K3061/60/60/24+DATE(1970,1,1)</f>
        <v>41859.935717592591</v>
      </c>
      <c r="M3061">
        <v>1404944846</v>
      </c>
      <c r="N3061" s="9">
        <f>M3061/24/60/60+DATE(1970,1,1)</f>
        <v>41829.935717592598</v>
      </c>
      <c r="O3061" t="b">
        <v>0</v>
      </c>
      <c r="P3061">
        <v>11</v>
      </c>
      <c r="Q3061" t="b">
        <v>0</v>
      </c>
      <c r="R3061" t="s">
        <v>8301</v>
      </c>
      <c r="S3061" s="12" t="s">
        <v>8318</v>
      </c>
      <c r="T3061" t="s">
        <v>8358</v>
      </c>
      <c r="U3061">
        <f>YEAR(N3061)</f>
        <v>2014</v>
      </c>
    </row>
    <row r="3062" spans="1:21" ht="15" hidden="1" customHeight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>
        <f>ROUND(E3062/D3062*100,0)</f>
        <v>0</v>
      </c>
      <c r="H3062">
        <f>ROUND(E3062/P3062,2)</f>
        <v>55.83</v>
      </c>
      <c r="I3062" t="s">
        <v>8223</v>
      </c>
      <c r="J3062" t="s">
        <v>8245</v>
      </c>
      <c r="K3062">
        <v>1443422134</v>
      </c>
      <c r="L3062" s="9">
        <f>K3062/60/60/24+DATE(1970,1,1)</f>
        <v>42275.274699074071</v>
      </c>
      <c r="M3062">
        <v>1440830134</v>
      </c>
      <c r="N3062" s="9">
        <f>M3062/24/60/60+DATE(1970,1,1)</f>
        <v>42245.274699074071</v>
      </c>
      <c r="O3062" t="b">
        <v>0</v>
      </c>
      <c r="P3062">
        <v>6</v>
      </c>
      <c r="Q3062" t="b">
        <v>0</v>
      </c>
      <c r="R3062" t="s">
        <v>8301</v>
      </c>
      <c r="S3062" s="12" t="s">
        <v>8318</v>
      </c>
      <c r="T3062" t="s">
        <v>8358</v>
      </c>
      <c r="U3062">
        <f>YEAR(N3062)</f>
        <v>2015</v>
      </c>
    </row>
    <row r="3063" spans="1:21" ht="15" hidden="1" customHeight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>
        <f>ROUND(E3063/D3063*100,0)</f>
        <v>0</v>
      </c>
      <c r="H3063" t="e">
        <f>ROUND(E3063/P3063,2)</f>
        <v>#DIV/0!</v>
      </c>
      <c r="I3063" t="s">
        <v>8223</v>
      </c>
      <c r="J3063" t="s">
        <v>8245</v>
      </c>
      <c r="K3063">
        <v>1407955748</v>
      </c>
      <c r="L3063" s="9">
        <f>K3063/60/60/24+DATE(1970,1,1)</f>
        <v>41864.784120370372</v>
      </c>
      <c r="M3063">
        <v>1405363748</v>
      </c>
      <c r="N3063" s="9">
        <f>M3063/24/60/60+DATE(1970,1,1)</f>
        <v>41834.784120370372</v>
      </c>
      <c r="O3063" t="b">
        <v>0</v>
      </c>
      <c r="P3063">
        <v>0</v>
      </c>
      <c r="Q3063" t="b">
        <v>0</v>
      </c>
      <c r="R3063" t="s">
        <v>8301</v>
      </c>
      <c r="S3063" s="12" t="s">
        <v>8318</v>
      </c>
      <c r="T3063" t="s">
        <v>8358</v>
      </c>
      <c r="U3063">
        <f>YEAR(N3063)</f>
        <v>2014</v>
      </c>
    </row>
    <row r="3064" spans="1:21" ht="15" hidden="1" customHeight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>
        <f>ROUND(E3064/D3064*100,0)</f>
        <v>67</v>
      </c>
      <c r="H3064">
        <f>ROUND(E3064/P3064,2)</f>
        <v>99.76</v>
      </c>
      <c r="I3064" t="s">
        <v>8223</v>
      </c>
      <c r="J3064" t="s">
        <v>8245</v>
      </c>
      <c r="K3064">
        <v>1443636000</v>
      </c>
      <c r="L3064" s="9">
        <f>K3064/60/60/24+DATE(1970,1,1)</f>
        <v>42277.75</v>
      </c>
      <c r="M3064">
        <v>1441111892</v>
      </c>
      <c r="N3064" s="9">
        <f>M3064/24/60/60+DATE(1970,1,1)</f>
        <v>42248.535787037035</v>
      </c>
      <c r="O3064" t="b">
        <v>0</v>
      </c>
      <c r="P3064">
        <v>67</v>
      </c>
      <c r="Q3064" t="b">
        <v>0</v>
      </c>
      <c r="R3064" t="s">
        <v>8301</v>
      </c>
      <c r="S3064" s="12" t="s">
        <v>8318</v>
      </c>
      <c r="T3064" t="s">
        <v>8358</v>
      </c>
      <c r="U3064">
        <f>YEAR(N3064)</f>
        <v>2015</v>
      </c>
    </row>
    <row r="3065" spans="1:21" ht="15" hidden="1" customHeight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>
        <f>ROUND(E3065/D3065*100,0)</f>
        <v>20</v>
      </c>
      <c r="H3065">
        <f>ROUND(E3065/P3065,2)</f>
        <v>25.52</v>
      </c>
      <c r="I3065" t="s">
        <v>8223</v>
      </c>
      <c r="J3065" t="s">
        <v>8245</v>
      </c>
      <c r="K3065">
        <v>1477174138</v>
      </c>
      <c r="L3065" s="9">
        <f>K3065/60/60/24+DATE(1970,1,1)</f>
        <v>42665.922893518517</v>
      </c>
      <c r="M3065">
        <v>1474150138</v>
      </c>
      <c r="N3065" s="9">
        <f>M3065/24/60/60+DATE(1970,1,1)</f>
        <v>42630.922893518517</v>
      </c>
      <c r="O3065" t="b">
        <v>0</v>
      </c>
      <c r="P3065">
        <v>23</v>
      </c>
      <c r="Q3065" t="b">
        <v>0</v>
      </c>
      <c r="R3065" t="s">
        <v>8301</v>
      </c>
      <c r="S3065" s="12" t="s">
        <v>8318</v>
      </c>
      <c r="T3065" t="s">
        <v>8358</v>
      </c>
      <c r="U3065">
        <f>YEAR(N3065)</f>
        <v>2016</v>
      </c>
    </row>
    <row r="3066" spans="1:21" ht="15" hidden="1" customHeight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>
        <f>ROUND(E3066/D3066*100,0)</f>
        <v>11</v>
      </c>
      <c r="H3066">
        <f>ROUND(E3066/P3066,2)</f>
        <v>117.65</v>
      </c>
      <c r="I3066" t="s">
        <v>8223</v>
      </c>
      <c r="J3066" t="s">
        <v>8245</v>
      </c>
      <c r="K3066">
        <v>1448175540</v>
      </c>
      <c r="L3066" s="9">
        <f>K3066/60/60/24+DATE(1970,1,1)</f>
        <v>42330.290972222225</v>
      </c>
      <c r="M3066">
        <v>1445483246</v>
      </c>
      <c r="N3066" s="9">
        <f>M3066/24/60/60+DATE(1970,1,1)</f>
        <v>42299.130162037036</v>
      </c>
      <c r="O3066" t="b">
        <v>0</v>
      </c>
      <c r="P3066">
        <v>72</v>
      </c>
      <c r="Q3066" t="b">
        <v>0</v>
      </c>
      <c r="R3066" t="s">
        <v>8301</v>
      </c>
      <c r="S3066" s="12" t="s">
        <v>8318</v>
      </c>
      <c r="T3066" t="s">
        <v>8358</v>
      </c>
      <c r="U3066">
        <f>YEAR(N3066)</f>
        <v>2015</v>
      </c>
    </row>
    <row r="3067" spans="1:21" ht="15" hidden="1" customHeight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>
        <f>ROUND(E3067/D3067*100,0)</f>
        <v>0</v>
      </c>
      <c r="H3067">
        <f>ROUND(E3067/P3067,2)</f>
        <v>5</v>
      </c>
      <c r="I3067" t="s">
        <v>8223</v>
      </c>
      <c r="J3067" t="s">
        <v>8245</v>
      </c>
      <c r="K3067">
        <v>1406683172</v>
      </c>
      <c r="L3067" s="9">
        <f>K3067/60/60/24+DATE(1970,1,1)</f>
        <v>41850.055231481485</v>
      </c>
      <c r="M3067">
        <v>1404523172</v>
      </c>
      <c r="N3067" s="9">
        <f>M3067/24/60/60+DATE(1970,1,1)</f>
        <v>41825.055231481485</v>
      </c>
      <c r="O3067" t="b">
        <v>0</v>
      </c>
      <c r="P3067">
        <v>2</v>
      </c>
      <c r="Q3067" t="b">
        <v>0</v>
      </c>
      <c r="R3067" t="s">
        <v>8301</v>
      </c>
      <c r="S3067" s="12" t="s">
        <v>8318</v>
      </c>
      <c r="T3067" t="s">
        <v>8358</v>
      </c>
      <c r="U3067">
        <f>YEAR(N3067)</f>
        <v>2014</v>
      </c>
    </row>
    <row r="3068" spans="1:21" ht="15" hidden="1" customHeight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>
        <f>ROUND(E3068/D3068*100,0)</f>
        <v>12</v>
      </c>
      <c r="H3068">
        <f>ROUND(E3068/P3068,2)</f>
        <v>2796.67</v>
      </c>
      <c r="I3068" t="s">
        <v>8225</v>
      </c>
      <c r="J3068" t="s">
        <v>8247</v>
      </c>
      <c r="K3068">
        <v>1468128537</v>
      </c>
      <c r="L3068" s="9">
        <f>K3068/60/60/24+DATE(1970,1,1)</f>
        <v>42561.228437500002</v>
      </c>
      <c r="M3068">
        <v>1465536537</v>
      </c>
      <c r="N3068" s="9">
        <f>M3068/24/60/60+DATE(1970,1,1)</f>
        <v>42531.228437500002</v>
      </c>
      <c r="O3068" t="b">
        <v>0</v>
      </c>
      <c r="P3068">
        <v>15</v>
      </c>
      <c r="Q3068" t="b">
        <v>0</v>
      </c>
      <c r="R3068" t="s">
        <v>8301</v>
      </c>
      <c r="S3068" s="12" t="s">
        <v>8318</v>
      </c>
      <c r="T3068" t="s">
        <v>8358</v>
      </c>
      <c r="U3068">
        <f>YEAR(N3068)</f>
        <v>2016</v>
      </c>
    </row>
    <row r="3069" spans="1:21" ht="15" hidden="1" customHeight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>
        <f>ROUND(E3069/D3069*100,0)</f>
        <v>3</v>
      </c>
      <c r="H3069">
        <f>ROUND(E3069/P3069,2)</f>
        <v>200</v>
      </c>
      <c r="I3069" t="s">
        <v>8227</v>
      </c>
      <c r="J3069" t="s">
        <v>8249</v>
      </c>
      <c r="K3069">
        <v>1441837879</v>
      </c>
      <c r="L3069" s="9">
        <f>K3069/60/60/24+DATE(1970,1,1)</f>
        <v>42256.938414351855</v>
      </c>
      <c r="M3069">
        <v>1439245879</v>
      </c>
      <c r="N3069" s="9">
        <f>M3069/24/60/60+DATE(1970,1,1)</f>
        <v>42226.938414351855</v>
      </c>
      <c r="O3069" t="b">
        <v>0</v>
      </c>
      <c r="P3069">
        <v>1</v>
      </c>
      <c r="Q3069" t="b">
        <v>0</v>
      </c>
      <c r="R3069" t="s">
        <v>8301</v>
      </c>
      <c r="S3069" s="12" t="s">
        <v>8318</v>
      </c>
      <c r="T3069" t="s">
        <v>8358</v>
      </c>
      <c r="U3069">
        <f>YEAR(N3069)</f>
        <v>2015</v>
      </c>
    </row>
    <row r="3070" spans="1:21" ht="15" hidden="1" customHeight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>
        <f>ROUND(E3070/D3070*100,0)</f>
        <v>0</v>
      </c>
      <c r="H3070">
        <f>ROUND(E3070/P3070,2)</f>
        <v>87.5</v>
      </c>
      <c r="I3070" t="s">
        <v>8223</v>
      </c>
      <c r="J3070" t="s">
        <v>8245</v>
      </c>
      <c r="K3070">
        <v>1445013352</v>
      </c>
      <c r="L3070" s="9">
        <f>K3070/60/60/24+DATE(1970,1,1)</f>
        <v>42293.691574074073</v>
      </c>
      <c r="M3070">
        <v>1442421352</v>
      </c>
      <c r="N3070" s="9">
        <f>M3070/24/60/60+DATE(1970,1,1)</f>
        <v>42263.691574074073</v>
      </c>
      <c r="O3070" t="b">
        <v>0</v>
      </c>
      <c r="P3070">
        <v>2</v>
      </c>
      <c r="Q3070" t="b">
        <v>0</v>
      </c>
      <c r="R3070" t="s">
        <v>8301</v>
      </c>
      <c r="S3070" s="12" t="s">
        <v>8318</v>
      </c>
      <c r="T3070" t="s">
        <v>8358</v>
      </c>
      <c r="U3070">
        <f>YEAR(N3070)</f>
        <v>2015</v>
      </c>
    </row>
    <row r="3071" spans="1:21" ht="15" hidden="1" customHeight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>
        <f>ROUND(E3071/D3071*100,0)</f>
        <v>14</v>
      </c>
      <c r="H3071">
        <f>ROUND(E3071/P3071,2)</f>
        <v>20.14</v>
      </c>
      <c r="I3071" t="s">
        <v>8223</v>
      </c>
      <c r="J3071" t="s">
        <v>8245</v>
      </c>
      <c r="K3071">
        <v>1418587234</v>
      </c>
      <c r="L3071" s="9">
        <f>K3071/60/60/24+DATE(1970,1,1)</f>
        <v>41987.833726851852</v>
      </c>
      <c r="M3071">
        <v>1415995234</v>
      </c>
      <c r="N3071" s="9">
        <f>M3071/24/60/60+DATE(1970,1,1)</f>
        <v>41957.833726851852</v>
      </c>
      <c r="O3071" t="b">
        <v>0</v>
      </c>
      <c r="P3071">
        <v>7</v>
      </c>
      <c r="Q3071" t="b">
        <v>0</v>
      </c>
      <c r="R3071" t="s">
        <v>8301</v>
      </c>
      <c r="S3071" s="12" t="s">
        <v>8318</v>
      </c>
      <c r="T3071" t="s">
        <v>8358</v>
      </c>
      <c r="U3071">
        <f>YEAR(N3071)</f>
        <v>2014</v>
      </c>
    </row>
    <row r="3072" spans="1:21" ht="15" hidden="1" customHeight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>
        <f>ROUND(E3072/D3072*100,0)</f>
        <v>3</v>
      </c>
      <c r="H3072">
        <f>ROUND(E3072/P3072,2)</f>
        <v>20.88</v>
      </c>
      <c r="I3072" t="s">
        <v>8224</v>
      </c>
      <c r="J3072" t="s">
        <v>8246</v>
      </c>
      <c r="K3072">
        <v>1481132169</v>
      </c>
      <c r="L3072" s="9">
        <f>K3072/60/60/24+DATE(1970,1,1)</f>
        <v>42711.733437499999</v>
      </c>
      <c r="M3072">
        <v>1479317769</v>
      </c>
      <c r="N3072" s="9">
        <f>M3072/24/60/60+DATE(1970,1,1)</f>
        <v>42690.733437499999</v>
      </c>
      <c r="O3072" t="b">
        <v>0</v>
      </c>
      <c r="P3072">
        <v>16</v>
      </c>
      <c r="Q3072" t="b">
        <v>0</v>
      </c>
      <c r="R3072" t="s">
        <v>8301</v>
      </c>
      <c r="S3072" s="12" t="s">
        <v>8318</v>
      </c>
      <c r="T3072" t="s">
        <v>8358</v>
      </c>
      <c r="U3072">
        <f>YEAR(N3072)</f>
        <v>2016</v>
      </c>
    </row>
    <row r="3073" spans="1:21" ht="15" hidden="1" customHeight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>
        <f>ROUND(E3073/D3073*100,0)</f>
        <v>60</v>
      </c>
      <c r="H3073">
        <f>ROUND(E3073/P3073,2)</f>
        <v>61.31</v>
      </c>
      <c r="I3073" t="s">
        <v>8223</v>
      </c>
      <c r="J3073" t="s">
        <v>8245</v>
      </c>
      <c r="K3073">
        <v>1429595940</v>
      </c>
      <c r="L3073" s="9">
        <f>K3073/60/60/24+DATE(1970,1,1)</f>
        <v>42115.249305555553</v>
      </c>
      <c r="M3073">
        <v>1428082481</v>
      </c>
      <c r="N3073" s="9">
        <f>M3073/24/60/60+DATE(1970,1,1)</f>
        <v>42097.732418981483</v>
      </c>
      <c r="O3073" t="b">
        <v>0</v>
      </c>
      <c r="P3073">
        <v>117</v>
      </c>
      <c r="Q3073" t="b">
        <v>0</v>
      </c>
      <c r="R3073" t="s">
        <v>8301</v>
      </c>
      <c r="S3073" s="12" t="s">
        <v>8318</v>
      </c>
      <c r="T3073" t="s">
        <v>8358</v>
      </c>
      <c r="U3073">
        <f>YEAR(N3073)</f>
        <v>2015</v>
      </c>
    </row>
    <row r="3074" spans="1:21" ht="15" hidden="1" customHeight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>
        <f>ROUND(E3074/D3074*100,0)</f>
        <v>0</v>
      </c>
      <c r="H3074">
        <f>ROUND(E3074/P3074,2)</f>
        <v>1</v>
      </c>
      <c r="I3074" t="s">
        <v>8223</v>
      </c>
      <c r="J3074" t="s">
        <v>8245</v>
      </c>
      <c r="K3074">
        <v>1477791960</v>
      </c>
      <c r="L3074" s="9">
        <f>K3074/60/60/24+DATE(1970,1,1)</f>
        <v>42673.073611111111</v>
      </c>
      <c r="M3074">
        <v>1476549262</v>
      </c>
      <c r="N3074" s="9">
        <f>M3074/24/60/60+DATE(1970,1,1)</f>
        <v>42658.690532407403</v>
      </c>
      <c r="O3074" t="b">
        <v>0</v>
      </c>
      <c r="P3074">
        <v>2</v>
      </c>
      <c r="Q3074" t="b">
        <v>0</v>
      </c>
      <c r="R3074" t="s">
        <v>8301</v>
      </c>
      <c r="S3074" s="12" t="s">
        <v>8318</v>
      </c>
      <c r="T3074" t="s">
        <v>8358</v>
      </c>
      <c r="U3074">
        <f>YEAR(N3074)</f>
        <v>2016</v>
      </c>
    </row>
    <row r="3075" spans="1:21" ht="15" hidden="1" customHeight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>
        <f>ROUND(E3075/D3075*100,0)</f>
        <v>0</v>
      </c>
      <c r="H3075">
        <f>ROUND(E3075/P3075,2)</f>
        <v>92.14</v>
      </c>
      <c r="I3075" t="s">
        <v>8223</v>
      </c>
      <c r="J3075" t="s">
        <v>8245</v>
      </c>
      <c r="K3075">
        <v>1434309540</v>
      </c>
      <c r="L3075" s="9">
        <f>K3075/60/60/24+DATE(1970,1,1)</f>
        <v>42169.804861111115</v>
      </c>
      <c r="M3075">
        <v>1429287900</v>
      </c>
      <c r="N3075" s="9">
        <f>M3075/24/60/60+DATE(1970,1,1)</f>
        <v>42111.684027777781</v>
      </c>
      <c r="O3075" t="b">
        <v>0</v>
      </c>
      <c r="P3075">
        <v>7</v>
      </c>
      <c r="Q3075" t="b">
        <v>0</v>
      </c>
      <c r="R3075" t="s">
        <v>8301</v>
      </c>
      <c r="S3075" s="12" t="s">
        <v>8318</v>
      </c>
      <c r="T3075" t="s">
        <v>8358</v>
      </c>
      <c r="U3075">
        <f>YEAR(N3075)</f>
        <v>2015</v>
      </c>
    </row>
    <row r="3076" spans="1:21" ht="15" hidden="1" customHeight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>
        <f>ROUND(E3076/D3076*100,0)</f>
        <v>0</v>
      </c>
      <c r="H3076">
        <f>ROUND(E3076/P3076,2)</f>
        <v>7.33</v>
      </c>
      <c r="I3076" t="s">
        <v>8229</v>
      </c>
      <c r="J3076" t="s">
        <v>8248</v>
      </c>
      <c r="K3076">
        <v>1457617359</v>
      </c>
      <c r="L3076" s="9">
        <f>K3076/60/60/24+DATE(1970,1,1)</f>
        <v>42439.571284722217</v>
      </c>
      <c r="M3076">
        <v>1455025359</v>
      </c>
      <c r="N3076" s="9">
        <f>M3076/24/60/60+DATE(1970,1,1)</f>
        <v>42409.571284722224</v>
      </c>
      <c r="O3076" t="b">
        <v>0</v>
      </c>
      <c r="P3076">
        <v>3</v>
      </c>
      <c r="Q3076" t="b">
        <v>0</v>
      </c>
      <c r="R3076" t="s">
        <v>8301</v>
      </c>
      <c r="S3076" s="12" t="s">
        <v>8318</v>
      </c>
      <c r="T3076" t="s">
        <v>8358</v>
      </c>
      <c r="U3076">
        <f>YEAR(N3076)</f>
        <v>2016</v>
      </c>
    </row>
    <row r="3077" spans="1:21" ht="15" hidden="1" customHeight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>
        <f>ROUND(E3077/D3077*100,0)</f>
        <v>9</v>
      </c>
      <c r="H3077">
        <f>ROUND(E3077/P3077,2)</f>
        <v>64.8</v>
      </c>
      <c r="I3077" t="s">
        <v>8223</v>
      </c>
      <c r="J3077" t="s">
        <v>8245</v>
      </c>
      <c r="K3077">
        <v>1471573640</v>
      </c>
      <c r="L3077" s="9">
        <f>K3077/60/60/24+DATE(1970,1,1)</f>
        <v>42601.102314814809</v>
      </c>
      <c r="M3077">
        <v>1467253640</v>
      </c>
      <c r="N3077" s="9">
        <f>M3077/24/60/60+DATE(1970,1,1)</f>
        <v>42551.102314814816</v>
      </c>
      <c r="O3077" t="b">
        <v>0</v>
      </c>
      <c r="P3077">
        <v>20</v>
      </c>
      <c r="Q3077" t="b">
        <v>0</v>
      </c>
      <c r="R3077" t="s">
        <v>8301</v>
      </c>
      <c r="S3077" s="12" t="s">
        <v>8318</v>
      </c>
      <c r="T3077" t="s">
        <v>8358</v>
      </c>
      <c r="U3077">
        <f>YEAR(N3077)</f>
        <v>2016</v>
      </c>
    </row>
    <row r="3078" spans="1:21" ht="15" hidden="1" customHeight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>
        <f>ROUND(E3078/D3078*100,0)</f>
        <v>15</v>
      </c>
      <c r="H3078">
        <f>ROUND(E3078/P3078,2)</f>
        <v>30.12</v>
      </c>
      <c r="I3078" t="s">
        <v>8223</v>
      </c>
      <c r="J3078" t="s">
        <v>8245</v>
      </c>
      <c r="K3078">
        <v>1444405123</v>
      </c>
      <c r="L3078" s="9">
        <f>K3078/60/60/24+DATE(1970,1,1)</f>
        <v>42286.651886574073</v>
      </c>
      <c r="M3078">
        <v>1439221123</v>
      </c>
      <c r="N3078" s="9">
        <f>M3078/24/60/60+DATE(1970,1,1)</f>
        <v>42226.651886574073</v>
      </c>
      <c r="O3078" t="b">
        <v>0</v>
      </c>
      <c r="P3078">
        <v>50</v>
      </c>
      <c r="Q3078" t="b">
        <v>0</v>
      </c>
      <c r="R3078" t="s">
        <v>8301</v>
      </c>
      <c r="S3078" s="12" t="s">
        <v>8318</v>
      </c>
      <c r="T3078" t="s">
        <v>8358</v>
      </c>
      <c r="U3078">
        <f>YEAR(N3078)</f>
        <v>2015</v>
      </c>
    </row>
    <row r="3079" spans="1:21" ht="15" hidden="1" customHeight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>
        <f>ROUND(E3079/D3079*100,0)</f>
        <v>0</v>
      </c>
      <c r="H3079">
        <f>ROUND(E3079/P3079,2)</f>
        <v>52.5</v>
      </c>
      <c r="I3079" t="s">
        <v>8228</v>
      </c>
      <c r="J3079" t="s">
        <v>8250</v>
      </c>
      <c r="K3079">
        <v>1488495478</v>
      </c>
      <c r="L3079" s="9">
        <f>K3079/60/60/24+DATE(1970,1,1)</f>
        <v>42796.956921296296</v>
      </c>
      <c r="M3079">
        <v>1485903478</v>
      </c>
      <c r="N3079" s="9">
        <f>M3079/24/60/60+DATE(1970,1,1)</f>
        <v>42766.956921296296</v>
      </c>
      <c r="O3079" t="b">
        <v>0</v>
      </c>
      <c r="P3079">
        <v>2</v>
      </c>
      <c r="Q3079" t="b">
        <v>0</v>
      </c>
      <c r="R3079" t="s">
        <v>8301</v>
      </c>
      <c r="S3079" s="12" t="s">
        <v>8318</v>
      </c>
      <c r="T3079" t="s">
        <v>8358</v>
      </c>
      <c r="U3079">
        <f>YEAR(N3079)</f>
        <v>2017</v>
      </c>
    </row>
    <row r="3080" spans="1:21" ht="15" hidden="1" customHeight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>
        <f>ROUND(E3080/D3080*100,0)</f>
        <v>0</v>
      </c>
      <c r="H3080">
        <f>ROUND(E3080/P3080,2)</f>
        <v>23.67</v>
      </c>
      <c r="I3080" t="s">
        <v>8223</v>
      </c>
      <c r="J3080" t="s">
        <v>8245</v>
      </c>
      <c r="K3080">
        <v>1424920795</v>
      </c>
      <c r="L3080" s="9">
        <f>K3080/60/60/24+DATE(1970,1,1)</f>
        <v>42061.138831018514</v>
      </c>
      <c r="M3080">
        <v>1422328795</v>
      </c>
      <c r="N3080" s="9">
        <f>M3080/24/60/60+DATE(1970,1,1)</f>
        <v>42031.138831018514</v>
      </c>
      <c r="O3080" t="b">
        <v>0</v>
      </c>
      <c r="P3080">
        <v>3</v>
      </c>
      <c r="Q3080" t="b">
        <v>0</v>
      </c>
      <c r="R3080" t="s">
        <v>8301</v>
      </c>
      <c r="S3080" s="12" t="s">
        <v>8318</v>
      </c>
      <c r="T3080" t="s">
        <v>8358</v>
      </c>
      <c r="U3080">
        <f>YEAR(N3080)</f>
        <v>2015</v>
      </c>
    </row>
    <row r="3081" spans="1:21" ht="15" hidden="1" customHeight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>
        <f>ROUND(E3081/D3081*100,0)</f>
        <v>1</v>
      </c>
      <c r="H3081">
        <f>ROUND(E3081/P3081,2)</f>
        <v>415.78</v>
      </c>
      <c r="I3081" t="s">
        <v>8223</v>
      </c>
      <c r="J3081" t="s">
        <v>8245</v>
      </c>
      <c r="K3081">
        <v>1427040435</v>
      </c>
      <c r="L3081" s="9">
        <f>K3081/60/60/24+DATE(1970,1,1)</f>
        <v>42085.671701388885</v>
      </c>
      <c r="M3081">
        <v>1424452035</v>
      </c>
      <c r="N3081" s="9">
        <f>M3081/24/60/60+DATE(1970,1,1)</f>
        <v>42055.713368055556</v>
      </c>
      <c r="O3081" t="b">
        <v>0</v>
      </c>
      <c r="P3081">
        <v>27</v>
      </c>
      <c r="Q3081" t="b">
        <v>0</v>
      </c>
      <c r="R3081" t="s">
        <v>8301</v>
      </c>
      <c r="S3081" s="12" t="s">
        <v>8318</v>
      </c>
      <c r="T3081" t="s">
        <v>8358</v>
      </c>
      <c r="U3081">
        <f>YEAR(N3081)</f>
        <v>2015</v>
      </c>
    </row>
    <row r="3082" spans="1:21" ht="15" hidden="1" customHeight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>
        <f>ROUND(E3082/D3082*100,0)</f>
        <v>0</v>
      </c>
      <c r="H3082">
        <f>ROUND(E3082/P3082,2)</f>
        <v>53.71</v>
      </c>
      <c r="I3082" t="s">
        <v>8223</v>
      </c>
      <c r="J3082" t="s">
        <v>8245</v>
      </c>
      <c r="K3082">
        <v>1419644444</v>
      </c>
      <c r="L3082" s="9">
        <f>K3082/60/60/24+DATE(1970,1,1)</f>
        <v>42000.0699537037</v>
      </c>
      <c r="M3082">
        <v>1414456844</v>
      </c>
      <c r="N3082" s="9">
        <f>M3082/24/60/60+DATE(1970,1,1)</f>
        <v>41940.028287037036</v>
      </c>
      <c r="O3082" t="b">
        <v>0</v>
      </c>
      <c r="P3082">
        <v>7</v>
      </c>
      <c r="Q3082" t="b">
        <v>0</v>
      </c>
      <c r="R3082" t="s">
        <v>8301</v>
      </c>
      <c r="S3082" s="12" t="s">
        <v>8318</v>
      </c>
      <c r="T3082" t="s">
        <v>8358</v>
      </c>
      <c r="U3082">
        <f>YEAR(N3082)</f>
        <v>2014</v>
      </c>
    </row>
    <row r="3083" spans="1:21" ht="15" hidden="1" customHeight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>
        <f>ROUND(E3083/D3083*100,0)</f>
        <v>0</v>
      </c>
      <c r="H3083">
        <f>ROUND(E3083/P3083,2)</f>
        <v>420.6</v>
      </c>
      <c r="I3083" t="s">
        <v>8223</v>
      </c>
      <c r="J3083" t="s">
        <v>8245</v>
      </c>
      <c r="K3083">
        <v>1442722891</v>
      </c>
      <c r="L3083" s="9">
        <f>K3083/60/60/24+DATE(1970,1,1)</f>
        <v>42267.181608796294</v>
      </c>
      <c r="M3083">
        <v>1440130891</v>
      </c>
      <c r="N3083" s="9">
        <f>M3083/24/60/60+DATE(1970,1,1)</f>
        <v>42237.181608796294</v>
      </c>
      <c r="O3083" t="b">
        <v>0</v>
      </c>
      <c r="P3083">
        <v>5</v>
      </c>
      <c r="Q3083" t="b">
        <v>0</v>
      </c>
      <c r="R3083" t="s">
        <v>8301</v>
      </c>
      <c r="S3083" s="12" t="s">
        <v>8318</v>
      </c>
      <c r="T3083" t="s">
        <v>8358</v>
      </c>
      <c r="U3083">
        <f>YEAR(N3083)</f>
        <v>2015</v>
      </c>
    </row>
    <row r="3084" spans="1:21" ht="15" hidden="1" customHeight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>
        <f>ROUND(E3084/D3084*100,0)</f>
        <v>0</v>
      </c>
      <c r="H3084" t="e">
        <f>ROUND(E3084/P3084,2)</f>
        <v>#DIV/0!</v>
      </c>
      <c r="I3084" t="s">
        <v>8223</v>
      </c>
      <c r="J3084" t="s">
        <v>8245</v>
      </c>
      <c r="K3084">
        <v>1447628946</v>
      </c>
      <c r="L3084" s="9">
        <f>K3084/60/60/24+DATE(1970,1,1)</f>
        <v>42323.96465277778</v>
      </c>
      <c r="M3084">
        <v>1445033346</v>
      </c>
      <c r="N3084" s="9">
        <f>M3084/24/60/60+DATE(1970,1,1)</f>
        <v>42293.922986111109</v>
      </c>
      <c r="O3084" t="b">
        <v>0</v>
      </c>
      <c r="P3084">
        <v>0</v>
      </c>
      <c r="Q3084" t="b">
        <v>0</v>
      </c>
      <c r="R3084" t="s">
        <v>8301</v>
      </c>
      <c r="S3084" s="12" t="s">
        <v>8318</v>
      </c>
      <c r="T3084" t="s">
        <v>8358</v>
      </c>
      <c r="U3084">
        <f>YEAR(N3084)</f>
        <v>2015</v>
      </c>
    </row>
    <row r="3085" spans="1:21" ht="15" hidden="1" customHeight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>
        <f>ROUND(E3085/D3085*100,0)</f>
        <v>0</v>
      </c>
      <c r="H3085">
        <f>ROUND(E3085/P3085,2)</f>
        <v>18.670000000000002</v>
      </c>
      <c r="I3085" t="s">
        <v>8223</v>
      </c>
      <c r="J3085" t="s">
        <v>8245</v>
      </c>
      <c r="K3085">
        <v>1409547600</v>
      </c>
      <c r="L3085" s="9">
        <f>K3085/60/60/24+DATE(1970,1,1)</f>
        <v>41883.208333333336</v>
      </c>
      <c r="M3085">
        <v>1406986278</v>
      </c>
      <c r="N3085" s="9">
        <f>M3085/24/60/60+DATE(1970,1,1)</f>
        <v>41853.563402777778</v>
      </c>
      <c r="O3085" t="b">
        <v>0</v>
      </c>
      <c r="P3085">
        <v>3</v>
      </c>
      <c r="Q3085" t="b">
        <v>0</v>
      </c>
      <c r="R3085" t="s">
        <v>8301</v>
      </c>
      <c r="S3085" s="12" t="s">
        <v>8318</v>
      </c>
      <c r="T3085" t="s">
        <v>8358</v>
      </c>
      <c r="U3085">
        <f>YEAR(N3085)</f>
        <v>2014</v>
      </c>
    </row>
    <row r="3086" spans="1:21" ht="15" hidden="1" customHeight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>
        <f>ROUND(E3086/D3086*100,0)</f>
        <v>12</v>
      </c>
      <c r="H3086">
        <f>ROUND(E3086/P3086,2)</f>
        <v>78.33</v>
      </c>
      <c r="I3086" t="s">
        <v>8223</v>
      </c>
      <c r="J3086" t="s">
        <v>8245</v>
      </c>
      <c r="K3086">
        <v>1430851680</v>
      </c>
      <c r="L3086" s="9">
        <f>K3086/60/60/24+DATE(1970,1,1)</f>
        <v>42129.783333333333</v>
      </c>
      <c r="M3086">
        <v>1428340931</v>
      </c>
      <c r="N3086" s="9">
        <f>M3086/24/60/60+DATE(1970,1,1)</f>
        <v>42100.723738425928</v>
      </c>
      <c r="O3086" t="b">
        <v>0</v>
      </c>
      <c r="P3086">
        <v>6</v>
      </c>
      <c r="Q3086" t="b">
        <v>0</v>
      </c>
      <c r="R3086" t="s">
        <v>8301</v>
      </c>
      <c r="S3086" s="12" t="s">
        <v>8318</v>
      </c>
      <c r="T3086" t="s">
        <v>8358</v>
      </c>
      <c r="U3086">
        <f>YEAR(N3086)</f>
        <v>2015</v>
      </c>
    </row>
    <row r="3087" spans="1:21" ht="15" hidden="1" customHeight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>
        <f>ROUND(E3087/D3087*100,0)</f>
        <v>2</v>
      </c>
      <c r="H3087">
        <f>ROUND(E3087/P3087,2)</f>
        <v>67.78</v>
      </c>
      <c r="I3087" t="s">
        <v>8223</v>
      </c>
      <c r="J3087" t="s">
        <v>8245</v>
      </c>
      <c r="K3087">
        <v>1443561159</v>
      </c>
      <c r="L3087" s="9">
        <f>K3087/60/60/24+DATE(1970,1,1)</f>
        <v>42276.883784722217</v>
      </c>
      <c r="M3087">
        <v>1440969159</v>
      </c>
      <c r="N3087" s="9">
        <f>M3087/24/60/60+DATE(1970,1,1)</f>
        <v>42246.883784722224</v>
      </c>
      <c r="O3087" t="b">
        <v>0</v>
      </c>
      <c r="P3087">
        <v>9</v>
      </c>
      <c r="Q3087" t="b">
        <v>0</v>
      </c>
      <c r="R3087" t="s">
        <v>8301</v>
      </c>
      <c r="S3087" s="12" t="s">
        <v>8318</v>
      </c>
      <c r="T3087" t="s">
        <v>8358</v>
      </c>
      <c r="U3087">
        <f>YEAR(N3087)</f>
        <v>2015</v>
      </c>
    </row>
    <row r="3088" spans="1:21" ht="15" hidden="1" customHeight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>
        <f>ROUND(E3088/D3088*100,0)</f>
        <v>0</v>
      </c>
      <c r="H3088">
        <f>ROUND(E3088/P3088,2)</f>
        <v>16.670000000000002</v>
      </c>
      <c r="I3088" t="s">
        <v>8236</v>
      </c>
      <c r="J3088" t="s">
        <v>8248</v>
      </c>
      <c r="K3088">
        <v>1439827559</v>
      </c>
      <c r="L3088" s="9">
        <f>K3088/60/60/24+DATE(1970,1,1)</f>
        <v>42233.67082175926</v>
      </c>
      <c r="M3088">
        <v>1434643559</v>
      </c>
      <c r="N3088" s="9">
        <f>M3088/24/60/60+DATE(1970,1,1)</f>
        <v>42173.67082175926</v>
      </c>
      <c r="O3088" t="b">
        <v>0</v>
      </c>
      <c r="P3088">
        <v>3</v>
      </c>
      <c r="Q3088" t="b">
        <v>0</v>
      </c>
      <c r="R3088" t="s">
        <v>8301</v>
      </c>
      <c r="S3088" s="12" t="s">
        <v>8318</v>
      </c>
      <c r="T3088" t="s">
        <v>8358</v>
      </c>
      <c r="U3088">
        <f>YEAR(N3088)</f>
        <v>2015</v>
      </c>
    </row>
    <row r="3089" spans="1:21" ht="15" hidden="1" customHeight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>
        <f>ROUND(E3089/D3089*100,0)</f>
        <v>1</v>
      </c>
      <c r="H3089">
        <f>ROUND(E3089/P3089,2)</f>
        <v>62.5</v>
      </c>
      <c r="I3089" t="s">
        <v>8223</v>
      </c>
      <c r="J3089" t="s">
        <v>8245</v>
      </c>
      <c r="K3089">
        <v>1482294990</v>
      </c>
      <c r="L3089" s="9">
        <f>K3089/60/60/24+DATE(1970,1,1)</f>
        <v>42725.192013888889</v>
      </c>
      <c r="M3089">
        <v>1477107390</v>
      </c>
      <c r="N3089" s="9">
        <f>M3089/24/60/60+DATE(1970,1,1)</f>
        <v>42665.150347222225</v>
      </c>
      <c r="O3089" t="b">
        <v>0</v>
      </c>
      <c r="P3089">
        <v>2</v>
      </c>
      <c r="Q3089" t="b">
        <v>0</v>
      </c>
      <c r="R3089" t="s">
        <v>8301</v>
      </c>
      <c r="S3089" s="12" t="s">
        <v>8318</v>
      </c>
      <c r="T3089" t="s">
        <v>8358</v>
      </c>
      <c r="U3089">
        <f>YEAR(N3089)</f>
        <v>2016</v>
      </c>
    </row>
    <row r="3090" spans="1:21" ht="15" hidden="1" customHeight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>
        <f>ROUND(E3090/D3090*100,0)</f>
        <v>0</v>
      </c>
      <c r="H3090">
        <f>ROUND(E3090/P3090,2)</f>
        <v>42</v>
      </c>
      <c r="I3090" t="s">
        <v>8223</v>
      </c>
      <c r="J3090" t="s">
        <v>8245</v>
      </c>
      <c r="K3090">
        <v>1420724460</v>
      </c>
      <c r="L3090" s="9">
        <f>K3090/60/60/24+DATE(1970,1,1)</f>
        <v>42012.570138888885</v>
      </c>
      <c r="M3090">
        <v>1418046247</v>
      </c>
      <c r="N3090" s="9">
        <f>M3090/24/60/60+DATE(1970,1,1)</f>
        <v>41981.57230324074</v>
      </c>
      <c r="O3090" t="b">
        <v>0</v>
      </c>
      <c r="P3090">
        <v>3</v>
      </c>
      <c r="Q3090" t="b">
        <v>0</v>
      </c>
      <c r="R3090" t="s">
        <v>8301</v>
      </c>
      <c r="S3090" s="12" t="s">
        <v>8318</v>
      </c>
      <c r="T3090" t="s">
        <v>8358</v>
      </c>
      <c r="U3090">
        <f>YEAR(N3090)</f>
        <v>2014</v>
      </c>
    </row>
    <row r="3091" spans="1:21" ht="15" hidden="1" customHeight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>
        <f>ROUND(E3091/D3091*100,0)</f>
        <v>23</v>
      </c>
      <c r="H3091">
        <f>ROUND(E3091/P3091,2)</f>
        <v>130.09</v>
      </c>
      <c r="I3091" t="s">
        <v>8223</v>
      </c>
      <c r="J3091" t="s">
        <v>8245</v>
      </c>
      <c r="K3091">
        <v>1468029540</v>
      </c>
      <c r="L3091" s="9">
        <f>K3091/60/60/24+DATE(1970,1,1)</f>
        <v>42560.082638888889</v>
      </c>
      <c r="M3091">
        <v>1465304483</v>
      </c>
      <c r="N3091" s="9">
        <f>M3091/24/60/60+DATE(1970,1,1)</f>
        <v>42528.542627314819</v>
      </c>
      <c r="O3091" t="b">
        <v>0</v>
      </c>
      <c r="P3091">
        <v>45</v>
      </c>
      <c r="Q3091" t="b">
        <v>0</v>
      </c>
      <c r="R3091" t="s">
        <v>8301</v>
      </c>
      <c r="S3091" s="12" t="s">
        <v>8318</v>
      </c>
      <c r="T3091" t="s">
        <v>8358</v>
      </c>
      <c r="U3091">
        <f>YEAR(N3091)</f>
        <v>2016</v>
      </c>
    </row>
    <row r="3092" spans="1:21" ht="15" hidden="1" customHeight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>
        <f>ROUND(E3092/D3092*100,0)</f>
        <v>5</v>
      </c>
      <c r="H3092">
        <f>ROUND(E3092/P3092,2)</f>
        <v>1270.22</v>
      </c>
      <c r="I3092" t="s">
        <v>8223</v>
      </c>
      <c r="J3092" t="s">
        <v>8245</v>
      </c>
      <c r="K3092">
        <v>1430505545</v>
      </c>
      <c r="L3092" s="9">
        <f>K3092/60/60/24+DATE(1970,1,1)</f>
        <v>42125.777141203704</v>
      </c>
      <c r="M3092">
        <v>1425325145</v>
      </c>
      <c r="N3092" s="9">
        <f>M3092/24/60/60+DATE(1970,1,1)</f>
        <v>42065.818807870368</v>
      </c>
      <c r="O3092" t="b">
        <v>0</v>
      </c>
      <c r="P3092">
        <v>9</v>
      </c>
      <c r="Q3092" t="b">
        <v>0</v>
      </c>
      <c r="R3092" t="s">
        <v>8301</v>
      </c>
      <c r="S3092" s="12" t="s">
        <v>8318</v>
      </c>
      <c r="T3092" t="s">
        <v>8358</v>
      </c>
      <c r="U3092">
        <f>YEAR(N3092)</f>
        <v>2015</v>
      </c>
    </row>
    <row r="3093" spans="1:21" ht="15" hidden="1" customHeight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>
        <f>ROUND(E3093/D3093*100,0)</f>
        <v>16</v>
      </c>
      <c r="H3093">
        <f>ROUND(E3093/P3093,2)</f>
        <v>88.44</v>
      </c>
      <c r="I3093" t="s">
        <v>8223</v>
      </c>
      <c r="J3093" t="s">
        <v>8245</v>
      </c>
      <c r="K3093">
        <v>1471214743</v>
      </c>
      <c r="L3093" s="9">
        <f>K3093/60/60/24+DATE(1970,1,1)</f>
        <v>42596.948414351849</v>
      </c>
      <c r="M3093">
        <v>1468622743</v>
      </c>
      <c r="N3093" s="9">
        <f>M3093/24/60/60+DATE(1970,1,1)</f>
        <v>42566.948414351849</v>
      </c>
      <c r="O3093" t="b">
        <v>0</v>
      </c>
      <c r="P3093">
        <v>9</v>
      </c>
      <c r="Q3093" t="b">
        <v>0</v>
      </c>
      <c r="R3093" t="s">
        <v>8301</v>
      </c>
      <c r="S3093" s="12" t="s">
        <v>8318</v>
      </c>
      <c r="T3093" t="s">
        <v>8358</v>
      </c>
      <c r="U3093">
        <f>YEAR(N3093)</f>
        <v>2016</v>
      </c>
    </row>
    <row r="3094" spans="1:21" ht="15" hidden="1" customHeight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>
        <f>ROUND(E3094/D3094*100,0)</f>
        <v>1</v>
      </c>
      <c r="H3094">
        <f>ROUND(E3094/P3094,2)</f>
        <v>56.34</v>
      </c>
      <c r="I3094" t="s">
        <v>8223</v>
      </c>
      <c r="J3094" t="s">
        <v>8245</v>
      </c>
      <c r="K3094">
        <v>1444946400</v>
      </c>
      <c r="L3094" s="9">
        <f>K3094/60/60/24+DATE(1970,1,1)</f>
        <v>42292.916666666672</v>
      </c>
      <c r="M3094">
        <v>1441723912</v>
      </c>
      <c r="N3094" s="9">
        <f>M3094/24/60/60+DATE(1970,1,1)</f>
        <v>42255.619351851856</v>
      </c>
      <c r="O3094" t="b">
        <v>0</v>
      </c>
      <c r="P3094">
        <v>21</v>
      </c>
      <c r="Q3094" t="b">
        <v>0</v>
      </c>
      <c r="R3094" t="s">
        <v>8301</v>
      </c>
      <c r="S3094" s="12" t="s">
        <v>8318</v>
      </c>
      <c r="T3094" t="s">
        <v>8358</v>
      </c>
      <c r="U3094">
        <f>YEAR(N3094)</f>
        <v>2015</v>
      </c>
    </row>
    <row r="3095" spans="1:21" ht="15" hidden="1" customHeight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>
        <f>ROUND(E3095/D3095*100,0)</f>
        <v>23</v>
      </c>
      <c r="H3095">
        <f>ROUND(E3095/P3095,2)</f>
        <v>53.53</v>
      </c>
      <c r="I3095" t="s">
        <v>8228</v>
      </c>
      <c r="J3095" t="s">
        <v>8250</v>
      </c>
      <c r="K3095">
        <v>1401595140</v>
      </c>
      <c r="L3095" s="9">
        <f>K3095/60/60/24+DATE(1970,1,1)</f>
        <v>41791.165972222225</v>
      </c>
      <c r="M3095">
        <v>1398980941</v>
      </c>
      <c r="N3095" s="9">
        <f>M3095/24/60/60+DATE(1970,1,1)</f>
        <v>41760.909039351849</v>
      </c>
      <c r="O3095" t="b">
        <v>0</v>
      </c>
      <c r="P3095">
        <v>17</v>
      </c>
      <c r="Q3095" t="b">
        <v>0</v>
      </c>
      <c r="R3095" t="s">
        <v>8301</v>
      </c>
      <c r="S3095" s="12" t="s">
        <v>8318</v>
      </c>
      <c r="T3095" t="s">
        <v>8358</v>
      </c>
      <c r="U3095">
        <f>YEAR(N3095)</f>
        <v>2014</v>
      </c>
    </row>
    <row r="3096" spans="1:21" ht="15" hidden="1" customHeight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>
        <f>ROUND(E3096/D3096*100,0)</f>
        <v>0</v>
      </c>
      <c r="H3096">
        <f>ROUND(E3096/P3096,2)</f>
        <v>25</v>
      </c>
      <c r="I3096" t="s">
        <v>8223</v>
      </c>
      <c r="J3096" t="s">
        <v>8245</v>
      </c>
      <c r="K3096">
        <v>1442775956</v>
      </c>
      <c r="L3096" s="9">
        <f>K3096/60/60/24+DATE(1970,1,1)</f>
        <v>42267.795787037037</v>
      </c>
      <c r="M3096">
        <v>1437591956</v>
      </c>
      <c r="N3096" s="9">
        <f>M3096/24/60/60+DATE(1970,1,1)</f>
        <v>42207.795787037037</v>
      </c>
      <c r="O3096" t="b">
        <v>0</v>
      </c>
      <c r="P3096">
        <v>1</v>
      </c>
      <c r="Q3096" t="b">
        <v>0</v>
      </c>
      <c r="R3096" t="s">
        <v>8301</v>
      </c>
      <c r="S3096" s="12" t="s">
        <v>8318</v>
      </c>
      <c r="T3096" t="s">
        <v>8358</v>
      </c>
      <c r="U3096">
        <f>YEAR(N3096)</f>
        <v>2015</v>
      </c>
    </row>
    <row r="3097" spans="1:21" ht="15" hidden="1" customHeight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>
        <f>ROUND(E3097/D3097*100,0)</f>
        <v>0</v>
      </c>
      <c r="H3097">
        <f>ROUND(E3097/P3097,2)</f>
        <v>50</v>
      </c>
      <c r="I3097" t="s">
        <v>8223</v>
      </c>
      <c r="J3097" t="s">
        <v>8245</v>
      </c>
      <c r="K3097">
        <v>1470011780</v>
      </c>
      <c r="L3097" s="9">
        <f>K3097/60/60/24+DATE(1970,1,1)</f>
        <v>42583.025231481486</v>
      </c>
      <c r="M3097">
        <v>1464827780</v>
      </c>
      <c r="N3097" s="9">
        <f>M3097/24/60/60+DATE(1970,1,1)</f>
        <v>42523.025231481486</v>
      </c>
      <c r="O3097" t="b">
        <v>0</v>
      </c>
      <c r="P3097">
        <v>1</v>
      </c>
      <c r="Q3097" t="b">
        <v>0</v>
      </c>
      <c r="R3097" t="s">
        <v>8301</v>
      </c>
      <c r="S3097" s="12" t="s">
        <v>8318</v>
      </c>
      <c r="T3097" t="s">
        <v>8358</v>
      </c>
      <c r="U3097">
        <f>YEAR(N3097)</f>
        <v>2016</v>
      </c>
    </row>
    <row r="3098" spans="1:21" ht="15" hidden="1" customHeight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>
        <f>ROUND(E3098/D3098*100,0)</f>
        <v>4</v>
      </c>
      <c r="H3098">
        <f>ROUND(E3098/P3098,2)</f>
        <v>56.79</v>
      </c>
      <c r="I3098" t="s">
        <v>8223</v>
      </c>
      <c r="J3098" t="s">
        <v>8245</v>
      </c>
      <c r="K3098">
        <v>1432151326</v>
      </c>
      <c r="L3098" s="9">
        <f>K3098/60/60/24+DATE(1970,1,1)</f>
        <v>42144.825532407413</v>
      </c>
      <c r="M3098">
        <v>1429559326</v>
      </c>
      <c r="N3098" s="9">
        <f>M3098/24/60/60+DATE(1970,1,1)</f>
        <v>42114.825532407405</v>
      </c>
      <c r="O3098" t="b">
        <v>0</v>
      </c>
      <c r="P3098">
        <v>14</v>
      </c>
      <c r="Q3098" t="b">
        <v>0</v>
      </c>
      <c r="R3098" t="s">
        <v>8301</v>
      </c>
      <c r="S3098" s="12" t="s">
        <v>8318</v>
      </c>
      <c r="T3098" t="s">
        <v>8358</v>
      </c>
      <c r="U3098">
        <f>YEAR(N3098)</f>
        <v>2015</v>
      </c>
    </row>
    <row r="3099" spans="1:21" ht="15" hidden="1" customHeight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>
        <f>ROUND(E3099/D3099*100,0)</f>
        <v>17</v>
      </c>
      <c r="H3099">
        <f>ROUND(E3099/P3099,2)</f>
        <v>40.83</v>
      </c>
      <c r="I3099" t="s">
        <v>8224</v>
      </c>
      <c r="J3099" t="s">
        <v>8246</v>
      </c>
      <c r="K3099">
        <v>1475848800</v>
      </c>
      <c r="L3099" s="9">
        <f>K3099/60/60/24+DATE(1970,1,1)</f>
        <v>42650.583333333328</v>
      </c>
      <c r="M3099">
        <v>1474027501</v>
      </c>
      <c r="N3099" s="9">
        <f>M3099/24/60/60+DATE(1970,1,1)</f>
        <v>42629.503483796296</v>
      </c>
      <c r="O3099" t="b">
        <v>0</v>
      </c>
      <c r="P3099">
        <v>42</v>
      </c>
      <c r="Q3099" t="b">
        <v>0</v>
      </c>
      <c r="R3099" t="s">
        <v>8301</v>
      </c>
      <c r="S3099" s="12" t="s">
        <v>8318</v>
      </c>
      <c r="T3099" t="s">
        <v>8358</v>
      </c>
      <c r="U3099">
        <f>YEAR(N3099)</f>
        <v>2016</v>
      </c>
    </row>
    <row r="3100" spans="1:21" ht="15" hidden="1" customHeight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>
        <f>ROUND(E3100/D3100*100,0)</f>
        <v>4</v>
      </c>
      <c r="H3100">
        <f>ROUND(E3100/P3100,2)</f>
        <v>65.11</v>
      </c>
      <c r="I3100" t="s">
        <v>8223</v>
      </c>
      <c r="J3100" t="s">
        <v>8245</v>
      </c>
      <c r="K3100">
        <v>1454890620</v>
      </c>
      <c r="L3100" s="9">
        <f>K3100/60/60/24+DATE(1970,1,1)</f>
        <v>42408.01180555555</v>
      </c>
      <c r="M3100">
        <v>1450724449</v>
      </c>
      <c r="N3100" s="9">
        <f>M3100/24/60/60+DATE(1970,1,1)</f>
        <v>42359.792233796295</v>
      </c>
      <c r="O3100" t="b">
        <v>0</v>
      </c>
      <c r="P3100">
        <v>27</v>
      </c>
      <c r="Q3100" t="b">
        <v>0</v>
      </c>
      <c r="R3100" t="s">
        <v>8301</v>
      </c>
      <c r="S3100" s="12" t="s">
        <v>8318</v>
      </c>
      <c r="T3100" t="s">
        <v>8358</v>
      </c>
      <c r="U3100">
        <f>YEAR(N3100)</f>
        <v>2015</v>
      </c>
    </row>
    <row r="3101" spans="1:21" ht="15" hidden="1" customHeight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>
        <f>ROUND(E3101/D3101*100,0)</f>
        <v>14</v>
      </c>
      <c r="H3101">
        <f>ROUND(E3101/P3101,2)</f>
        <v>55.6</v>
      </c>
      <c r="I3101" t="s">
        <v>8223</v>
      </c>
      <c r="J3101" t="s">
        <v>8245</v>
      </c>
      <c r="K3101">
        <v>1455251591</v>
      </c>
      <c r="L3101" s="9">
        <f>K3101/60/60/24+DATE(1970,1,1)</f>
        <v>42412.189710648148</v>
      </c>
      <c r="M3101">
        <v>1452659591</v>
      </c>
      <c r="N3101" s="9">
        <f>M3101/24/60/60+DATE(1970,1,1)</f>
        <v>42382.189710648148</v>
      </c>
      <c r="O3101" t="b">
        <v>0</v>
      </c>
      <c r="P3101">
        <v>5</v>
      </c>
      <c r="Q3101" t="b">
        <v>0</v>
      </c>
      <c r="R3101" t="s">
        <v>8301</v>
      </c>
      <c r="S3101" s="12" t="s">
        <v>8318</v>
      </c>
      <c r="T3101" t="s">
        <v>8358</v>
      </c>
      <c r="U3101">
        <f>YEAR(N3101)</f>
        <v>2016</v>
      </c>
    </row>
    <row r="3102" spans="1:21" ht="15" hidden="1" customHeight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>
        <f>ROUND(E3102/D3102*100,0)</f>
        <v>15</v>
      </c>
      <c r="H3102">
        <f>ROUND(E3102/P3102,2)</f>
        <v>140.54</v>
      </c>
      <c r="I3102" t="s">
        <v>8223</v>
      </c>
      <c r="J3102" t="s">
        <v>8245</v>
      </c>
      <c r="K3102">
        <v>1413816975</v>
      </c>
      <c r="L3102" s="9">
        <f>K3102/60/60/24+DATE(1970,1,1)</f>
        <v>41932.622395833336</v>
      </c>
      <c r="M3102">
        <v>1411224975</v>
      </c>
      <c r="N3102" s="9">
        <f>M3102/24/60/60+DATE(1970,1,1)</f>
        <v>41902.622395833336</v>
      </c>
      <c r="O3102" t="b">
        <v>0</v>
      </c>
      <c r="P3102">
        <v>13</v>
      </c>
      <c r="Q3102" t="b">
        <v>0</v>
      </c>
      <c r="R3102" t="s">
        <v>8301</v>
      </c>
      <c r="S3102" s="12" t="s">
        <v>8318</v>
      </c>
      <c r="T3102" t="s">
        <v>8358</v>
      </c>
      <c r="U3102">
        <f>YEAR(N3102)</f>
        <v>2014</v>
      </c>
    </row>
    <row r="3103" spans="1:21" ht="15" hidden="1" customHeight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>
        <f>ROUND(E3103/D3103*100,0)</f>
        <v>12</v>
      </c>
      <c r="H3103">
        <f>ROUND(E3103/P3103,2)</f>
        <v>25</v>
      </c>
      <c r="I3103" t="s">
        <v>8229</v>
      </c>
      <c r="J3103" t="s">
        <v>8248</v>
      </c>
      <c r="K3103">
        <v>1437033360</v>
      </c>
      <c r="L3103" s="9">
        <f>K3103/60/60/24+DATE(1970,1,1)</f>
        <v>42201.330555555556</v>
      </c>
      <c r="M3103">
        <v>1434445937</v>
      </c>
      <c r="N3103" s="9">
        <f>M3103/24/60/60+DATE(1970,1,1)</f>
        <v>42171.383530092593</v>
      </c>
      <c r="O3103" t="b">
        <v>0</v>
      </c>
      <c r="P3103">
        <v>12</v>
      </c>
      <c r="Q3103" t="b">
        <v>0</v>
      </c>
      <c r="R3103" t="s">
        <v>8301</v>
      </c>
      <c r="S3103" s="12" t="s">
        <v>8318</v>
      </c>
      <c r="T3103" t="s">
        <v>8358</v>
      </c>
      <c r="U3103">
        <f>YEAR(N3103)</f>
        <v>2015</v>
      </c>
    </row>
    <row r="3104" spans="1:21" ht="15" hidden="1" customHeight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>
        <f>ROUND(E3104/D3104*100,0)</f>
        <v>39</v>
      </c>
      <c r="H3104">
        <f>ROUND(E3104/P3104,2)</f>
        <v>69.53</v>
      </c>
      <c r="I3104" t="s">
        <v>8224</v>
      </c>
      <c r="J3104" t="s">
        <v>8246</v>
      </c>
      <c r="K3104">
        <v>1471939818</v>
      </c>
      <c r="L3104" s="9">
        <f>K3104/60/60/24+DATE(1970,1,1)</f>
        <v>42605.340486111112</v>
      </c>
      <c r="M3104">
        <v>1467619818</v>
      </c>
      <c r="N3104" s="9">
        <f>M3104/24/60/60+DATE(1970,1,1)</f>
        <v>42555.340486111112</v>
      </c>
      <c r="O3104" t="b">
        <v>0</v>
      </c>
      <c r="P3104">
        <v>90</v>
      </c>
      <c r="Q3104" t="b">
        <v>0</v>
      </c>
      <c r="R3104" t="s">
        <v>8301</v>
      </c>
      <c r="S3104" s="12" t="s">
        <v>8318</v>
      </c>
      <c r="T3104" t="s">
        <v>8358</v>
      </c>
      <c r="U3104">
        <f>YEAR(N3104)</f>
        <v>2016</v>
      </c>
    </row>
    <row r="3105" spans="1:21" ht="15" hidden="1" customHeight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>
        <f>ROUND(E3105/D3105*100,0)</f>
        <v>0</v>
      </c>
      <c r="H3105">
        <f>ROUND(E3105/P3105,2)</f>
        <v>5.5</v>
      </c>
      <c r="I3105" t="s">
        <v>8223</v>
      </c>
      <c r="J3105" t="s">
        <v>8245</v>
      </c>
      <c r="K3105">
        <v>1434080706</v>
      </c>
      <c r="L3105" s="9">
        <f>K3105/60/60/24+DATE(1970,1,1)</f>
        <v>42167.156319444446</v>
      </c>
      <c r="M3105">
        <v>1428896706</v>
      </c>
      <c r="N3105" s="9">
        <f>M3105/24/60/60+DATE(1970,1,1)</f>
        <v>42107.156319444446</v>
      </c>
      <c r="O3105" t="b">
        <v>0</v>
      </c>
      <c r="P3105">
        <v>2</v>
      </c>
      <c r="Q3105" t="b">
        <v>0</v>
      </c>
      <c r="R3105" t="s">
        <v>8301</v>
      </c>
      <c r="S3105" s="12" t="s">
        <v>8318</v>
      </c>
      <c r="T3105" t="s">
        <v>8358</v>
      </c>
      <c r="U3105">
        <f>YEAR(N3105)</f>
        <v>2015</v>
      </c>
    </row>
    <row r="3106" spans="1:21" ht="15" hidden="1" customHeight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>
        <f>ROUND(E3106/D3106*100,0)</f>
        <v>30</v>
      </c>
      <c r="H3106">
        <f>ROUND(E3106/P3106,2)</f>
        <v>237</v>
      </c>
      <c r="I3106" t="s">
        <v>8225</v>
      </c>
      <c r="J3106" t="s">
        <v>8247</v>
      </c>
      <c r="K3106">
        <v>1422928800</v>
      </c>
      <c r="L3106" s="9">
        <f>K3106/60/60/24+DATE(1970,1,1)</f>
        <v>42038.083333333328</v>
      </c>
      <c r="M3106">
        <v>1420235311</v>
      </c>
      <c r="N3106" s="9">
        <f>M3106/24/60/60+DATE(1970,1,1)</f>
        <v>42006.908692129626</v>
      </c>
      <c r="O3106" t="b">
        <v>0</v>
      </c>
      <c r="P3106">
        <v>5</v>
      </c>
      <c r="Q3106" t="b">
        <v>0</v>
      </c>
      <c r="R3106" t="s">
        <v>8301</v>
      </c>
      <c r="S3106" s="12" t="s">
        <v>8318</v>
      </c>
      <c r="T3106" t="s">
        <v>8358</v>
      </c>
      <c r="U3106">
        <f>YEAR(N3106)</f>
        <v>2015</v>
      </c>
    </row>
    <row r="3107" spans="1:21" ht="15" hidden="1" customHeight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>
        <f>ROUND(E3107/D3107*100,0)</f>
        <v>42</v>
      </c>
      <c r="H3107">
        <f>ROUND(E3107/P3107,2)</f>
        <v>79.87</v>
      </c>
      <c r="I3107" t="s">
        <v>8223</v>
      </c>
      <c r="J3107" t="s">
        <v>8245</v>
      </c>
      <c r="K3107">
        <v>1413694800</v>
      </c>
      <c r="L3107" s="9">
        <f>K3107/60/60/24+DATE(1970,1,1)</f>
        <v>41931.208333333336</v>
      </c>
      <c r="M3107">
        <v>1408986916</v>
      </c>
      <c r="N3107" s="9">
        <f>M3107/24/60/60+DATE(1970,1,1)</f>
        <v>41876.718935185185</v>
      </c>
      <c r="O3107" t="b">
        <v>0</v>
      </c>
      <c r="P3107">
        <v>31</v>
      </c>
      <c r="Q3107" t="b">
        <v>0</v>
      </c>
      <c r="R3107" t="s">
        <v>8301</v>
      </c>
      <c r="S3107" s="12" t="s">
        <v>8318</v>
      </c>
      <c r="T3107" t="s">
        <v>8358</v>
      </c>
      <c r="U3107">
        <f>YEAR(N3107)</f>
        <v>2014</v>
      </c>
    </row>
    <row r="3108" spans="1:21" ht="15" hidden="1" customHeight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>
        <f>ROUND(E3108/D3108*100,0)</f>
        <v>4</v>
      </c>
      <c r="H3108">
        <f>ROUND(E3108/P3108,2)</f>
        <v>10.25</v>
      </c>
      <c r="I3108" t="s">
        <v>8224</v>
      </c>
      <c r="J3108" t="s">
        <v>8246</v>
      </c>
      <c r="K3108">
        <v>1442440800</v>
      </c>
      <c r="L3108" s="9">
        <f>K3108/60/60/24+DATE(1970,1,1)</f>
        <v>42263.916666666672</v>
      </c>
      <c r="M3108">
        <v>1440497876</v>
      </c>
      <c r="N3108" s="9">
        <f>M3108/24/60/60+DATE(1970,1,1)</f>
        <v>42241.429120370376</v>
      </c>
      <c r="O3108" t="b">
        <v>0</v>
      </c>
      <c r="P3108">
        <v>4</v>
      </c>
      <c r="Q3108" t="b">
        <v>0</v>
      </c>
      <c r="R3108" t="s">
        <v>8301</v>
      </c>
      <c r="S3108" s="12" t="s">
        <v>8318</v>
      </c>
      <c r="T3108" t="s">
        <v>8358</v>
      </c>
      <c r="U3108">
        <f>YEAR(N3108)</f>
        <v>2015</v>
      </c>
    </row>
    <row r="3109" spans="1:21" ht="15" hidden="1" customHeight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>
        <f>ROUND(E3109/D3109*100,0)</f>
        <v>20</v>
      </c>
      <c r="H3109">
        <f>ROUND(E3109/P3109,2)</f>
        <v>272.58999999999997</v>
      </c>
      <c r="I3109" t="s">
        <v>8223</v>
      </c>
      <c r="J3109" t="s">
        <v>8245</v>
      </c>
      <c r="K3109">
        <v>1431372751</v>
      </c>
      <c r="L3109" s="9">
        <f>K3109/60/60/24+DATE(1970,1,1)</f>
        <v>42135.814247685179</v>
      </c>
      <c r="M3109">
        <v>1430767951</v>
      </c>
      <c r="N3109" s="9">
        <f>M3109/24/60/60+DATE(1970,1,1)</f>
        <v>42128.814247685179</v>
      </c>
      <c r="O3109" t="b">
        <v>0</v>
      </c>
      <c r="P3109">
        <v>29</v>
      </c>
      <c r="Q3109" t="b">
        <v>0</v>
      </c>
      <c r="R3109" t="s">
        <v>8301</v>
      </c>
      <c r="S3109" s="12" t="s">
        <v>8318</v>
      </c>
      <c r="T3109" t="s">
        <v>8358</v>
      </c>
      <c r="U3109">
        <f>YEAR(N3109)</f>
        <v>2015</v>
      </c>
    </row>
    <row r="3110" spans="1:21" ht="15" hidden="1" customHeight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>
        <f>ROUND(E3110/D3110*100,0)</f>
        <v>0</v>
      </c>
      <c r="H3110">
        <f>ROUND(E3110/P3110,2)</f>
        <v>13</v>
      </c>
      <c r="I3110" t="s">
        <v>8223</v>
      </c>
      <c r="J3110" t="s">
        <v>8245</v>
      </c>
      <c r="K3110">
        <v>1430234394</v>
      </c>
      <c r="L3110" s="9">
        <f>K3110/60/60/24+DATE(1970,1,1)</f>
        <v>42122.638819444444</v>
      </c>
      <c r="M3110">
        <v>1425053994</v>
      </c>
      <c r="N3110" s="9">
        <f>M3110/24/60/60+DATE(1970,1,1)</f>
        <v>42062.680486111116</v>
      </c>
      <c r="O3110" t="b">
        <v>0</v>
      </c>
      <c r="P3110">
        <v>2</v>
      </c>
      <c r="Q3110" t="b">
        <v>0</v>
      </c>
      <c r="R3110" t="s">
        <v>8301</v>
      </c>
      <c r="S3110" s="12" t="s">
        <v>8318</v>
      </c>
      <c r="T3110" t="s">
        <v>8358</v>
      </c>
      <c r="U3110">
        <f>YEAR(N3110)</f>
        <v>2015</v>
      </c>
    </row>
    <row r="3111" spans="1:21" ht="15" hidden="1" customHeight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>
        <f>ROUND(E3111/D3111*100,0)</f>
        <v>25</v>
      </c>
      <c r="H3111">
        <f>ROUND(E3111/P3111,2)</f>
        <v>58.18</v>
      </c>
      <c r="I3111" t="s">
        <v>8223</v>
      </c>
      <c r="J3111" t="s">
        <v>8245</v>
      </c>
      <c r="K3111">
        <v>1409194810</v>
      </c>
      <c r="L3111" s="9">
        <f>K3111/60/60/24+DATE(1970,1,1)</f>
        <v>41879.125115740739</v>
      </c>
      <c r="M3111">
        <v>1406170810</v>
      </c>
      <c r="N3111" s="9">
        <f>M3111/24/60/60+DATE(1970,1,1)</f>
        <v>41844.125115740739</v>
      </c>
      <c r="O3111" t="b">
        <v>0</v>
      </c>
      <c r="P3111">
        <v>114</v>
      </c>
      <c r="Q3111" t="b">
        <v>0</v>
      </c>
      <c r="R3111" t="s">
        <v>8301</v>
      </c>
      <c r="S3111" s="12" t="s">
        <v>8318</v>
      </c>
      <c r="T3111" t="s">
        <v>8358</v>
      </c>
      <c r="U3111">
        <f>YEAR(N3111)</f>
        <v>2014</v>
      </c>
    </row>
    <row r="3112" spans="1:21" ht="15" hidden="1" customHeight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>
        <f>ROUND(E3112/D3112*100,0)</f>
        <v>0</v>
      </c>
      <c r="H3112">
        <f>ROUND(E3112/P3112,2)</f>
        <v>10</v>
      </c>
      <c r="I3112" t="s">
        <v>8223</v>
      </c>
      <c r="J3112" t="s">
        <v>8245</v>
      </c>
      <c r="K3112">
        <v>1487465119</v>
      </c>
      <c r="L3112" s="9">
        <f>K3112/60/60/24+DATE(1970,1,1)</f>
        <v>42785.031469907408</v>
      </c>
      <c r="M3112">
        <v>1484009119</v>
      </c>
      <c r="N3112" s="9">
        <f>M3112/24/60/60+DATE(1970,1,1)</f>
        <v>42745.031469907408</v>
      </c>
      <c r="O3112" t="b">
        <v>0</v>
      </c>
      <c r="P3112">
        <v>1</v>
      </c>
      <c r="Q3112" t="b">
        <v>0</v>
      </c>
      <c r="R3112" t="s">
        <v>8301</v>
      </c>
      <c r="S3112" s="12" t="s">
        <v>8318</v>
      </c>
      <c r="T3112" t="s">
        <v>8358</v>
      </c>
      <c r="U3112">
        <f>YEAR(N3112)</f>
        <v>2017</v>
      </c>
    </row>
    <row r="3113" spans="1:21" ht="15" hidden="1" customHeight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>
        <f>ROUND(E3113/D3113*100,0)</f>
        <v>27</v>
      </c>
      <c r="H3113">
        <f>ROUND(E3113/P3113,2)</f>
        <v>70.11</v>
      </c>
      <c r="I3113" t="s">
        <v>8223</v>
      </c>
      <c r="J3113" t="s">
        <v>8245</v>
      </c>
      <c r="K3113">
        <v>1412432220</v>
      </c>
      <c r="L3113" s="9">
        <f>K3113/60/60/24+DATE(1970,1,1)</f>
        <v>41916.595138888886</v>
      </c>
      <c r="M3113">
        <v>1409753820</v>
      </c>
      <c r="N3113" s="9">
        <f>M3113/24/60/60+DATE(1970,1,1)</f>
        <v>41885.595138888893</v>
      </c>
      <c r="O3113" t="b">
        <v>0</v>
      </c>
      <c r="P3113">
        <v>76</v>
      </c>
      <c r="Q3113" t="b">
        <v>0</v>
      </c>
      <c r="R3113" t="s">
        <v>8301</v>
      </c>
      <c r="S3113" s="12" t="s">
        <v>8318</v>
      </c>
      <c r="T3113" t="s">
        <v>8358</v>
      </c>
      <c r="U3113">
        <f>YEAR(N3113)</f>
        <v>2014</v>
      </c>
    </row>
    <row r="3114" spans="1:21" ht="15" hidden="1" customHeight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>
        <f>ROUND(E3114/D3114*100,0)</f>
        <v>5</v>
      </c>
      <c r="H3114">
        <f>ROUND(E3114/P3114,2)</f>
        <v>57.89</v>
      </c>
      <c r="I3114" t="s">
        <v>8223</v>
      </c>
      <c r="J3114" t="s">
        <v>8245</v>
      </c>
      <c r="K3114">
        <v>1477968934</v>
      </c>
      <c r="L3114" s="9">
        <f>K3114/60/60/24+DATE(1970,1,1)</f>
        <v>42675.121921296297</v>
      </c>
      <c r="M3114">
        <v>1472784934</v>
      </c>
      <c r="N3114" s="9">
        <f>M3114/24/60/60+DATE(1970,1,1)</f>
        <v>42615.121921296297</v>
      </c>
      <c r="O3114" t="b">
        <v>0</v>
      </c>
      <c r="P3114">
        <v>9</v>
      </c>
      <c r="Q3114" t="b">
        <v>0</v>
      </c>
      <c r="R3114" t="s">
        <v>8301</v>
      </c>
      <c r="S3114" s="12" t="s">
        <v>8318</v>
      </c>
      <c r="T3114" t="s">
        <v>8358</v>
      </c>
      <c r="U3114">
        <f>YEAR(N3114)</f>
        <v>2016</v>
      </c>
    </row>
    <row r="3115" spans="1:21" ht="15" hidden="1" customHeight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>
        <f>ROUND(E3115/D3115*100,0)</f>
        <v>4</v>
      </c>
      <c r="H3115">
        <f>ROUND(E3115/P3115,2)</f>
        <v>125.27</v>
      </c>
      <c r="I3115" t="s">
        <v>8223</v>
      </c>
      <c r="J3115" t="s">
        <v>8245</v>
      </c>
      <c r="K3115">
        <v>1429291982</v>
      </c>
      <c r="L3115" s="9">
        <f>K3115/60/60/24+DATE(1970,1,1)</f>
        <v>42111.731273148151</v>
      </c>
      <c r="M3115">
        <v>1426699982</v>
      </c>
      <c r="N3115" s="9">
        <f>M3115/24/60/60+DATE(1970,1,1)</f>
        <v>42081.731273148151</v>
      </c>
      <c r="O3115" t="b">
        <v>0</v>
      </c>
      <c r="P3115">
        <v>37</v>
      </c>
      <c r="Q3115" t="b">
        <v>0</v>
      </c>
      <c r="R3115" t="s">
        <v>8301</v>
      </c>
      <c r="S3115" s="12" t="s">
        <v>8318</v>
      </c>
      <c r="T3115" t="s">
        <v>8358</v>
      </c>
      <c r="U3115">
        <f>YEAR(N3115)</f>
        <v>2015</v>
      </c>
    </row>
    <row r="3116" spans="1:21" ht="15" hidden="1" customHeight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>
        <f>ROUND(E3116/D3116*100,0)</f>
        <v>0</v>
      </c>
      <c r="H3116" t="e">
        <f>ROUND(E3116/P3116,2)</f>
        <v>#DIV/0!</v>
      </c>
      <c r="I3116" t="s">
        <v>8223</v>
      </c>
      <c r="J3116" t="s">
        <v>8245</v>
      </c>
      <c r="K3116">
        <v>1411312250</v>
      </c>
      <c r="L3116" s="9">
        <f>K3116/60/60/24+DATE(1970,1,1)</f>
        <v>41903.632523148146</v>
      </c>
      <c r="M3116">
        <v>1406128250</v>
      </c>
      <c r="N3116" s="9">
        <f>M3116/24/60/60+DATE(1970,1,1)</f>
        <v>41843.632523148146</v>
      </c>
      <c r="O3116" t="b">
        <v>0</v>
      </c>
      <c r="P3116">
        <v>0</v>
      </c>
      <c r="Q3116" t="b">
        <v>0</v>
      </c>
      <c r="R3116" t="s">
        <v>8301</v>
      </c>
      <c r="S3116" s="12" t="s">
        <v>8318</v>
      </c>
      <c r="T3116" t="s">
        <v>8358</v>
      </c>
      <c r="U3116">
        <f>YEAR(N3116)</f>
        <v>2014</v>
      </c>
    </row>
    <row r="3117" spans="1:21" ht="15" hidden="1" customHeight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>
        <f>ROUND(E3117/D3117*100,0)</f>
        <v>3</v>
      </c>
      <c r="H3117">
        <f>ROUND(E3117/P3117,2)</f>
        <v>300</v>
      </c>
      <c r="I3117" t="s">
        <v>8234</v>
      </c>
      <c r="J3117" t="s">
        <v>8254</v>
      </c>
      <c r="K3117">
        <v>1465123427</v>
      </c>
      <c r="L3117" s="9">
        <f>K3117/60/60/24+DATE(1970,1,1)</f>
        <v>42526.447071759263</v>
      </c>
      <c r="M3117">
        <v>1462531427</v>
      </c>
      <c r="N3117" s="9">
        <f>M3117/24/60/60+DATE(1970,1,1)</f>
        <v>42496.447071759263</v>
      </c>
      <c r="O3117" t="b">
        <v>0</v>
      </c>
      <c r="P3117">
        <v>1</v>
      </c>
      <c r="Q3117" t="b">
        <v>0</v>
      </c>
      <c r="R3117" t="s">
        <v>8301</v>
      </c>
      <c r="S3117" s="12" t="s">
        <v>8318</v>
      </c>
      <c r="T3117" t="s">
        <v>8358</v>
      </c>
      <c r="U3117">
        <f>YEAR(N3117)</f>
        <v>2016</v>
      </c>
    </row>
    <row r="3118" spans="1:21" ht="15" hidden="1" customHeight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>
        <f>ROUND(E3118/D3118*100,0)</f>
        <v>57</v>
      </c>
      <c r="H3118">
        <f>ROUND(E3118/P3118,2)</f>
        <v>43</v>
      </c>
      <c r="I3118" t="s">
        <v>8223</v>
      </c>
      <c r="J3118" t="s">
        <v>8245</v>
      </c>
      <c r="K3118">
        <v>1427890925</v>
      </c>
      <c r="L3118" s="9">
        <f>K3118/60/60/24+DATE(1970,1,1)</f>
        <v>42095.515335648146</v>
      </c>
      <c r="M3118">
        <v>1426681325</v>
      </c>
      <c r="N3118" s="9">
        <f>M3118/24/60/60+DATE(1970,1,1)</f>
        <v>42081.515335648146</v>
      </c>
      <c r="O3118" t="b">
        <v>0</v>
      </c>
      <c r="P3118">
        <v>10</v>
      </c>
      <c r="Q3118" t="b">
        <v>0</v>
      </c>
      <c r="R3118" t="s">
        <v>8301</v>
      </c>
      <c r="S3118" s="12" t="s">
        <v>8318</v>
      </c>
      <c r="T3118" t="s">
        <v>8358</v>
      </c>
      <c r="U3118">
        <f>YEAR(N3118)</f>
        <v>2015</v>
      </c>
    </row>
    <row r="3119" spans="1:21" ht="15" hidden="1" customHeight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>
        <f>ROUND(E3119/D3119*100,0)</f>
        <v>0</v>
      </c>
      <c r="H3119">
        <f>ROUND(E3119/P3119,2)</f>
        <v>1</v>
      </c>
      <c r="I3119" t="s">
        <v>8224</v>
      </c>
      <c r="J3119" t="s">
        <v>8246</v>
      </c>
      <c r="K3119">
        <v>1464354720</v>
      </c>
      <c r="L3119" s="9">
        <f>K3119/60/60/24+DATE(1970,1,1)</f>
        <v>42517.55</v>
      </c>
      <c r="M3119">
        <v>1463648360</v>
      </c>
      <c r="N3119" s="9">
        <f>M3119/24/60/60+DATE(1970,1,1)</f>
        <v>42509.374537037038</v>
      </c>
      <c r="O3119" t="b">
        <v>0</v>
      </c>
      <c r="P3119">
        <v>1</v>
      </c>
      <c r="Q3119" t="b">
        <v>0</v>
      </c>
      <c r="R3119" t="s">
        <v>8301</v>
      </c>
      <c r="S3119" s="12" t="s">
        <v>8318</v>
      </c>
      <c r="T3119" t="s">
        <v>8358</v>
      </c>
      <c r="U3119">
        <f>YEAR(N3119)</f>
        <v>2016</v>
      </c>
    </row>
    <row r="3120" spans="1:21" ht="15" hidden="1" customHeight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>
        <f>ROUND(E3120/D3120*100,0)</f>
        <v>0</v>
      </c>
      <c r="H3120">
        <f>ROUND(E3120/P3120,2)</f>
        <v>775</v>
      </c>
      <c r="I3120" t="s">
        <v>8234</v>
      </c>
      <c r="J3120" t="s">
        <v>8254</v>
      </c>
      <c r="K3120">
        <v>1467473723</v>
      </c>
      <c r="L3120" s="9">
        <f>K3120/60/60/24+DATE(1970,1,1)</f>
        <v>42553.649571759262</v>
      </c>
      <c r="M3120">
        <v>1465832123</v>
      </c>
      <c r="N3120" s="9">
        <f>M3120/24/60/60+DATE(1970,1,1)</f>
        <v>42534.649571759262</v>
      </c>
      <c r="O3120" t="b">
        <v>0</v>
      </c>
      <c r="P3120">
        <v>2</v>
      </c>
      <c r="Q3120" t="b">
        <v>0</v>
      </c>
      <c r="R3120" t="s">
        <v>8301</v>
      </c>
      <c r="S3120" s="12" t="s">
        <v>8318</v>
      </c>
      <c r="T3120" t="s">
        <v>8358</v>
      </c>
      <c r="U3120">
        <f>YEAR(N3120)</f>
        <v>2016</v>
      </c>
    </row>
    <row r="3121" spans="1:21" ht="15" hidden="1" customHeight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>
        <f>ROUND(E3121/D3121*100,0)</f>
        <v>0</v>
      </c>
      <c r="H3121">
        <f>ROUND(E3121/P3121,2)</f>
        <v>5</v>
      </c>
      <c r="I3121" t="s">
        <v>8223</v>
      </c>
      <c r="J3121" t="s">
        <v>8245</v>
      </c>
      <c r="K3121">
        <v>1427414732</v>
      </c>
      <c r="L3121" s="9">
        <f>K3121/60/60/24+DATE(1970,1,1)</f>
        <v>42090.003842592589</v>
      </c>
      <c r="M3121">
        <v>1424826332</v>
      </c>
      <c r="N3121" s="9">
        <f>M3121/24/60/60+DATE(1970,1,1)</f>
        <v>42060.04550925926</v>
      </c>
      <c r="O3121" t="b">
        <v>0</v>
      </c>
      <c r="P3121">
        <v>1</v>
      </c>
      <c r="Q3121" t="b">
        <v>0</v>
      </c>
      <c r="R3121" t="s">
        <v>8301</v>
      </c>
      <c r="S3121" s="12" t="s">
        <v>8318</v>
      </c>
      <c r="T3121" t="s">
        <v>8358</v>
      </c>
      <c r="U3121">
        <f>YEAR(N3121)</f>
        <v>2015</v>
      </c>
    </row>
    <row r="3122" spans="1:21" ht="15" hidden="1" customHeight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>
        <f>ROUND(E3122/D3122*100,0)</f>
        <v>0</v>
      </c>
      <c r="H3122">
        <f>ROUND(E3122/P3122,2)</f>
        <v>12.8</v>
      </c>
      <c r="I3122" t="s">
        <v>8232</v>
      </c>
      <c r="J3122" t="s">
        <v>8248</v>
      </c>
      <c r="K3122">
        <v>1462484196</v>
      </c>
      <c r="L3122" s="9">
        <f>K3122/60/60/24+DATE(1970,1,1)</f>
        <v>42495.900416666671</v>
      </c>
      <c r="M3122">
        <v>1457303796</v>
      </c>
      <c r="N3122" s="9">
        <f>M3122/24/60/60+DATE(1970,1,1)</f>
        <v>42435.942083333335</v>
      </c>
      <c r="O3122" t="b">
        <v>0</v>
      </c>
      <c r="P3122">
        <v>10</v>
      </c>
      <c r="Q3122" t="b">
        <v>0</v>
      </c>
      <c r="R3122" t="s">
        <v>8301</v>
      </c>
      <c r="S3122" s="12" t="s">
        <v>8318</v>
      </c>
      <c r="T3122" t="s">
        <v>8358</v>
      </c>
      <c r="U3122">
        <f>YEAR(N3122)</f>
        <v>2016</v>
      </c>
    </row>
    <row r="3123" spans="1:21" ht="15" hidden="1" customHeight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>
        <f>ROUND(E3123/D3123*100,0)</f>
        <v>1</v>
      </c>
      <c r="H3123">
        <f>ROUND(E3123/P3123,2)</f>
        <v>10</v>
      </c>
      <c r="I3123" t="s">
        <v>8228</v>
      </c>
      <c r="J3123" t="s">
        <v>8250</v>
      </c>
      <c r="K3123">
        <v>1411748335</v>
      </c>
      <c r="L3123" s="9">
        <f>K3123/60/60/24+DATE(1970,1,1)</f>
        <v>41908.679803240739</v>
      </c>
      <c r="M3123">
        <v>1406564335</v>
      </c>
      <c r="N3123" s="9">
        <f>M3123/24/60/60+DATE(1970,1,1)</f>
        <v>41848.679803240739</v>
      </c>
      <c r="O3123" t="b">
        <v>0</v>
      </c>
      <c r="P3123">
        <v>1</v>
      </c>
      <c r="Q3123" t="b">
        <v>0</v>
      </c>
      <c r="R3123" t="s">
        <v>8301</v>
      </c>
      <c r="S3123" s="12" t="s">
        <v>8318</v>
      </c>
      <c r="T3123" t="s">
        <v>8358</v>
      </c>
      <c r="U3123">
        <f>YEAR(N3123)</f>
        <v>2014</v>
      </c>
    </row>
    <row r="3124" spans="1:21" ht="15" hidden="1" customHeight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>
        <f>ROUND(E3124/D3124*100,0)</f>
        <v>58</v>
      </c>
      <c r="H3124">
        <f>ROUND(E3124/P3124,2)</f>
        <v>58</v>
      </c>
      <c r="I3124" t="s">
        <v>8223</v>
      </c>
      <c r="J3124" t="s">
        <v>8245</v>
      </c>
      <c r="K3124">
        <v>1478733732</v>
      </c>
      <c r="L3124" s="9">
        <f>K3124/60/60/24+DATE(1970,1,1)</f>
        <v>42683.973750000005</v>
      </c>
      <c r="M3124">
        <v>1478298132</v>
      </c>
      <c r="N3124" s="9">
        <f>M3124/24/60/60+DATE(1970,1,1)</f>
        <v>42678.932083333333</v>
      </c>
      <c r="O3124" t="b">
        <v>0</v>
      </c>
      <c r="P3124">
        <v>2</v>
      </c>
      <c r="Q3124" t="b">
        <v>0</v>
      </c>
      <c r="R3124" t="s">
        <v>8301</v>
      </c>
      <c r="S3124" s="12" t="s">
        <v>8318</v>
      </c>
      <c r="T3124" t="s">
        <v>8358</v>
      </c>
      <c r="U3124">
        <f>YEAR(N3124)</f>
        <v>2016</v>
      </c>
    </row>
    <row r="3125" spans="1:21" ht="15" hidden="1" customHeight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>
        <f>ROUND(E3125/D3125*100,0)</f>
        <v>68</v>
      </c>
      <c r="H3125">
        <f>ROUND(E3125/P3125,2)</f>
        <v>244.8</v>
      </c>
      <c r="I3125" t="s">
        <v>8223</v>
      </c>
      <c r="J3125" t="s">
        <v>8245</v>
      </c>
      <c r="K3125">
        <v>1468108198</v>
      </c>
      <c r="L3125" s="9">
        <f>K3125/60/60/24+DATE(1970,1,1)</f>
        <v>42560.993032407408</v>
      </c>
      <c r="M3125">
        <v>1465516198</v>
      </c>
      <c r="N3125" s="9">
        <f>M3125/24/60/60+DATE(1970,1,1)</f>
        <v>42530.993032407408</v>
      </c>
      <c r="O3125" t="b">
        <v>0</v>
      </c>
      <c r="P3125">
        <v>348</v>
      </c>
      <c r="Q3125" t="b">
        <v>0</v>
      </c>
      <c r="R3125" t="s">
        <v>8301</v>
      </c>
      <c r="S3125" s="12" t="s">
        <v>8318</v>
      </c>
      <c r="T3125" t="s">
        <v>8358</v>
      </c>
      <c r="U3125">
        <f>YEAR(N3125)</f>
        <v>2016</v>
      </c>
    </row>
    <row r="3126" spans="1:21" ht="15" hidden="1" customHeight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>
        <f>ROUND(E3126/D3126*100,0)</f>
        <v>0</v>
      </c>
      <c r="H3126">
        <f>ROUND(E3126/P3126,2)</f>
        <v>6.5</v>
      </c>
      <c r="I3126" t="s">
        <v>8223</v>
      </c>
      <c r="J3126" t="s">
        <v>8245</v>
      </c>
      <c r="K3126">
        <v>1422902601</v>
      </c>
      <c r="L3126" s="9">
        <f>K3126/60/60/24+DATE(1970,1,1)</f>
        <v>42037.780104166668</v>
      </c>
      <c r="M3126">
        <v>1417718601</v>
      </c>
      <c r="N3126" s="9">
        <f>M3126/24/60/60+DATE(1970,1,1)</f>
        <v>41977.780104166668</v>
      </c>
      <c r="O3126" t="b">
        <v>0</v>
      </c>
      <c r="P3126">
        <v>4</v>
      </c>
      <c r="Q3126" t="b">
        <v>0</v>
      </c>
      <c r="R3126" t="s">
        <v>8301</v>
      </c>
      <c r="S3126" s="12" t="s">
        <v>8318</v>
      </c>
      <c r="T3126" t="s">
        <v>8358</v>
      </c>
      <c r="U3126">
        <f>YEAR(N3126)</f>
        <v>2014</v>
      </c>
    </row>
    <row r="3127" spans="1:21" ht="15" hidden="1" customHeight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>
        <f>ROUND(E3127/D3127*100,0)</f>
        <v>0</v>
      </c>
      <c r="H3127" t="e">
        <f>ROUND(E3127/P3127,2)</f>
        <v>#DIV/0!</v>
      </c>
      <c r="I3127" t="s">
        <v>8223</v>
      </c>
      <c r="J3127" t="s">
        <v>8245</v>
      </c>
      <c r="K3127">
        <v>1452142672</v>
      </c>
      <c r="L3127" s="9">
        <f>K3127/60/60/24+DATE(1970,1,1)</f>
        <v>42376.20685185185</v>
      </c>
      <c r="M3127">
        <v>1449550672</v>
      </c>
      <c r="N3127" s="9">
        <f>M3127/24/60/60+DATE(1970,1,1)</f>
        <v>42346.20685185185</v>
      </c>
      <c r="O3127" t="b">
        <v>0</v>
      </c>
      <c r="P3127">
        <v>0</v>
      </c>
      <c r="Q3127" t="b">
        <v>0</v>
      </c>
      <c r="R3127" t="s">
        <v>8301</v>
      </c>
      <c r="S3127" s="12" t="s">
        <v>8318</v>
      </c>
      <c r="T3127" t="s">
        <v>8358</v>
      </c>
      <c r="U3127">
        <f>YEAR(N3127)</f>
        <v>2015</v>
      </c>
    </row>
    <row r="3128" spans="1:21" ht="15" hidden="1" customHeight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>
        <f>ROUND(E3128/D3128*100,0)</f>
        <v>4</v>
      </c>
      <c r="H3128">
        <f>ROUND(E3128/P3128,2)</f>
        <v>61.18</v>
      </c>
      <c r="I3128" t="s">
        <v>8223</v>
      </c>
      <c r="J3128" t="s">
        <v>8245</v>
      </c>
      <c r="K3128">
        <v>1459121162</v>
      </c>
      <c r="L3128" s="9">
        <f>K3128/60/60/24+DATE(1970,1,1)</f>
        <v>42456.976412037038</v>
      </c>
      <c r="M3128">
        <v>1456532762</v>
      </c>
      <c r="N3128" s="9">
        <f>M3128/24/60/60+DATE(1970,1,1)</f>
        <v>42427.01807870371</v>
      </c>
      <c r="O3128" t="b">
        <v>0</v>
      </c>
      <c r="P3128">
        <v>17</v>
      </c>
      <c r="Q3128" t="b">
        <v>0</v>
      </c>
      <c r="R3128" t="s">
        <v>8301</v>
      </c>
      <c r="S3128" s="12" t="s">
        <v>8318</v>
      </c>
      <c r="T3128" t="s">
        <v>8358</v>
      </c>
      <c r="U3128">
        <f>YEAR(N3128)</f>
        <v>2016</v>
      </c>
    </row>
    <row r="3129" spans="1:21" ht="15" hidden="1" customHeight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>
        <f>ROUND(E3129/D3129*100,0)</f>
        <v>0</v>
      </c>
      <c r="H3129" t="e">
        <f>ROUND(E3129/P3129,2)</f>
        <v>#DIV/0!</v>
      </c>
      <c r="I3129" t="s">
        <v>8223</v>
      </c>
      <c r="J3129" t="s">
        <v>8245</v>
      </c>
      <c r="K3129">
        <v>1425242029</v>
      </c>
      <c r="L3129" s="9">
        <f>K3129/60/60/24+DATE(1970,1,1)</f>
        <v>42064.856817129628</v>
      </c>
      <c r="M3129">
        <v>1422650029</v>
      </c>
      <c r="N3129" s="9">
        <f>M3129/24/60/60+DATE(1970,1,1)</f>
        <v>42034.856817129628</v>
      </c>
      <c r="O3129" t="b">
        <v>0</v>
      </c>
      <c r="P3129">
        <v>0</v>
      </c>
      <c r="Q3129" t="b">
        <v>0</v>
      </c>
      <c r="R3129" t="s">
        <v>8301</v>
      </c>
      <c r="S3129" s="12" t="s">
        <v>8318</v>
      </c>
      <c r="T3129" t="s">
        <v>8358</v>
      </c>
      <c r="U3129">
        <f>YEAR(N3129)</f>
        <v>2015</v>
      </c>
    </row>
    <row r="3130" spans="1:21" ht="15" hidden="1" customHeight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>
        <f>ROUND(E3130/D3130*100,0)</f>
        <v>109</v>
      </c>
      <c r="H3130">
        <f>ROUND(E3130/P3130,2)</f>
        <v>139.24</v>
      </c>
      <c r="I3130" t="s">
        <v>8223</v>
      </c>
      <c r="J3130" t="s">
        <v>8245</v>
      </c>
      <c r="K3130">
        <v>1489690141</v>
      </c>
      <c r="L3130" s="9">
        <f>K3130/60/60/24+DATE(1970,1,1)</f>
        <v>42810.784039351856</v>
      </c>
      <c r="M3130">
        <v>1487101741</v>
      </c>
      <c r="N3130" s="9">
        <f>M3130/24/60/60+DATE(1970,1,1)</f>
        <v>42780.825706018513</v>
      </c>
      <c r="O3130" t="b">
        <v>0</v>
      </c>
      <c r="P3130">
        <v>117</v>
      </c>
      <c r="Q3130" t="b">
        <v>0</v>
      </c>
      <c r="R3130" t="s">
        <v>8269</v>
      </c>
      <c r="S3130" s="12" t="s">
        <v>8318</v>
      </c>
      <c r="T3130" t="s">
        <v>8319</v>
      </c>
      <c r="U3130">
        <f>YEAR(N3130)</f>
        <v>2017</v>
      </c>
    </row>
    <row r="3131" spans="1:21" ht="15" hidden="1" customHeight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>
        <f>ROUND(E3131/D3131*100,0)</f>
        <v>1</v>
      </c>
      <c r="H3131">
        <f>ROUND(E3131/P3131,2)</f>
        <v>10</v>
      </c>
      <c r="I3131" t="s">
        <v>8223</v>
      </c>
      <c r="J3131" t="s">
        <v>8245</v>
      </c>
      <c r="K3131">
        <v>1492542819</v>
      </c>
      <c r="L3131" s="9">
        <f>K3131/60/60/24+DATE(1970,1,1)</f>
        <v>42843.801145833335</v>
      </c>
      <c r="M3131">
        <v>1489090419</v>
      </c>
      <c r="N3131" s="9">
        <f>M3131/24/60/60+DATE(1970,1,1)</f>
        <v>42803.842812499999</v>
      </c>
      <c r="O3131" t="b">
        <v>0</v>
      </c>
      <c r="P3131">
        <v>1</v>
      </c>
      <c r="Q3131" t="b">
        <v>0</v>
      </c>
      <c r="R3131" t="s">
        <v>8269</v>
      </c>
      <c r="S3131" s="12" t="s">
        <v>8318</v>
      </c>
      <c r="T3131" t="s">
        <v>8319</v>
      </c>
      <c r="U3131">
        <f>YEAR(N3131)</f>
        <v>2017</v>
      </c>
    </row>
    <row r="3132" spans="1:21" ht="15" hidden="1" customHeight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>
        <f>ROUND(E3132/D3132*100,0)</f>
        <v>4</v>
      </c>
      <c r="H3132">
        <f>ROUND(E3132/P3132,2)</f>
        <v>93.75</v>
      </c>
      <c r="I3132" t="s">
        <v>8223</v>
      </c>
      <c r="J3132" t="s">
        <v>8245</v>
      </c>
      <c r="K3132">
        <v>1492145940</v>
      </c>
      <c r="L3132" s="9">
        <f>K3132/60/60/24+DATE(1970,1,1)</f>
        <v>42839.207638888889</v>
      </c>
      <c r="M3132">
        <v>1489504916</v>
      </c>
      <c r="N3132" s="9">
        <f>M3132/24/60/60+DATE(1970,1,1)</f>
        <v>42808.640231481477</v>
      </c>
      <c r="O3132" t="b">
        <v>0</v>
      </c>
      <c r="P3132">
        <v>4</v>
      </c>
      <c r="Q3132" t="b">
        <v>0</v>
      </c>
      <c r="R3132" t="s">
        <v>8269</v>
      </c>
      <c r="S3132" s="12" t="s">
        <v>8318</v>
      </c>
      <c r="T3132" t="s">
        <v>8319</v>
      </c>
      <c r="U3132">
        <f>YEAR(N3132)</f>
        <v>2017</v>
      </c>
    </row>
    <row r="3133" spans="1:21" ht="15" hidden="1" customHeight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>
        <f>ROUND(E3133/D3133*100,0)</f>
        <v>16</v>
      </c>
      <c r="H3133">
        <f>ROUND(E3133/P3133,2)</f>
        <v>53.75</v>
      </c>
      <c r="I3133" t="s">
        <v>8223</v>
      </c>
      <c r="J3133" t="s">
        <v>8245</v>
      </c>
      <c r="K3133">
        <v>1491656045</v>
      </c>
      <c r="L3133" s="9">
        <f>K3133/60/60/24+DATE(1970,1,1)</f>
        <v>42833.537557870368</v>
      </c>
      <c r="M3133">
        <v>1489067645</v>
      </c>
      <c r="N3133" s="9">
        <f>M3133/24/60/60+DATE(1970,1,1)</f>
        <v>42803.579224537039</v>
      </c>
      <c r="O3133" t="b">
        <v>0</v>
      </c>
      <c r="P3133">
        <v>12</v>
      </c>
      <c r="Q3133" t="b">
        <v>0</v>
      </c>
      <c r="R3133" t="s">
        <v>8269</v>
      </c>
      <c r="S3133" s="12" t="s">
        <v>8318</v>
      </c>
      <c r="T3133" t="s">
        <v>8319</v>
      </c>
      <c r="U3133">
        <f>YEAR(N3133)</f>
        <v>2017</v>
      </c>
    </row>
    <row r="3134" spans="1:21" ht="15" hidden="1" customHeight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>
        <f>ROUND(E3134/D3134*100,0)</f>
        <v>0</v>
      </c>
      <c r="H3134">
        <f>ROUND(E3134/P3134,2)</f>
        <v>10</v>
      </c>
      <c r="I3134" t="s">
        <v>8223</v>
      </c>
      <c r="J3134" t="s">
        <v>8245</v>
      </c>
      <c r="K3134">
        <v>1492759460</v>
      </c>
      <c r="L3134" s="9">
        <f>K3134/60/60/24+DATE(1970,1,1)</f>
        <v>42846.308564814812</v>
      </c>
      <c r="M3134">
        <v>1487579060</v>
      </c>
      <c r="N3134" s="9">
        <f>M3134/24/60/60+DATE(1970,1,1)</f>
        <v>42786.350231481483</v>
      </c>
      <c r="O3134" t="b">
        <v>0</v>
      </c>
      <c r="P3134">
        <v>1</v>
      </c>
      <c r="Q3134" t="b">
        <v>0</v>
      </c>
      <c r="R3134" t="s">
        <v>8269</v>
      </c>
      <c r="S3134" s="12" t="s">
        <v>8318</v>
      </c>
      <c r="T3134" t="s">
        <v>8319</v>
      </c>
      <c r="U3134">
        <f>YEAR(N3134)</f>
        <v>2017</v>
      </c>
    </row>
    <row r="3135" spans="1:21" ht="15" hidden="1" customHeight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>
        <f>ROUND(E3135/D3135*100,0)</f>
        <v>108</v>
      </c>
      <c r="H3135">
        <f>ROUND(E3135/P3135,2)</f>
        <v>33.75</v>
      </c>
      <c r="I3135" t="s">
        <v>8224</v>
      </c>
      <c r="J3135" t="s">
        <v>8246</v>
      </c>
      <c r="K3135">
        <v>1490358834</v>
      </c>
      <c r="L3135" s="9">
        <f>K3135/60/60/24+DATE(1970,1,1)</f>
        <v>42818.523541666669</v>
      </c>
      <c r="M3135">
        <v>1487770434</v>
      </c>
      <c r="N3135" s="9">
        <f>M3135/24/60/60+DATE(1970,1,1)</f>
        <v>42788.565208333333</v>
      </c>
      <c r="O3135" t="b">
        <v>0</v>
      </c>
      <c r="P3135">
        <v>16</v>
      </c>
      <c r="Q3135" t="b">
        <v>0</v>
      </c>
      <c r="R3135" t="s">
        <v>8269</v>
      </c>
      <c r="S3135" s="12" t="s">
        <v>8318</v>
      </c>
      <c r="T3135" t="s">
        <v>8319</v>
      </c>
      <c r="U3135">
        <f>YEAR(N3135)</f>
        <v>2017</v>
      </c>
    </row>
    <row r="3136" spans="1:21" ht="15" hidden="1" customHeight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>
        <f>ROUND(E3136/D3136*100,0)</f>
        <v>23</v>
      </c>
      <c r="H3136">
        <f>ROUND(E3136/P3136,2)</f>
        <v>18.75</v>
      </c>
      <c r="I3136" t="s">
        <v>8224</v>
      </c>
      <c r="J3136" t="s">
        <v>8246</v>
      </c>
      <c r="K3136">
        <v>1490631419</v>
      </c>
      <c r="L3136" s="9">
        <f>K3136/60/60/24+DATE(1970,1,1)</f>
        <v>42821.678460648152</v>
      </c>
      <c r="M3136">
        <v>1488820619</v>
      </c>
      <c r="N3136" s="9">
        <f>M3136/24/60/60+DATE(1970,1,1)</f>
        <v>42800.720127314817</v>
      </c>
      <c r="O3136" t="b">
        <v>0</v>
      </c>
      <c r="P3136">
        <v>12</v>
      </c>
      <c r="Q3136" t="b">
        <v>0</v>
      </c>
      <c r="R3136" t="s">
        <v>8269</v>
      </c>
      <c r="S3136" s="12" t="s">
        <v>8318</v>
      </c>
      <c r="T3136" t="s">
        <v>8319</v>
      </c>
      <c r="U3136">
        <f>YEAR(N3136)</f>
        <v>2017</v>
      </c>
    </row>
    <row r="3137" spans="1:21" ht="15" hidden="1" customHeight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>
        <f>ROUND(E3137/D3137*100,0)</f>
        <v>21</v>
      </c>
      <c r="H3137">
        <f>ROUND(E3137/P3137,2)</f>
        <v>23.14</v>
      </c>
      <c r="I3137" t="s">
        <v>8223</v>
      </c>
      <c r="J3137" t="s">
        <v>8245</v>
      </c>
      <c r="K3137">
        <v>1491277121</v>
      </c>
      <c r="L3137" s="9">
        <f>K3137/60/60/24+DATE(1970,1,1)</f>
        <v>42829.151863425926</v>
      </c>
      <c r="M3137">
        <v>1489376321</v>
      </c>
      <c r="N3137" s="9">
        <f>M3137/24/60/60+DATE(1970,1,1)</f>
        <v>42807.151863425926</v>
      </c>
      <c r="O3137" t="b">
        <v>0</v>
      </c>
      <c r="P3137">
        <v>7</v>
      </c>
      <c r="Q3137" t="b">
        <v>0</v>
      </c>
      <c r="R3137" t="s">
        <v>8269</v>
      </c>
      <c r="S3137" s="12" t="s">
        <v>8318</v>
      </c>
      <c r="T3137" t="s">
        <v>8319</v>
      </c>
      <c r="U3137">
        <f>YEAR(N3137)</f>
        <v>2017</v>
      </c>
    </row>
    <row r="3138" spans="1:21" ht="15" hidden="1" customHeight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>
        <f>ROUND(E3138/D3138*100,0)</f>
        <v>128</v>
      </c>
      <c r="H3138">
        <f>ROUND(E3138/P3138,2)</f>
        <v>29.05</v>
      </c>
      <c r="I3138" t="s">
        <v>8224</v>
      </c>
      <c r="J3138" t="s">
        <v>8246</v>
      </c>
      <c r="K3138">
        <v>1491001140</v>
      </c>
      <c r="L3138" s="9">
        <f>K3138/60/60/24+DATE(1970,1,1)</f>
        <v>42825.957638888889</v>
      </c>
      <c r="M3138">
        <v>1487847954</v>
      </c>
      <c r="N3138" s="9">
        <f>M3138/24/60/60+DATE(1970,1,1)</f>
        <v>42789.462430555555</v>
      </c>
      <c r="O3138" t="b">
        <v>0</v>
      </c>
      <c r="P3138">
        <v>22</v>
      </c>
      <c r="Q3138" t="b">
        <v>0</v>
      </c>
      <c r="R3138" t="s">
        <v>8269</v>
      </c>
      <c r="S3138" s="12" t="s">
        <v>8318</v>
      </c>
      <c r="T3138" t="s">
        <v>8319</v>
      </c>
      <c r="U3138">
        <f>YEAR(N3138)</f>
        <v>2017</v>
      </c>
    </row>
    <row r="3139" spans="1:21" ht="15" hidden="1" customHeight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>
        <f>ROUND(E3139/D3139*100,0)</f>
        <v>3</v>
      </c>
      <c r="H3139">
        <f>ROUND(E3139/P3139,2)</f>
        <v>50</v>
      </c>
      <c r="I3139" t="s">
        <v>8223</v>
      </c>
      <c r="J3139" t="s">
        <v>8245</v>
      </c>
      <c r="K3139">
        <v>1493838720</v>
      </c>
      <c r="L3139" s="9">
        <f>K3139/60/60/24+DATE(1970,1,1)</f>
        <v>42858.8</v>
      </c>
      <c r="M3139">
        <v>1489439669</v>
      </c>
      <c r="N3139" s="9">
        <f>M3139/24/60/60+DATE(1970,1,1)</f>
        <v>42807.885057870371</v>
      </c>
      <c r="O3139" t="b">
        <v>0</v>
      </c>
      <c r="P3139">
        <v>1</v>
      </c>
      <c r="Q3139" t="b">
        <v>0</v>
      </c>
      <c r="R3139" t="s">
        <v>8269</v>
      </c>
      <c r="S3139" s="12" t="s">
        <v>8318</v>
      </c>
      <c r="T3139" t="s">
        <v>8319</v>
      </c>
      <c r="U3139">
        <f>YEAR(N3139)</f>
        <v>2017</v>
      </c>
    </row>
    <row r="3140" spans="1:21" ht="15" hidden="1" customHeight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>
        <f>ROUND(E3140/D3140*100,0)</f>
        <v>0</v>
      </c>
      <c r="H3140" t="e">
        <f>ROUND(E3140/P3140,2)</f>
        <v>#DIV/0!</v>
      </c>
      <c r="I3140" t="s">
        <v>8224</v>
      </c>
      <c r="J3140" t="s">
        <v>8246</v>
      </c>
      <c r="K3140">
        <v>1491233407</v>
      </c>
      <c r="L3140" s="9">
        <f>K3140/60/60/24+DATE(1970,1,1)</f>
        <v>42828.645914351851</v>
      </c>
      <c r="M3140">
        <v>1489591807</v>
      </c>
      <c r="N3140" s="9">
        <f>M3140/24/60/60+DATE(1970,1,1)</f>
        <v>42809.645914351851</v>
      </c>
      <c r="O3140" t="b">
        <v>0</v>
      </c>
      <c r="P3140">
        <v>0</v>
      </c>
      <c r="Q3140" t="b">
        <v>0</v>
      </c>
      <c r="R3140" t="s">
        <v>8269</v>
      </c>
      <c r="S3140" s="12" t="s">
        <v>8318</v>
      </c>
      <c r="T3140" t="s">
        <v>8319</v>
      </c>
      <c r="U3140">
        <f>YEAR(N3140)</f>
        <v>2017</v>
      </c>
    </row>
    <row r="3141" spans="1:21" ht="15" hidden="1" customHeight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>
        <f>ROUND(E3141/D3141*100,0)</f>
        <v>5</v>
      </c>
      <c r="H3141">
        <f>ROUND(E3141/P3141,2)</f>
        <v>450</v>
      </c>
      <c r="I3141" t="s">
        <v>8237</v>
      </c>
      <c r="J3141" t="s">
        <v>8255</v>
      </c>
      <c r="K3141">
        <v>1490416380</v>
      </c>
      <c r="L3141" s="9">
        <f>K3141/60/60/24+DATE(1970,1,1)</f>
        <v>42819.189583333333</v>
      </c>
      <c r="M3141">
        <v>1487485760</v>
      </c>
      <c r="N3141" s="9">
        <f>M3141/24/60/60+DATE(1970,1,1)</f>
        <v>42785.270370370374</v>
      </c>
      <c r="O3141" t="b">
        <v>0</v>
      </c>
      <c r="P3141">
        <v>6</v>
      </c>
      <c r="Q3141" t="b">
        <v>0</v>
      </c>
      <c r="R3141" t="s">
        <v>8269</v>
      </c>
      <c r="S3141" s="12" t="s">
        <v>8318</v>
      </c>
      <c r="T3141" t="s">
        <v>8319</v>
      </c>
      <c r="U3141">
        <f>YEAR(N3141)</f>
        <v>2017</v>
      </c>
    </row>
    <row r="3142" spans="1:21" ht="15" hidden="1" customHeight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>
        <f>ROUND(E3142/D3142*100,0)</f>
        <v>1</v>
      </c>
      <c r="H3142">
        <f>ROUND(E3142/P3142,2)</f>
        <v>24</v>
      </c>
      <c r="I3142" t="s">
        <v>8229</v>
      </c>
      <c r="J3142" t="s">
        <v>8248</v>
      </c>
      <c r="K3142">
        <v>1491581703</v>
      </c>
      <c r="L3142" s="9">
        <f>K3142/60/60/24+DATE(1970,1,1)</f>
        <v>42832.677118055552</v>
      </c>
      <c r="M3142">
        <v>1488993303</v>
      </c>
      <c r="N3142" s="9">
        <f>M3142/24/60/60+DATE(1970,1,1)</f>
        <v>42802.718784722223</v>
      </c>
      <c r="O3142" t="b">
        <v>0</v>
      </c>
      <c r="P3142">
        <v>4</v>
      </c>
      <c r="Q3142" t="b">
        <v>0</v>
      </c>
      <c r="R3142" t="s">
        <v>8269</v>
      </c>
      <c r="S3142" s="12" t="s">
        <v>8318</v>
      </c>
      <c r="T3142" t="s">
        <v>8319</v>
      </c>
      <c r="U3142">
        <f>YEAR(N3142)</f>
        <v>2017</v>
      </c>
    </row>
    <row r="3143" spans="1:21" ht="15" hidden="1" customHeight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>
        <f>ROUND(E3143/D3143*100,0)</f>
        <v>52</v>
      </c>
      <c r="H3143">
        <f>ROUND(E3143/P3143,2)</f>
        <v>32.25</v>
      </c>
      <c r="I3143" t="s">
        <v>8232</v>
      </c>
      <c r="J3143" t="s">
        <v>8248</v>
      </c>
      <c r="K3143">
        <v>1492372800</v>
      </c>
      <c r="L3143" s="9">
        <f>K3143/60/60/24+DATE(1970,1,1)</f>
        <v>42841.833333333328</v>
      </c>
      <c r="M3143">
        <v>1488823488</v>
      </c>
      <c r="N3143" s="9">
        <f>M3143/24/60/60+DATE(1970,1,1)</f>
        <v>42800.753333333334</v>
      </c>
      <c r="O3143" t="b">
        <v>0</v>
      </c>
      <c r="P3143">
        <v>8</v>
      </c>
      <c r="Q3143" t="b">
        <v>0</v>
      </c>
      <c r="R3143" t="s">
        <v>8269</v>
      </c>
      <c r="S3143" s="12" t="s">
        <v>8318</v>
      </c>
      <c r="T3143" t="s">
        <v>8319</v>
      </c>
      <c r="U3143">
        <f>YEAR(N3143)</f>
        <v>2017</v>
      </c>
    </row>
    <row r="3144" spans="1:21" ht="15" hidden="1" customHeight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>
        <f>ROUND(E3144/D3144*100,0)</f>
        <v>2</v>
      </c>
      <c r="H3144">
        <f>ROUND(E3144/P3144,2)</f>
        <v>15</v>
      </c>
      <c r="I3144" t="s">
        <v>8224</v>
      </c>
      <c r="J3144" t="s">
        <v>8246</v>
      </c>
      <c r="K3144">
        <v>1489922339</v>
      </c>
      <c r="L3144" s="9">
        <f>K3144/60/60/24+DATE(1970,1,1)</f>
        <v>42813.471516203703</v>
      </c>
      <c r="M3144">
        <v>1487333939</v>
      </c>
      <c r="N3144" s="9">
        <f>M3144/24/60/60+DATE(1970,1,1)</f>
        <v>42783.513182870374</v>
      </c>
      <c r="O3144" t="b">
        <v>0</v>
      </c>
      <c r="P3144">
        <v>3</v>
      </c>
      <c r="Q3144" t="b">
        <v>0</v>
      </c>
      <c r="R3144" t="s">
        <v>8269</v>
      </c>
      <c r="S3144" s="12" t="s">
        <v>8318</v>
      </c>
      <c r="T3144" t="s">
        <v>8319</v>
      </c>
      <c r="U3144">
        <f>YEAR(N3144)</f>
        <v>2017</v>
      </c>
    </row>
    <row r="3145" spans="1:21" ht="15" hidden="1" customHeight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>
        <f>ROUND(E3145/D3145*100,0)</f>
        <v>0</v>
      </c>
      <c r="H3145" t="e">
        <f>ROUND(E3145/P3145,2)</f>
        <v>#DIV/0!</v>
      </c>
      <c r="I3145" t="s">
        <v>8224</v>
      </c>
      <c r="J3145" t="s">
        <v>8246</v>
      </c>
      <c r="K3145">
        <v>1491726956</v>
      </c>
      <c r="L3145" s="9">
        <f>K3145/60/60/24+DATE(1970,1,1)</f>
        <v>42834.358287037037</v>
      </c>
      <c r="M3145">
        <v>1489480556</v>
      </c>
      <c r="N3145" s="9">
        <f>M3145/24/60/60+DATE(1970,1,1)</f>
        <v>42808.358287037037</v>
      </c>
      <c r="O3145" t="b">
        <v>0</v>
      </c>
      <c r="P3145">
        <v>0</v>
      </c>
      <c r="Q3145" t="b">
        <v>0</v>
      </c>
      <c r="R3145" t="s">
        <v>8269</v>
      </c>
      <c r="S3145" s="12" t="s">
        <v>8318</v>
      </c>
      <c r="T3145" t="s">
        <v>8319</v>
      </c>
      <c r="U3145">
        <f>YEAR(N3145)</f>
        <v>2017</v>
      </c>
    </row>
    <row r="3146" spans="1:21" ht="15" hidden="1" customHeight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>
        <f>ROUND(E3146/D3146*100,0)</f>
        <v>75</v>
      </c>
      <c r="H3146">
        <f>ROUND(E3146/P3146,2)</f>
        <v>251.33</v>
      </c>
      <c r="I3146" t="s">
        <v>8223</v>
      </c>
      <c r="J3146" t="s">
        <v>8245</v>
      </c>
      <c r="K3146">
        <v>1489903200</v>
      </c>
      <c r="L3146" s="9">
        <f>K3146/60/60/24+DATE(1970,1,1)</f>
        <v>42813.25</v>
      </c>
      <c r="M3146">
        <v>1488459307</v>
      </c>
      <c r="N3146" s="9">
        <f>M3146/24/60/60+DATE(1970,1,1)</f>
        <v>42796.538275462961</v>
      </c>
      <c r="O3146" t="b">
        <v>0</v>
      </c>
      <c r="P3146">
        <v>30</v>
      </c>
      <c r="Q3146" t="b">
        <v>0</v>
      </c>
      <c r="R3146" t="s">
        <v>8269</v>
      </c>
      <c r="S3146" s="12" t="s">
        <v>8318</v>
      </c>
      <c r="T3146" t="s">
        <v>8319</v>
      </c>
      <c r="U3146">
        <f>YEAR(N3146)</f>
        <v>2017</v>
      </c>
    </row>
    <row r="3147" spans="1:21" ht="15" hidden="1" customHeight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>
        <f>ROUND(E3147/D3147*100,0)</f>
        <v>0</v>
      </c>
      <c r="H3147" t="e">
        <f>ROUND(E3147/P3147,2)</f>
        <v>#DIV/0!</v>
      </c>
      <c r="I3147" t="s">
        <v>8223</v>
      </c>
      <c r="J3147" t="s">
        <v>8245</v>
      </c>
      <c r="K3147">
        <v>1490659134</v>
      </c>
      <c r="L3147" s="9">
        <f>K3147/60/60/24+DATE(1970,1,1)</f>
        <v>42821.999236111107</v>
      </c>
      <c r="M3147">
        <v>1485478734</v>
      </c>
      <c r="N3147" s="9">
        <f>M3147/24/60/60+DATE(1970,1,1)</f>
        <v>42762.040902777779</v>
      </c>
      <c r="O3147" t="b">
        <v>0</v>
      </c>
      <c r="P3147">
        <v>0</v>
      </c>
      <c r="Q3147" t="b">
        <v>0</v>
      </c>
      <c r="R3147" t="s">
        <v>8269</v>
      </c>
      <c r="S3147" s="12" t="s">
        <v>8318</v>
      </c>
      <c r="T3147" t="s">
        <v>8319</v>
      </c>
      <c r="U3147">
        <f>YEAR(N3147)</f>
        <v>2017</v>
      </c>
    </row>
    <row r="3148" spans="1:21" ht="15" hidden="1" customHeight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>
        <f>ROUND(E3148/D3148*100,0)</f>
        <v>11</v>
      </c>
      <c r="H3148">
        <f>ROUND(E3148/P3148,2)</f>
        <v>437.5</v>
      </c>
      <c r="I3148" t="s">
        <v>8237</v>
      </c>
      <c r="J3148" t="s">
        <v>8255</v>
      </c>
      <c r="K3148">
        <v>1492356166</v>
      </c>
      <c r="L3148" s="9">
        <f>K3148/60/60/24+DATE(1970,1,1)</f>
        <v>42841.640810185185</v>
      </c>
      <c r="M3148">
        <v>1488471766</v>
      </c>
      <c r="N3148" s="9">
        <f>M3148/24/60/60+DATE(1970,1,1)</f>
        <v>42796.682476851849</v>
      </c>
      <c r="O3148" t="b">
        <v>0</v>
      </c>
      <c r="P3148">
        <v>12</v>
      </c>
      <c r="Q3148" t="b">
        <v>0</v>
      </c>
      <c r="R3148" t="s">
        <v>8269</v>
      </c>
      <c r="S3148" s="12" t="s">
        <v>8318</v>
      </c>
      <c r="T3148" t="s">
        <v>8319</v>
      </c>
      <c r="U3148">
        <f>YEAR(N3148)</f>
        <v>2017</v>
      </c>
    </row>
    <row r="3149" spans="1:21" ht="15" hidden="1" customHeight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>
        <f>ROUND(E3149/D3149*100,0)</f>
        <v>118</v>
      </c>
      <c r="H3149">
        <f>ROUND(E3149/P3149,2)</f>
        <v>110.35</v>
      </c>
      <c r="I3149" t="s">
        <v>8223</v>
      </c>
      <c r="J3149" t="s">
        <v>8245</v>
      </c>
      <c r="K3149">
        <v>1415319355</v>
      </c>
      <c r="L3149" s="9">
        <f>K3149/60/60/24+DATE(1970,1,1)</f>
        <v>41950.011053240742</v>
      </c>
      <c r="M3149">
        <v>1411859755</v>
      </c>
      <c r="N3149" s="9">
        <f>M3149/24/60/60+DATE(1970,1,1)</f>
        <v>41909.96938657407</v>
      </c>
      <c r="O3149" t="b">
        <v>1</v>
      </c>
      <c r="P3149">
        <v>213</v>
      </c>
      <c r="Q3149" t="b">
        <v>1</v>
      </c>
      <c r="R3149" t="s">
        <v>8269</v>
      </c>
      <c r="S3149" s="12" t="s">
        <v>8318</v>
      </c>
      <c r="T3149" t="s">
        <v>8319</v>
      </c>
      <c r="U3149">
        <f>YEAR(N3149)</f>
        <v>2014</v>
      </c>
    </row>
    <row r="3150" spans="1:21" ht="15" hidden="1" customHeight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>
        <f>ROUND(E3150/D3150*100,0)</f>
        <v>131</v>
      </c>
      <c r="H3150">
        <f>ROUND(E3150/P3150,2)</f>
        <v>41.42</v>
      </c>
      <c r="I3150" t="s">
        <v>8223</v>
      </c>
      <c r="J3150" t="s">
        <v>8245</v>
      </c>
      <c r="K3150">
        <v>1412136000</v>
      </c>
      <c r="L3150" s="9">
        <f>K3150/60/60/24+DATE(1970,1,1)</f>
        <v>41913.166666666664</v>
      </c>
      <c r="M3150">
        <v>1410278284</v>
      </c>
      <c r="N3150" s="9">
        <f>M3150/24/60/60+DATE(1970,1,1)</f>
        <v>41891.665324074071</v>
      </c>
      <c r="O3150" t="b">
        <v>1</v>
      </c>
      <c r="P3150">
        <v>57</v>
      </c>
      <c r="Q3150" t="b">
        <v>1</v>
      </c>
      <c r="R3150" t="s">
        <v>8269</v>
      </c>
      <c r="S3150" s="12" t="s">
        <v>8318</v>
      </c>
      <c r="T3150" t="s">
        <v>8319</v>
      </c>
      <c r="U3150">
        <f>YEAR(N3150)</f>
        <v>2014</v>
      </c>
    </row>
    <row r="3151" spans="1:21" ht="15" hidden="1" customHeight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>
        <f>ROUND(E3151/D3151*100,0)</f>
        <v>104</v>
      </c>
      <c r="H3151">
        <f>ROUND(E3151/P3151,2)</f>
        <v>52</v>
      </c>
      <c r="I3151" t="s">
        <v>8223</v>
      </c>
      <c r="J3151" t="s">
        <v>8245</v>
      </c>
      <c r="K3151">
        <v>1354845600</v>
      </c>
      <c r="L3151" s="9">
        <f>K3151/60/60/24+DATE(1970,1,1)</f>
        <v>41250.083333333336</v>
      </c>
      <c r="M3151">
        <v>1352766300</v>
      </c>
      <c r="N3151" s="9">
        <f>M3151/24/60/60+DATE(1970,1,1)</f>
        <v>41226.017361111109</v>
      </c>
      <c r="O3151" t="b">
        <v>1</v>
      </c>
      <c r="P3151">
        <v>25</v>
      </c>
      <c r="Q3151" t="b">
        <v>1</v>
      </c>
      <c r="R3151" t="s">
        <v>8269</v>
      </c>
      <c r="S3151" s="12" t="s">
        <v>8318</v>
      </c>
      <c r="T3151" t="s">
        <v>8319</v>
      </c>
      <c r="U3151">
        <f>YEAR(N3151)</f>
        <v>2012</v>
      </c>
    </row>
    <row r="3152" spans="1:21" ht="15" hidden="1" customHeight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>
        <f>ROUND(E3152/D3152*100,0)</f>
        <v>101</v>
      </c>
      <c r="H3152">
        <f>ROUND(E3152/P3152,2)</f>
        <v>33.99</v>
      </c>
      <c r="I3152" t="s">
        <v>8223</v>
      </c>
      <c r="J3152" t="s">
        <v>8245</v>
      </c>
      <c r="K3152">
        <v>1295928000</v>
      </c>
      <c r="L3152" s="9">
        <f>K3152/60/60/24+DATE(1970,1,1)</f>
        <v>40568.166666666664</v>
      </c>
      <c r="M3152">
        <v>1288160403</v>
      </c>
      <c r="N3152" s="9">
        <f>M3152/24/60/60+DATE(1970,1,1)</f>
        <v>40478.263923611114</v>
      </c>
      <c r="O3152" t="b">
        <v>1</v>
      </c>
      <c r="P3152">
        <v>104</v>
      </c>
      <c r="Q3152" t="b">
        <v>1</v>
      </c>
      <c r="R3152" t="s">
        <v>8269</v>
      </c>
      <c r="S3152" s="12" t="s">
        <v>8318</v>
      </c>
      <c r="T3152" t="s">
        <v>8319</v>
      </c>
      <c r="U3152">
        <f>YEAR(N3152)</f>
        <v>2010</v>
      </c>
    </row>
    <row r="3153" spans="1:21" ht="15" hidden="1" customHeight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>
        <f>ROUND(E3153/D3153*100,0)</f>
        <v>100</v>
      </c>
      <c r="H3153">
        <f>ROUND(E3153/P3153,2)</f>
        <v>103.35</v>
      </c>
      <c r="I3153" t="s">
        <v>8223</v>
      </c>
      <c r="J3153" t="s">
        <v>8245</v>
      </c>
      <c r="K3153">
        <v>1410379774</v>
      </c>
      <c r="L3153" s="9">
        <f>K3153/60/60/24+DATE(1970,1,1)</f>
        <v>41892.83997685185</v>
      </c>
      <c r="M3153">
        <v>1407787774</v>
      </c>
      <c r="N3153" s="9">
        <f>M3153/24/60/60+DATE(1970,1,1)</f>
        <v>41862.83997685185</v>
      </c>
      <c r="O3153" t="b">
        <v>1</v>
      </c>
      <c r="P3153">
        <v>34</v>
      </c>
      <c r="Q3153" t="b">
        <v>1</v>
      </c>
      <c r="R3153" t="s">
        <v>8269</v>
      </c>
      <c r="S3153" s="12" t="s">
        <v>8318</v>
      </c>
      <c r="T3153" t="s">
        <v>8319</v>
      </c>
      <c r="U3153">
        <f>YEAR(N3153)</f>
        <v>2014</v>
      </c>
    </row>
    <row r="3154" spans="1:21" ht="15" hidden="1" customHeight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>
        <f>ROUND(E3154/D3154*100,0)</f>
        <v>106</v>
      </c>
      <c r="H3154">
        <f>ROUND(E3154/P3154,2)</f>
        <v>34.79</v>
      </c>
      <c r="I3154" t="s">
        <v>8224</v>
      </c>
      <c r="J3154" t="s">
        <v>8246</v>
      </c>
      <c r="K3154">
        <v>1383425367</v>
      </c>
      <c r="L3154" s="9">
        <f>K3154/60/60/24+DATE(1970,1,1)</f>
        <v>41580.867673611108</v>
      </c>
      <c r="M3154">
        <v>1380833367</v>
      </c>
      <c r="N3154" s="9">
        <f>M3154/24/60/60+DATE(1970,1,1)</f>
        <v>41550.867673611108</v>
      </c>
      <c r="O3154" t="b">
        <v>1</v>
      </c>
      <c r="P3154">
        <v>67</v>
      </c>
      <c r="Q3154" t="b">
        <v>1</v>
      </c>
      <c r="R3154" t="s">
        <v>8269</v>
      </c>
      <c r="S3154" s="12" t="s">
        <v>8318</v>
      </c>
      <c r="T3154" t="s">
        <v>8319</v>
      </c>
      <c r="U3154">
        <f>YEAR(N3154)</f>
        <v>2013</v>
      </c>
    </row>
    <row r="3155" spans="1:21" ht="15" hidden="1" customHeight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>
        <f>ROUND(E3155/D3155*100,0)</f>
        <v>336</v>
      </c>
      <c r="H3155">
        <f>ROUND(E3155/P3155,2)</f>
        <v>41.77</v>
      </c>
      <c r="I3155" t="s">
        <v>8223</v>
      </c>
      <c r="J3155" t="s">
        <v>8245</v>
      </c>
      <c r="K3155">
        <v>1304225940</v>
      </c>
      <c r="L3155" s="9">
        <f>K3155/60/60/24+DATE(1970,1,1)</f>
        <v>40664.207638888889</v>
      </c>
      <c r="M3155">
        <v>1301542937</v>
      </c>
      <c r="N3155" s="9">
        <f>M3155/24/60/60+DATE(1970,1,1)</f>
        <v>40633.154363425929</v>
      </c>
      <c r="O3155" t="b">
        <v>1</v>
      </c>
      <c r="P3155">
        <v>241</v>
      </c>
      <c r="Q3155" t="b">
        <v>1</v>
      </c>
      <c r="R3155" t="s">
        <v>8269</v>
      </c>
      <c r="S3155" s="12" t="s">
        <v>8318</v>
      </c>
      <c r="T3155" t="s">
        <v>8319</v>
      </c>
      <c r="U3155">
        <f>YEAR(N3155)</f>
        <v>2011</v>
      </c>
    </row>
    <row r="3156" spans="1:21" ht="15" hidden="1" customHeight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>
        <f>ROUND(E3156/D3156*100,0)</f>
        <v>113</v>
      </c>
      <c r="H3156">
        <f>ROUND(E3156/P3156,2)</f>
        <v>64.27</v>
      </c>
      <c r="I3156" t="s">
        <v>8223</v>
      </c>
      <c r="J3156" t="s">
        <v>8245</v>
      </c>
      <c r="K3156">
        <v>1333310458</v>
      </c>
      <c r="L3156" s="9">
        <f>K3156/60/60/24+DATE(1970,1,1)</f>
        <v>41000.834004629629</v>
      </c>
      <c r="M3156">
        <v>1330722058</v>
      </c>
      <c r="N3156" s="9">
        <f>M3156/24/60/60+DATE(1970,1,1)</f>
        <v>40970.875671296293</v>
      </c>
      <c r="O3156" t="b">
        <v>1</v>
      </c>
      <c r="P3156">
        <v>123</v>
      </c>
      <c r="Q3156" t="b">
        <v>1</v>
      </c>
      <c r="R3156" t="s">
        <v>8269</v>
      </c>
      <c r="S3156" s="12" t="s">
        <v>8318</v>
      </c>
      <c r="T3156" t="s">
        <v>8319</v>
      </c>
      <c r="U3156">
        <f>YEAR(N3156)</f>
        <v>2012</v>
      </c>
    </row>
    <row r="3157" spans="1:21" ht="15" hidden="1" customHeight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>
        <f>ROUND(E3157/D3157*100,0)</f>
        <v>189</v>
      </c>
      <c r="H3157">
        <f>ROUND(E3157/P3157,2)</f>
        <v>31.21</v>
      </c>
      <c r="I3157" t="s">
        <v>8224</v>
      </c>
      <c r="J3157" t="s">
        <v>8246</v>
      </c>
      <c r="K3157">
        <v>1356004725</v>
      </c>
      <c r="L3157" s="9">
        <f>K3157/60/60/24+DATE(1970,1,1)</f>
        <v>41263.499131944445</v>
      </c>
      <c r="M3157">
        <v>1353412725</v>
      </c>
      <c r="N3157" s="9">
        <f>M3157/24/60/60+DATE(1970,1,1)</f>
        <v>41233.499131944445</v>
      </c>
      <c r="O3157" t="b">
        <v>1</v>
      </c>
      <c r="P3157">
        <v>302</v>
      </c>
      <c r="Q3157" t="b">
        <v>1</v>
      </c>
      <c r="R3157" t="s">
        <v>8269</v>
      </c>
      <c r="S3157" s="12" t="s">
        <v>8318</v>
      </c>
      <c r="T3157" t="s">
        <v>8319</v>
      </c>
      <c r="U3157">
        <f>YEAR(N3157)</f>
        <v>2012</v>
      </c>
    </row>
    <row r="3158" spans="1:21" ht="15" hidden="1" customHeight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>
        <f>ROUND(E3158/D3158*100,0)</f>
        <v>102</v>
      </c>
      <c r="H3158">
        <f>ROUND(E3158/P3158,2)</f>
        <v>62.92</v>
      </c>
      <c r="I3158" t="s">
        <v>8223</v>
      </c>
      <c r="J3158" t="s">
        <v>8245</v>
      </c>
      <c r="K3158">
        <v>1338591144</v>
      </c>
      <c r="L3158" s="9">
        <f>K3158/60/60/24+DATE(1970,1,1)</f>
        <v>41061.953055555554</v>
      </c>
      <c r="M3158">
        <v>1335567144</v>
      </c>
      <c r="N3158" s="9">
        <f>M3158/24/60/60+DATE(1970,1,1)</f>
        <v>41026.953055555554</v>
      </c>
      <c r="O3158" t="b">
        <v>1</v>
      </c>
      <c r="P3158">
        <v>89</v>
      </c>
      <c r="Q3158" t="b">
        <v>1</v>
      </c>
      <c r="R3158" t="s">
        <v>8269</v>
      </c>
      <c r="S3158" s="12" t="s">
        <v>8318</v>
      </c>
      <c r="T3158" t="s">
        <v>8319</v>
      </c>
      <c r="U3158">
        <f>YEAR(N3158)</f>
        <v>2012</v>
      </c>
    </row>
    <row r="3159" spans="1:21" ht="15" hidden="1" customHeight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>
        <f>ROUND(E3159/D3159*100,0)</f>
        <v>101</v>
      </c>
      <c r="H3159">
        <f>ROUND(E3159/P3159,2)</f>
        <v>98.54</v>
      </c>
      <c r="I3159" t="s">
        <v>8223</v>
      </c>
      <c r="J3159" t="s">
        <v>8245</v>
      </c>
      <c r="K3159">
        <v>1405746000</v>
      </c>
      <c r="L3159" s="9">
        <f>K3159/60/60/24+DATE(1970,1,1)</f>
        <v>41839.208333333336</v>
      </c>
      <c r="M3159">
        <v>1404932105</v>
      </c>
      <c r="N3159" s="9">
        <f>M3159/24/60/60+DATE(1970,1,1)</f>
        <v>41829.788252314815</v>
      </c>
      <c r="O3159" t="b">
        <v>1</v>
      </c>
      <c r="P3159">
        <v>41</v>
      </c>
      <c r="Q3159" t="b">
        <v>1</v>
      </c>
      <c r="R3159" t="s">
        <v>8269</v>
      </c>
      <c r="S3159" s="12" t="s">
        <v>8318</v>
      </c>
      <c r="T3159" t="s">
        <v>8319</v>
      </c>
      <c r="U3159">
        <f>YEAR(N3159)</f>
        <v>2014</v>
      </c>
    </row>
    <row r="3160" spans="1:21" ht="15" hidden="1" customHeight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>
        <f>ROUND(E3160/D3160*100,0)</f>
        <v>114</v>
      </c>
      <c r="H3160">
        <f>ROUND(E3160/P3160,2)</f>
        <v>82.61</v>
      </c>
      <c r="I3160" t="s">
        <v>8223</v>
      </c>
      <c r="J3160" t="s">
        <v>8245</v>
      </c>
      <c r="K3160">
        <v>1374523752</v>
      </c>
      <c r="L3160" s="9">
        <f>K3160/60/60/24+DATE(1970,1,1)</f>
        <v>41477.839722222219</v>
      </c>
      <c r="M3160">
        <v>1371931752</v>
      </c>
      <c r="N3160" s="9">
        <f>M3160/24/60/60+DATE(1970,1,1)</f>
        <v>41447.839722222219</v>
      </c>
      <c r="O3160" t="b">
        <v>1</v>
      </c>
      <c r="P3160">
        <v>69</v>
      </c>
      <c r="Q3160" t="b">
        <v>1</v>
      </c>
      <c r="R3160" t="s">
        <v>8269</v>
      </c>
      <c r="S3160" s="12" t="s">
        <v>8318</v>
      </c>
      <c r="T3160" t="s">
        <v>8319</v>
      </c>
      <c r="U3160">
        <f>YEAR(N3160)</f>
        <v>2013</v>
      </c>
    </row>
    <row r="3161" spans="1:21" ht="15" hidden="1" customHeight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>
        <f>ROUND(E3161/D3161*100,0)</f>
        <v>133</v>
      </c>
      <c r="H3161">
        <f>ROUND(E3161/P3161,2)</f>
        <v>38.5</v>
      </c>
      <c r="I3161" t="s">
        <v>8223</v>
      </c>
      <c r="J3161" t="s">
        <v>8245</v>
      </c>
      <c r="K3161">
        <v>1326927600</v>
      </c>
      <c r="L3161" s="9">
        <f>K3161/60/60/24+DATE(1970,1,1)</f>
        <v>40926.958333333336</v>
      </c>
      <c r="M3161">
        <v>1323221761</v>
      </c>
      <c r="N3161" s="9">
        <f>M3161/24/60/60+DATE(1970,1,1)</f>
        <v>40884.066678240742</v>
      </c>
      <c r="O3161" t="b">
        <v>1</v>
      </c>
      <c r="P3161">
        <v>52</v>
      </c>
      <c r="Q3161" t="b">
        <v>1</v>
      </c>
      <c r="R3161" t="s">
        <v>8269</v>
      </c>
      <c r="S3161" s="12" t="s">
        <v>8318</v>
      </c>
      <c r="T3161" t="s">
        <v>8319</v>
      </c>
      <c r="U3161">
        <f>YEAR(N3161)</f>
        <v>2011</v>
      </c>
    </row>
    <row r="3162" spans="1:21" ht="15" hidden="1" customHeight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>
        <f>ROUND(E3162/D3162*100,0)</f>
        <v>102</v>
      </c>
      <c r="H3162">
        <f>ROUND(E3162/P3162,2)</f>
        <v>80.16</v>
      </c>
      <c r="I3162" t="s">
        <v>8223</v>
      </c>
      <c r="J3162" t="s">
        <v>8245</v>
      </c>
      <c r="K3162">
        <v>1407905940</v>
      </c>
      <c r="L3162" s="9">
        <f>K3162/60/60/24+DATE(1970,1,1)</f>
        <v>41864.207638888889</v>
      </c>
      <c r="M3162">
        <v>1405923687</v>
      </c>
      <c r="N3162" s="9">
        <f>M3162/24/60/60+DATE(1970,1,1)</f>
        <v>41841.26489583333</v>
      </c>
      <c r="O3162" t="b">
        <v>1</v>
      </c>
      <c r="P3162">
        <v>57</v>
      </c>
      <c r="Q3162" t="b">
        <v>1</v>
      </c>
      <c r="R3162" t="s">
        <v>8269</v>
      </c>
      <c r="S3162" s="12" t="s">
        <v>8318</v>
      </c>
      <c r="T3162" t="s">
        <v>8319</v>
      </c>
      <c r="U3162">
        <f>YEAR(N3162)</f>
        <v>2014</v>
      </c>
    </row>
    <row r="3163" spans="1:21" ht="15" hidden="1" customHeight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>
        <f>ROUND(E3163/D3163*100,0)</f>
        <v>105</v>
      </c>
      <c r="H3163">
        <f>ROUND(E3163/P3163,2)</f>
        <v>28.41</v>
      </c>
      <c r="I3163" t="s">
        <v>8224</v>
      </c>
      <c r="J3163" t="s">
        <v>8246</v>
      </c>
      <c r="K3163">
        <v>1413377522</v>
      </c>
      <c r="L3163" s="9">
        <f>K3163/60/60/24+DATE(1970,1,1)</f>
        <v>41927.536134259259</v>
      </c>
      <c r="M3163">
        <v>1410785522</v>
      </c>
      <c r="N3163" s="9">
        <f>M3163/24/60/60+DATE(1970,1,1)</f>
        <v>41897.536134259259</v>
      </c>
      <c r="O3163" t="b">
        <v>1</v>
      </c>
      <c r="P3163">
        <v>74</v>
      </c>
      <c r="Q3163" t="b">
        <v>1</v>
      </c>
      <c r="R3163" t="s">
        <v>8269</v>
      </c>
      <c r="S3163" s="12" t="s">
        <v>8318</v>
      </c>
      <c r="T3163" t="s">
        <v>8319</v>
      </c>
      <c r="U3163">
        <f>YEAR(N3163)</f>
        <v>2014</v>
      </c>
    </row>
    <row r="3164" spans="1:21" ht="15" hidden="1" customHeight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>
        <f>ROUND(E3164/D3164*100,0)</f>
        <v>127</v>
      </c>
      <c r="H3164">
        <f>ROUND(E3164/P3164,2)</f>
        <v>80.73</v>
      </c>
      <c r="I3164" t="s">
        <v>8223</v>
      </c>
      <c r="J3164" t="s">
        <v>8245</v>
      </c>
      <c r="K3164">
        <v>1404698400</v>
      </c>
      <c r="L3164" s="9">
        <f>K3164/60/60/24+DATE(1970,1,1)</f>
        <v>41827.083333333336</v>
      </c>
      <c r="M3164">
        <v>1402331262</v>
      </c>
      <c r="N3164" s="9">
        <f>M3164/24/60/60+DATE(1970,1,1)</f>
        <v>41799.685902777775</v>
      </c>
      <c r="O3164" t="b">
        <v>1</v>
      </c>
      <c r="P3164">
        <v>63</v>
      </c>
      <c r="Q3164" t="b">
        <v>1</v>
      </c>
      <c r="R3164" t="s">
        <v>8269</v>
      </c>
      <c r="S3164" s="12" t="s">
        <v>8318</v>
      </c>
      <c r="T3164" t="s">
        <v>8319</v>
      </c>
      <c r="U3164">
        <f>YEAR(N3164)</f>
        <v>2014</v>
      </c>
    </row>
    <row r="3165" spans="1:21" ht="15" hidden="1" customHeight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>
        <f>ROUND(E3165/D3165*100,0)</f>
        <v>111</v>
      </c>
      <c r="H3165">
        <f>ROUND(E3165/P3165,2)</f>
        <v>200.69</v>
      </c>
      <c r="I3165" t="s">
        <v>8223</v>
      </c>
      <c r="J3165" t="s">
        <v>8245</v>
      </c>
      <c r="K3165">
        <v>1402855525</v>
      </c>
      <c r="L3165" s="9">
        <f>K3165/60/60/24+DATE(1970,1,1)</f>
        <v>41805.753761574073</v>
      </c>
      <c r="M3165">
        <v>1400263525</v>
      </c>
      <c r="N3165" s="9">
        <f>M3165/24/60/60+DATE(1970,1,1)</f>
        <v>41775.753761574073</v>
      </c>
      <c r="O3165" t="b">
        <v>1</v>
      </c>
      <c r="P3165">
        <v>72</v>
      </c>
      <c r="Q3165" t="b">
        <v>1</v>
      </c>
      <c r="R3165" t="s">
        <v>8269</v>
      </c>
      <c r="S3165" s="12" t="s">
        <v>8318</v>
      </c>
      <c r="T3165" t="s">
        <v>8319</v>
      </c>
      <c r="U3165">
        <f>YEAR(N3165)</f>
        <v>2014</v>
      </c>
    </row>
    <row r="3166" spans="1:21" ht="15" hidden="1" customHeight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>
        <f>ROUND(E3166/D3166*100,0)</f>
        <v>107</v>
      </c>
      <c r="H3166">
        <f>ROUND(E3166/P3166,2)</f>
        <v>37.590000000000003</v>
      </c>
      <c r="I3166" t="s">
        <v>8223</v>
      </c>
      <c r="J3166" t="s">
        <v>8245</v>
      </c>
      <c r="K3166">
        <v>1402341615</v>
      </c>
      <c r="L3166" s="9">
        <f>K3166/60/60/24+DATE(1970,1,1)</f>
        <v>41799.80572916667</v>
      </c>
      <c r="M3166">
        <v>1399490415</v>
      </c>
      <c r="N3166" s="9">
        <f>M3166/24/60/60+DATE(1970,1,1)</f>
        <v>41766.805729166663</v>
      </c>
      <c r="O3166" t="b">
        <v>1</v>
      </c>
      <c r="P3166">
        <v>71</v>
      </c>
      <c r="Q3166" t="b">
        <v>1</v>
      </c>
      <c r="R3166" t="s">
        <v>8269</v>
      </c>
      <c r="S3166" s="12" t="s">
        <v>8318</v>
      </c>
      <c r="T3166" t="s">
        <v>8319</v>
      </c>
      <c r="U3166">
        <f>YEAR(N3166)</f>
        <v>2014</v>
      </c>
    </row>
    <row r="3167" spans="1:21" ht="15" hidden="1" customHeight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>
        <f>ROUND(E3167/D3167*100,0)</f>
        <v>163</v>
      </c>
      <c r="H3167">
        <f>ROUND(E3167/P3167,2)</f>
        <v>58.1</v>
      </c>
      <c r="I3167" t="s">
        <v>8223</v>
      </c>
      <c r="J3167" t="s">
        <v>8245</v>
      </c>
      <c r="K3167">
        <v>1304395140</v>
      </c>
      <c r="L3167" s="9">
        <f>K3167/60/60/24+DATE(1970,1,1)</f>
        <v>40666.165972222225</v>
      </c>
      <c r="M3167">
        <v>1302493760</v>
      </c>
      <c r="N3167" s="9">
        <f>M3167/24/60/60+DATE(1970,1,1)</f>
        <v>40644.159259259264</v>
      </c>
      <c r="O3167" t="b">
        <v>1</v>
      </c>
      <c r="P3167">
        <v>21</v>
      </c>
      <c r="Q3167" t="b">
        <v>1</v>
      </c>
      <c r="R3167" t="s">
        <v>8269</v>
      </c>
      <c r="S3167" s="12" t="s">
        <v>8318</v>
      </c>
      <c r="T3167" t="s">
        <v>8319</v>
      </c>
      <c r="U3167">
        <f>YEAR(N3167)</f>
        <v>2011</v>
      </c>
    </row>
    <row r="3168" spans="1:21" ht="15" hidden="1" customHeight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>
        <f>ROUND(E3168/D3168*100,0)</f>
        <v>160</v>
      </c>
      <c r="H3168">
        <f>ROUND(E3168/P3168,2)</f>
        <v>60.3</v>
      </c>
      <c r="I3168" t="s">
        <v>8223</v>
      </c>
      <c r="J3168" t="s">
        <v>8245</v>
      </c>
      <c r="K3168">
        <v>1416988740</v>
      </c>
      <c r="L3168" s="9">
        <f>K3168/60/60/24+DATE(1970,1,1)</f>
        <v>41969.332638888889</v>
      </c>
      <c r="M3168">
        <v>1414514153</v>
      </c>
      <c r="N3168" s="9">
        <f>M3168/24/60/60+DATE(1970,1,1)</f>
        <v>41940.69158564815</v>
      </c>
      <c r="O3168" t="b">
        <v>1</v>
      </c>
      <c r="P3168">
        <v>930</v>
      </c>
      <c r="Q3168" t="b">
        <v>1</v>
      </c>
      <c r="R3168" t="s">
        <v>8269</v>
      </c>
      <c r="S3168" s="12" t="s">
        <v>8318</v>
      </c>
      <c r="T3168" t="s">
        <v>8319</v>
      </c>
      <c r="U3168">
        <f>YEAR(N3168)</f>
        <v>2014</v>
      </c>
    </row>
    <row r="3169" spans="1:21" ht="15" hidden="1" customHeight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>
        <f>ROUND(E3169/D3169*100,0)</f>
        <v>116</v>
      </c>
      <c r="H3169">
        <f>ROUND(E3169/P3169,2)</f>
        <v>63.36</v>
      </c>
      <c r="I3169" t="s">
        <v>8223</v>
      </c>
      <c r="J3169" t="s">
        <v>8245</v>
      </c>
      <c r="K3169">
        <v>1406952781</v>
      </c>
      <c r="L3169" s="9">
        <f>K3169/60/60/24+DATE(1970,1,1)</f>
        <v>41853.175706018519</v>
      </c>
      <c r="M3169">
        <v>1405743181</v>
      </c>
      <c r="N3169" s="9">
        <f>M3169/24/60/60+DATE(1970,1,1)</f>
        <v>41839.175706018519</v>
      </c>
      <c r="O3169" t="b">
        <v>1</v>
      </c>
      <c r="P3169">
        <v>55</v>
      </c>
      <c r="Q3169" t="b">
        <v>1</v>
      </c>
      <c r="R3169" t="s">
        <v>8269</v>
      </c>
      <c r="S3169" s="12" t="s">
        <v>8318</v>
      </c>
      <c r="T3169" t="s">
        <v>8319</v>
      </c>
      <c r="U3169">
        <f>YEAR(N3169)</f>
        <v>2014</v>
      </c>
    </row>
    <row r="3170" spans="1:21" ht="15" hidden="1" customHeight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>
        <f>ROUND(E3170/D3170*100,0)</f>
        <v>124</v>
      </c>
      <c r="H3170">
        <f>ROUND(E3170/P3170,2)</f>
        <v>50.9</v>
      </c>
      <c r="I3170" t="s">
        <v>8223</v>
      </c>
      <c r="J3170" t="s">
        <v>8245</v>
      </c>
      <c r="K3170">
        <v>1402696800</v>
      </c>
      <c r="L3170" s="9">
        <f>K3170/60/60/24+DATE(1970,1,1)</f>
        <v>41803.916666666664</v>
      </c>
      <c r="M3170">
        <v>1399948353</v>
      </c>
      <c r="N3170" s="9">
        <f>M3170/24/60/60+DATE(1970,1,1)</f>
        <v>41772.105937499997</v>
      </c>
      <c r="O3170" t="b">
        <v>1</v>
      </c>
      <c r="P3170">
        <v>61</v>
      </c>
      <c r="Q3170" t="b">
        <v>1</v>
      </c>
      <c r="R3170" t="s">
        <v>8269</v>
      </c>
      <c r="S3170" s="12" t="s">
        <v>8318</v>
      </c>
      <c r="T3170" t="s">
        <v>8319</v>
      </c>
      <c r="U3170">
        <f>YEAR(N3170)</f>
        <v>2014</v>
      </c>
    </row>
    <row r="3171" spans="1:21" ht="15" hidden="1" customHeight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>
        <f>ROUND(E3171/D3171*100,0)</f>
        <v>103</v>
      </c>
      <c r="H3171">
        <f>ROUND(E3171/P3171,2)</f>
        <v>100.5</v>
      </c>
      <c r="I3171" t="s">
        <v>8223</v>
      </c>
      <c r="J3171" t="s">
        <v>8245</v>
      </c>
      <c r="K3171">
        <v>1386910740</v>
      </c>
      <c r="L3171" s="9">
        <f>K3171/60/60/24+DATE(1970,1,1)</f>
        <v>41621.207638888889</v>
      </c>
      <c r="M3171">
        <v>1384364561</v>
      </c>
      <c r="N3171" s="9">
        <f>M3171/24/60/60+DATE(1970,1,1)</f>
        <v>41591.737974537042</v>
      </c>
      <c r="O3171" t="b">
        <v>1</v>
      </c>
      <c r="P3171">
        <v>82</v>
      </c>
      <c r="Q3171" t="b">
        <v>1</v>
      </c>
      <c r="R3171" t="s">
        <v>8269</v>
      </c>
      <c r="S3171" s="12" t="s">
        <v>8318</v>
      </c>
      <c r="T3171" t="s">
        <v>8319</v>
      </c>
      <c r="U3171">
        <f>YEAR(N3171)</f>
        <v>2013</v>
      </c>
    </row>
    <row r="3172" spans="1:21" ht="15" hidden="1" customHeight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>
        <f>ROUND(E3172/D3172*100,0)</f>
        <v>112</v>
      </c>
      <c r="H3172">
        <f>ROUND(E3172/P3172,2)</f>
        <v>31.62</v>
      </c>
      <c r="I3172" t="s">
        <v>8223</v>
      </c>
      <c r="J3172" t="s">
        <v>8245</v>
      </c>
      <c r="K3172">
        <v>1404273600</v>
      </c>
      <c r="L3172" s="9">
        <f>K3172/60/60/24+DATE(1970,1,1)</f>
        <v>41822.166666666664</v>
      </c>
      <c r="M3172">
        <v>1401414944</v>
      </c>
      <c r="N3172" s="9">
        <f>M3172/24/60/60+DATE(1970,1,1)</f>
        <v>41789.080370370371</v>
      </c>
      <c r="O3172" t="b">
        <v>1</v>
      </c>
      <c r="P3172">
        <v>71</v>
      </c>
      <c r="Q3172" t="b">
        <v>1</v>
      </c>
      <c r="R3172" t="s">
        <v>8269</v>
      </c>
      <c r="S3172" s="12" t="s">
        <v>8318</v>
      </c>
      <c r="T3172" t="s">
        <v>8319</v>
      </c>
      <c r="U3172">
        <f>YEAR(N3172)</f>
        <v>2014</v>
      </c>
    </row>
    <row r="3173" spans="1:21" ht="15" hidden="1" customHeight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>
        <f>ROUND(E3173/D3173*100,0)</f>
        <v>109</v>
      </c>
      <c r="H3173">
        <f>ROUND(E3173/P3173,2)</f>
        <v>65.099999999999994</v>
      </c>
      <c r="I3173" t="s">
        <v>8224</v>
      </c>
      <c r="J3173" t="s">
        <v>8246</v>
      </c>
      <c r="K3173">
        <v>1462545358</v>
      </c>
      <c r="L3173" s="9">
        <f>K3173/60/60/24+DATE(1970,1,1)</f>
        <v>42496.608310185184</v>
      </c>
      <c r="M3173">
        <v>1459953358</v>
      </c>
      <c r="N3173" s="9">
        <f>M3173/24/60/60+DATE(1970,1,1)</f>
        <v>42466.608310185184</v>
      </c>
      <c r="O3173" t="b">
        <v>1</v>
      </c>
      <c r="P3173">
        <v>117</v>
      </c>
      <c r="Q3173" t="b">
        <v>1</v>
      </c>
      <c r="R3173" t="s">
        <v>8269</v>
      </c>
      <c r="S3173" s="12" t="s">
        <v>8318</v>
      </c>
      <c r="T3173" t="s">
        <v>8319</v>
      </c>
      <c r="U3173">
        <f>YEAR(N3173)</f>
        <v>2016</v>
      </c>
    </row>
    <row r="3174" spans="1:21" ht="15" hidden="1" customHeight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>
        <f>ROUND(E3174/D3174*100,0)</f>
        <v>115</v>
      </c>
      <c r="H3174">
        <f>ROUND(E3174/P3174,2)</f>
        <v>79.31</v>
      </c>
      <c r="I3174" t="s">
        <v>8223</v>
      </c>
      <c r="J3174" t="s">
        <v>8245</v>
      </c>
      <c r="K3174">
        <v>1329240668</v>
      </c>
      <c r="L3174" s="9">
        <f>K3174/60/60/24+DATE(1970,1,1)</f>
        <v>40953.729953703703</v>
      </c>
      <c r="M3174">
        <v>1326648668</v>
      </c>
      <c r="N3174" s="9">
        <f>M3174/24/60/60+DATE(1970,1,1)</f>
        <v>40923.729953703703</v>
      </c>
      <c r="O3174" t="b">
        <v>1</v>
      </c>
      <c r="P3174">
        <v>29</v>
      </c>
      <c r="Q3174" t="b">
        <v>1</v>
      </c>
      <c r="R3174" t="s">
        <v>8269</v>
      </c>
      <c r="S3174" s="12" t="s">
        <v>8318</v>
      </c>
      <c r="T3174" t="s">
        <v>8319</v>
      </c>
      <c r="U3174">
        <f>YEAR(N3174)</f>
        <v>2012</v>
      </c>
    </row>
    <row r="3175" spans="1:21" ht="15" hidden="1" customHeight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>
        <f>ROUND(E3175/D3175*100,0)</f>
        <v>103</v>
      </c>
      <c r="H3175">
        <f>ROUND(E3175/P3175,2)</f>
        <v>139.19</v>
      </c>
      <c r="I3175" t="s">
        <v>8223</v>
      </c>
      <c r="J3175" t="s">
        <v>8245</v>
      </c>
      <c r="K3175">
        <v>1411765492</v>
      </c>
      <c r="L3175" s="9">
        <f>K3175/60/60/24+DATE(1970,1,1)</f>
        <v>41908.878379629627</v>
      </c>
      <c r="M3175">
        <v>1409173492</v>
      </c>
      <c r="N3175" s="9">
        <f>M3175/24/60/60+DATE(1970,1,1)</f>
        <v>41878.878379629627</v>
      </c>
      <c r="O3175" t="b">
        <v>1</v>
      </c>
      <c r="P3175">
        <v>74</v>
      </c>
      <c r="Q3175" t="b">
        <v>1</v>
      </c>
      <c r="R3175" t="s">
        <v>8269</v>
      </c>
      <c r="S3175" s="12" t="s">
        <v>8318</v>
      </c>
      <c r="T3175" t="s">
        <v>8319</v>
      </c>
      <c r="U3175">
        <f>YEAR(N3175)</f>
        <v>2014</v>
      </c>
    </row>
    <row r="3176" spans="1:21" ht="15" hidden="1" customHeight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>
        <f>ROUND(E3176/D3176*100,0)</f>
        <v>101</v>
      </c>
      <c r="H3176">
        <f>ROUND(E3176/P3176,2)</f>
        <v>131.91</v>
      </c>
      <c r="I3176" t="s">
        <v>8223</v>
      </c>
      <c r="J3176" t="s">
        <v>8245</v>
      </c>
      <c r="K3176">
        <v>1408999508</v>
      </c>
      <c r="L3176" s="9">
        <f>K3176/60/60/24+DATE(1970,1,1)</f>
        <v>41876.864675925928</v>
      </c>
      <c r="M3176">
        <v>1407789908</v>
      </c>
      <c r="N3176" s="9">
        <f>M3176/24/60/60+DATE(1970,1,1)</f>
        <v>41862.864675925928</v>
      </c>
      <c r="O3176" t="b">
        <v>1</v>
      </c>
      <c r="P3176">
        <v>23</v>
      </c>
      <c r="Q3176" t="b">
        <v>1</v>
      </c>
      <c r="R3176" t="s">
        <v>8269</v>
      </c>
      <c r="S3176" s="12" t="s">
        <v>8318</v>
      </c>
      <c r="T3176" t="s">
        <v>8319</v>
      </c>
      <c r="U3176">
        <f>YEAR(N3176)</f>
        <v>2014</v>
      </c>
    </row>
    <row r="3177" spans="1:21" ht="15" hidden="1" customHeight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>
        <f>ROUND(E3177/D3177*100,0)</f>
        <v>110</v>
      </c>
      <c r="H3177">
        <f>ROUND(E3177/P3177,2)</f>
        <v>91.3</v>
      </c>
      <c r="I3177" t="s">
        <v>8223</v>
      </c>
      <c r="J3177" t="s">
        <v>8245</v>
      </c>
      <c r="K3177">
        <v>1297977427</v>
      </c>
      <c r="L3177" s="9">
        <f>K3177/60/60/24+DATE(1970,1,1)</f>
        <v>40591.886886574073</v>
      </c>
      <c r="M3177">
        <v>1292793427</v>
      </c>
      <c r="N3177" s="9">
        <f>M3177/24/60/60+DATE(1970,1,1)</f>
        <v>40531.886886574073</v>
      </c>
      <c r="O3177" t="b">
        <v>1</v>
      </c>
      <c r="P3177">
        <v>60</v>
      </c>
      <c r="Q3177" t="b">
        <v>1</v>
      </c>
      <c r="R3177" t="s">
        <v>8269</v>
      </c>
      <c r="S3177" s="12" t="s">
        <v>8318</v>
      </c>
      <c r="T3177" t="s">
        <v>8319</v>
      </c>
      <c r="U3177">
        <f>YEAR(N3177)</f>
        <v>2010</v>
      </c>
    </row>
    <row r="3178" spans="1:21" ht="15" hidden="1" customHeight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>
        <f>ROUND(E3178/D3178*100,0)</f>
        <v>115</v>
      </c>
      <c r="H3178">
        <f>ROUND(E3178/P3178,2)</f>
        <v>39.67</v>
      </c>
      <c r="I3178" t="s">
        <v>8223</v>
      </c>
      <c r="J3178" t="s">
        <v>8245</v>
      </c>
      <c r="K3178">
        <v>1376838000</v>
      </c>
      <c r="L3178" s="9">
        <f>K3178/60/60/24+DATE(1970,1,1)</f>
        <v>41504.625</v>
      </c>
      <c r="M3178">
        <v>1374531631</v>
      </c>
      <c r="N3178" s="9">
        <f>M3178/24/60/60+DATE(1970,1,1)</f>
        <v>41477.930914351848</v>
      </c>
      <c r="O3178" t="b">
        <v>1</v>
      </c>
      <c r="P3178">
        <v>55</v>
      </c>
      <c r="Q3178" t="b">
        <v>1</v>
      </c>
      <c r="R3178" t="s">
        <v>8269</v>
      </c>
      <c r="S3178" s="12" t="s">
        <v>8318</v>
      </c>
      <c r="T3178" t="s">
        <v>8319</v>
      </c>
      <c r="U3178">
        <f>YEAR(N3178)</f>
        <v>2013</v>
      </c>
    </row>
    <row r="3179" spans="1:21" ht="15" hidden="1" customHeight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>
        <f>ROUND(E3179/D3179*100,0)</f>
        <v>117</v>
      </c>
      <c r="H3179">
        <f>ROUND(E3179/P3179,2)</f>
        <v>57.55</v>
      </c>
      <c r="I3179" t="s">
        <v>8223</v>
      </c>
      <c r="J3179" t="s">
        <v>8245</v>
      </c>
      <c r="K3179">
        <v>1403366409</v>
      </c>
      <c r="L3179" s="9">
        <f>K3179/60/60/24+DATE(1970,1,1)</f>
        <v>41811.666770833333</v>
      </c>
      <c r="M3179">
        <v>1400774409</v>
      </c>
      <c r="N3179" s="9">
        <f>M3179/24/60/60+DATE(1970,1,1)</f>
        <v>41781.666770833333</v>
      </c>
      <c r="O3179" t="b">
        <v>1</v>
      </c>
      <c r="P3179">
        <v>51</v>
      </c>
      <c r="Q3179" t="b">
        <v>1</v>
      </c>
      <c r="R3179" t="s">
        <v>8269</v>
      </c>
      <c r="S3179" s="12" t="s">
        <v>8318</v>
      </c>
      <c r="T3179" t="s">
        <v>8319</v>
      </c>
      <c r="U3179">
        <f>YEAR(N3179)</f>
        <v>2014</v>
      </c>
    </row>
    <row r="3180" spans="1:21" ht="15" hidden="1" customHeight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>
        <f>ROUND(E3180/D3180*100,0)</f>
        <v>172</v>
      </c>
      <c r="H3180">
        <f>ROUND(E3180/P3180,2)</f>
        <v>33.03</v>
      </c>
      <c r="I3180" t="s">
        <v>8224</v>
      </c>
      <c r="J3180" t="s">
        <v>8246</v>
      </c>
      <c r="K3180">
        <v>1405521075</v>
      </c>
      <c r="L3180" s="9">
        <f>K3180/60/60/24+DATE(1970,1,1)</f>
        <v>41836.605034722219</v>
      </c>
      <c r="M3180">
        <v>1402929075</v>
      </c>
      <c r="N3180" s="9">
        <f>M3180/24/60/60+DATE(1970,1,1)</f>
        <v>41806.605034722219</v>
      </c>
      <c r="O3180" t="b">
        <v>1</v>
      </c>
      <c r="P3180">
        <v>78</v>
      </c>
      <c r="Q3180" t="b">
        <v>1</v>
      </c>
      <c r="R3180" t="s">
        <v>8269</v>
      </c>
      <c r="S3180" s="12" t="s">
        <v>8318</v>
      </c>
      <c r="T3180" t="s">
        <v>8319</v>
      </c>
      <c r="U3180">
        <f>YEAR(N3180)</f>
        <v>2014</v>
      </c>
    </row>
    <row r="3181" spans="1:21" ht="15" hidden="1" customHeight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>
        <f>ROUND(E3181/D3181*100,0)</f>
        <v>114</v>
      </c>
      <c r="H3181">
        <f>ROUND(E3181/P3181,2)</f>
        <v>77.34</v>
      </c>
      <c r="I3181" t="s">
        <v>8223</v>
      </c>
      <c r="J3181" t="s">
        <v>8245</v>
      </c>
      <c r="K3181">
        <v>1367859071</v>
      </c>
      <c r="L3181" s="9">
        <f>K3181/60/60/24+DATE(1970,1,1)</f>
        <v>41400.702210648145</v>
      </c>
      <c r="M3181">
        <v>1365699071</v>
      </c>
      <c r="N3181" s="9">
        <f>M3181/24/60/60+DATE(1970,1,1)</f>
        <v>41375.702210648145</v>
      </c>
      <c r="O3181" t="b">
        <v>1</v>
      </c>
      <c r="P3181">
        <v>62</v>
      </c>
      <c r="Q3181" t="b">
        <v>1</v>
      </c>
      <c r="R3181" t="s">
        <v>8269</v>
      </c>
      <c r="S3181" s="12" t="s">
        <v>8318</v>
      </c>
      <c r="T3181" t="s">
        <v>8319</v>
      </c>
      <c r="U3181">
        <f>YEAR(N3181)</f>
        <v>2013</v>
      </c>
    </row>
    <row r="3182" spans="1:21" ht="15" hidden="1" customHeight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>
        <f>ROUND(E3182/D3182*100,0)</f>
        <v>120</v>
      </c>
      <c r="H3182">
        <f>ROUND(E3182/P3182,2)</f>
        <v>31.93</v>
      </c>
      <c r="I3182" t="s">
        <v>8224</v>
      </c>
      <c r="J3182" t="s">
        <v>8246</v>
      </c>
      <c r="K3182">
        <v>1403258049</v>
      </c>
      <c r="L3182" s="9">
        <f>K3182/60/60/24+DATE(1970,1,1)</f>
        <v>41810.412604166668</v>
      </c>
      <c r="M3182">
        <v>1400666049</v>
      </c>
      <c r="N3182" s="9">
        <f>M3182/24/60/60+DATE(1970,1,1)</f>
        <v>41780.412604166668</v>
      </c>
      <c r="O3182" t="b">
        <v>1</v>
      </c>
      <c r="P3182">
        <v>45</v>
      </c>
      <c r="Q3182" t="b">
        <v>1</v>
      </c>
      <c r="R3182" t="s">
        <v>8269</v>
      </c>
      <c r="S3182" s="12" t="s">
        <v>8318</v>
      </c>
      <c r="T3182" t="s">
        <v>8319</v>
      </c>
      <c r="U3182">
        <f>YEAR(N3182)</f>
        <v>2014</v>
      </c>
    </row>
    <row r="3183" spans="1:21" ht="15" hidden="1" customHeight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>
        <f>ROUND(E3183/D3183*100,0)</f>
        <v>109</v>
      </c>
      <c r="H3183">
        <f>ROUND(E3183/P3183,2)</f>
        <v>36.33</v>
      </c>
      <c r="I3183" t="s">
        <v>8224</v>
      </c>
      <c r="J3183" t="s">
        <v>8246</v>
      </c>
      <c r="K3183">
        <v>1402848000</v>
      </c>
      <c r="L3183" s="9">
        <f>K3183/60/60/24+DATE(1970,1,1)</f>
        <v>41805.666666666664</v>
      </c>
      <c r="M3183">
        <v>1400570787</v>
      </c>
      <c r="N3183" s="9">
        <f>M3183/24/60/60+DATE(1970,1,1)</f>
        <v>41779.310034722221</v>
      </c>
      <c r="O3183" t="b">
        <v>1</v>
      </c>
      <c r="P3183">
        <v>15</v>
      </c>
      <c r="Q3183" t="b">
        <v>1</v>
      </c>
      <c r="R3183" t="s">
        <v>8269</v>
      </c>
      <c r="S3183" s="12" t="s">
        <v>8318</v>
      </c>
      <c r="T3183" t="s">
        <v>8319</v>
      </c>
      <c r="U3183">
        <f>YEAR(N3183)</f>
        <v>2014</v>
      </c>
    </row>
    <row r="3184" spans="1:21" ht="15" hidden="1" customHeight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>
        <f>ROUND(E3184/D3184*100,0)</f>
        <v>101</v>
      </c>
      <c r="H3184">
        <f>ROUND(E3184/P3184,2)</f>
        <v>46.77</v>
      </c>
      <c r="I3184" t="s">
        <v>8223</v>
      </c>
      <c r="J3184" t="s">
        <v>8245</v>
      </c>
      <c r="K3184">
        <v>1328029200</v>
      </c>
      <c r="L3184" s="9">
        <f>K3184/60/60/24+DATE(1970,1,1)</f>
        <v>40939.708333333336</v>
      </c>
      <c r="M3184">
        <v>1323211621</v>
      </c>
      <c r="N3184" s="9">
        <f>M3184/24/60/60+DATE(1970,1,1)</f>
        <v>40883.949317129627</v>
      </c>
      <c r="O3184" t="b">
        <v>1</v>
      </c>
      <c r="P3184">
        <v>151</v>
      </c>
      <c r="Q3184" t="b">
        <v>1</v>
      </c>
      <c r="R3184" t="s">
        <v>8269</v>
      </c>
      <c r="S3184" s="12" t="s">
        <v>8318</v>
      </c>
      <c r="T3184" t="s">
        <v>8319</v>
      </c>
      <c r="U3184">
        <f>YEAR(N3184)</f>
        <v>2011</v>
      </c>
    </row>
    <row r="3185" spans="1:21" ht="15" hidden="1" customHeight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>
        <f>ROUND(E3185/D3185*100,0)</f>
        <v>109</v>
      </c>
      <c r="H3185">
        <f>ROUND(E3185/P3185,2)</f>
        <v>40.07</v>
      </c>
      <c r="I3185" t="s">
        <v>8223</v>
      </c>
      <c r="J3185" t="s">
        <v>8245</v>
      </c>
      <c r="K3185">
        <v>1377284669</v>
      </c>
      <c r="L3185" s="9">
        <f>K3185/60/60/24+DATE(1970,1,1)</f>
        <v>41509.79478009259</v>
      </c>
      <c r="M3185">
        <v>1375729469</v>
      </c>
      <c r="N3185" s="9">
        <f>M3185/24/60/60+DATE(1970,1,1)</f>
        <v>41491.79478009259</v>
      </c>
      <c r="O3185" t="b">
        <v>1</v>
      </c>
      <c r="P3185">
        <v>68</v>
      </c>
      <c r="Q3185" t="b">
        <v>1</v>
      </c>
      <c r="R3185" t="s">
        <v>8269</v>
      </c>
      <c r="S3185" s="12" t="s">
        <v>8318</v>
      </c>
      <c r="T3185" t="s">
        <v>8319</v>
      </c>
      <c r="U3185">
        <f>YEAR(N3185)</f>
        <v>2013</v>
      </c>
    </row>
    <row r="3186" spans="1:21" ht="15" hidden="1" customHeight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>
        <f>ROUND(E3186/D3186*100,0)</f>
        <v>107</v>
      </c>
      <c r="H3186">
        <f>ROUND(E3186/P3186,2)</f>
        <v>100.22</v>
      </c>
      <c r="I3186" t="s">
        <v>8223</v>
      </c>
      <c r="J3186" t="s">
        <v>8245</v>
      </c>
      <c r="K3186">
        <v>1404258631</v>
      </c>
      <c r="L3186" s="9">
        <f>K3186/60/60/24+DATE(1970,1,1)</f>
        <v>41821.993414351848</v>
      </c>
      <c r="M3186">
        <v>1401666631</v>
      </c>
      <c r="N3186" s="9">
        <f>M3186/24/60/60+DATE(1970,1,1)</f>
        <v>41791.993414351848</v>
      </c>
      <c r="O3186" t="b">
        <v>1</v>
      </c>
      <c r="P3186">
        <v>46</v>
      </c>
      <c r="Q3186" t="b">
        <v>1</v>
      </c>
      <c r="R3186" t="s">
        <v>8269</v>
      </c>
      <c r="S3186" s="12" t="s">
        <v>8318</v>
      </c>
      <c r="T3186" t="s">
        <v>8319</v>
      </c>
      <c r="U3186">
        <f>YEAR(N3186)</f>
        <v>2014</v>
      </c>
    </row>
    <row r="3187" spans="1:21" ht="15" hidden="1" customHeight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>
        <f>ROUND(E3187/D3187*100,0)</f>
        <v>100</v>
      </c>
      <c r="H3187">
        <f>ROUND(E3187/P3187,2)</f>
        <v>41.67</v>
      </c>
      <c r="I3187" t="s">
        <v>8224</v>
      </c>
      <c r="J3187" t="s">
        <v>8246</v>
      </c>
      <c r="K3187">
        <v>1405553241</v>
      </c>
      <c r="L3187" s="9">
        <f>K3187/60/60/24+DATE(1970,1,1)</f>
        <v>41836.977326388893</v>
      </c>
      <c r="M3187">
        <v>1404948441</v>
      </c>
      <c r="N3187" s="9">
        <f>M3187/24/60/60+DATE(1970,1,1)</f>
        <v>41829.977326388886</v>
      </c>
      <c r="O3187" t="b">
        <v>1</v>
      </c>
      <c r="P3187">
        <v>24</v>
      </c>
      <c r="Q3187" t="b">
        <v>1</v>
      </c>
      <c r="R3187" t="s">
        <v>8269</v>
      </c>
      <c r="S3187" s="12" t="s">
        <v>8318</v>
      </c>
      <c r="T3187" t="s">
        <v>8319</v>
      </c>
      <c r="U3187">
        <f>YEAR(N3187)</f>
        <v>2014</v>
      </c>
    </row>
    <row r="3188" spans="1:21" ht="15" hidden="1" customHeight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>
        <f>ROUND(E3188/D3188*100,0)</f>
        <v>102</v>
      </c>
      <c r="H3188">
        <f>ROUND(E3188/P3188,2)</f>
        <v>46.71</v>
      </c>
      <c r="I3188" t="s">
        <v>8224</v>
      </c>
      <c r="J3188" t="s">
        <v>8246</v>
      </c>
      <c r="K3188">
        <v>1410901200</v>
      </c>
      <c r="L3188" s="9">
        <f>K3188/60/60/24+DATE(1970,1,1)</f>
        <v>41898.875</v>
      </c>
      <c r="M3188">
        <v>1408313438</v>
      </c>
      <c r="N3188" s="9">
        <f>M3188/24/60/60+DATE(1970,1,1)</f>
        <v>41868.924050925925</v>
      </c>
      <c r="O3188" t="b">
        <v>1</v>
      </c>
      <c r="P3188">
        <v>70</v>
      </c>
      <c r="Q3188" t="b">
        <v>1</v>
      </c>
      <c r="R3188" t="s">
        <v>8269</v>
      </c>
      <c r="S3188" s="12" t="s">
        <v>8318</v>
      </c>
      <c r="T3188" t="s">
        <v>8319</v>
      </c>
      <c r="U3188">
        <f>YEAR(N3188)</f>
        <v>2014</v>
      </c>
    </row>
    <row r="3189" spans="1:21" ht="15" hidden="1" customHeight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>
        <f>ROUND(E3189/D3189*100,0)</f>
        <v>116</v>
      </c>
      <c r="H3189">
        <f>ROUND(E3189/P3189,2)</f>
        <v>71.489999999999995</v>
      </c>
      <c r="I3189" t="s">
        <v>8223</v>
      </c>
      <c r="J3189" t="s">
        <v>8245</v>
      </c>
      <c r="K3189">
        <v>1407167973</v>
      </c>
      <c r="L3189" s="9">
        <f>K3189/60/60/24+DATE(1970,1,1)</f>
        <v>41855.666354166664</v>
      </c>
      <c r="M3189">
        <v>1405439973</v>
      </c>
      <c r="N3189" s="9">
        <f>M3189/24/60/60+DATE(1970,1,1)</f>
        <v>41835.666354166664</v>
      </c>
      <c r="O3189" t="b">
        <v>1</v>
      </c>
      <c r="P3189">
        <v>244</v>
      </c>
      <c r="Q3189" t="b">
        <v>1</v>
      </c>
      <c r="R3189" t="s">
        <v>8269</v>
      </c>
      <c r="S3189" s="12" t="s">
        <v>8318</v>
      </c>
      <c r="T3189" t="s">
        <v>8319</v>
      </c>
      <c r="U3189">
        <f>YEAR(N3189)</f>
        <v>2014</v>
      </c>
    </row>
    <row r="3190" spans="1:21" ht="15" hidden="1" customHeight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>
        <f>ROUND(E3190/D3190*100,0)</f>
        <v>65</v>
      </c>
      <c r="H3190">
        <f>ROUND(E3190/P3190,2)</f>
        <v>14.44</v>
      </c>
      <c r="I3190" t="s">
        <v>8224</v>
      </c>
      <c r="J3190" t="s">
        <v>8246</v>
      </c>
      <c r="K3190">
        <v>1433930302</v>
      </c>
      <c r="L3190" s="9">
        <f>K3190/60/60/24+DATE(1970,1,1)</f>
        <v>42165.415532407409</v>
      </c>
      <c r="M3190">
        <v>1432115902</v>
      </c>
      <c r="N3190" s="9">
        <f>M3190/24/60/60+DATE(1970,1,1)</f>
        <v>42144.415532407409</v>
      </c>
      <c r="O3190" t="b">
        <v>0</v>
      </c>
      <c r="P3190">
        <v>9</v>
      </c>
      <c r="Q3190" t="b">
        <v>0</v>
      </c>
      <c r="R3190" t="s">
        <v>8303</v>
      </c>
      <c r="S3190" s="12" t="s">
        <v>8318</v>
      </c>
      <c r="T3190" t="s">
        <v>8360</v>
      </c>
      <c r="U3190">
        <f>YEAR(N3190)</f>
        <v>2015</v>
      </c>
    </row>
    <row r="3191" spans="1:21" ht="15" hidden="1" customHeight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>
        <f>ROUND(E3191/D3191*100,0)</f>
        <v>12</v>
      </c>
      <c r="H3191">
        <f>ROUND(E3191/P3191,2)</f>
        <v>356.84</v>
      </c>
      <c r="I3191" t="s">
        <v>8234</v>
      </c>
      <c r="J3191" t="s">
        <v>8254</v>
      </c>
      <c r="K3191">
        <v>1432455532</v>
      </c>
      <c r="L3191" s="9">
        <f>K3191/60/60/24+DATE(1970,1,1)</f>
        <v>42148.346435185187</v>
      </c>
      <c r="M3191">
        <v>1429863532</v>
      </c>
      <c r="N3191" s="9">
        <f>M3191/24/60/60+DATE(1970,1,1)</f>
        <v>42118.346435185187</v>
      </c>
      <c r="O3191" t="b">
        <v>0</v>
      </c>
      <c r="P3191">
        <v>19</v>
      </c>
      <c r="Q3191" t="b">
        <v>0</v>
      </c>
      <c r="R3191" t="s">
        <v>8303</v>
      </c>
      <c r="S3191" s="12" t="s">
        <v>8318</v>
      </c>
      <c r="T3191" t="s">
        <v>8360</v>
      </c>
      <c r="U3191">
        <f>YEAR(N3191)</f>
        <v>2015</v>
      </c>
    </row>
    <row r="3192" spans="1:21" ht="15" hidden="1" customHeight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>
        <f>ROUND(E3192/D3192*100,0)</f>
        <v>0</v>
      </c>
      <c r="H3192" t="e">
        <f>ROUND(E3192/P3192,2)</f>
        <v>#DIV/0!</v>
      </c>
      <c r="I3192" t="s">
        <v>8228</v>
      </c>
      <c r="J3192" t="s">
        <v>8250</v>
      </c>
      <c r="K3192">
        <v>1481258275</v>
      </c>
      <c r="L3192" s="9">
        <f>K3192/60/60/24+DATE(1970,1,1)</f>
        <v>42713.192997685182</v>
      </c>
      <c r="M3192">
        <v>1478662675</v>
      </c>
      <c r="N3192" s="9">
        <f>M3192/24/60/60+DATE(1970,1,1)</f>
        <v>42683.151331018518</v>
      </c>
      <c r="O3192" t="b">
        <v>0</v>
      </c>
      <c r="P3192">
        <v>0</v>
      </c>
      <c r="Q3192" t="b">
        <v>0</v>
      </c>
      <c r="R3192" t="s">
        <v>8303</v>
      </c>
      <c r="S3192" s="12" t="s">
        <v>8318</v>
      </c>
      <c r="T3192" t="s">
        <v>8360</v>
      </c>
      <c r="U3192">
        <f>YEAR(N3192)</f>
        <v>2016</v>
      </c>
    </row>
    <row r="3193" spans="1:21" ht="15" hidden="1" customHeight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>
        <f>ROUND(E3193/D3193*100,0)</f>
        <v>4</v>
      </c>
      <c r="H3193">
        <f>ROUND(E3193/P3193,2)</f>
        <v>37.75</v>
      </c>
      <c r="I3193" t="s">
        <v>8223</v>
      </c>
      <c r="J3193" t="s">
        <v>8245</v>
      </c>
      <c r="K3193">
        <v>1471370869</v>
      </c>
      <c r="L3193" s="9">
        <f>K3193/60/60/24+DATE(1970,1,1)</f>
        <v>42598.755428240736</v>
      </c>
      <c r="M3193">
        <v>1466186869</v>
      </c>
      <c r="N3193" s="9">
        <f>M3193/24/60/60+DATE(1970,1,1)</f>
        <v>42538.755428240736</v>
      </c>
      <c r="O3193" t="b">
        <v>0</v>
      </c>
      <c r="P3193">
        <v>4</v>
      </c>
      <c r="Q3193" t="b">
        <v>0</v>
      </c>
      <c r="R3193" t="s">
        <v>8303</v>
      </c>
      <c r="S3193" s="12" t="s">
        <v>8318</v>
      </c>
      <c r="T3193" t="s">
        <v>8360</v>
      </c>
      <c r="U3193">
        <f>YEAR(N3193)</f>
        <v>2016</v>
      </c>
    </row>
    <row r="3194" spans="1:21" ht="15" hidden="1" customHeight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>
        <f>ROUND(E3194/D3194*100,0)</f>
        <v>1</v>
      </c>
      <c r="H3194">
        <f>ROUND(E3194/P3194,2)</f>
        <v>12.75</v>
      </c>
      <c r="I3194" t="s">
        <v>8224</v>
      </c>
      <c r="J3194" t="s">
        <v>8246</v>
      </c>
      <c r="K3194">
        <v>1425160800</v>
      </c>
      <c r="L3194" s="9">
        <f>K3194/60/60/24+DATE(1970,1,1)</f>
        <v>42063.916666666672</v>
      </c>
      <c r="M3194">
        <v>1421274859</v>
      </c>
      <c r="N3194" s="9">
        <f>M3194/24/60/60+DATE(1970,1,1)</f>
        <v>42018.94049768518</v>
      </c>
      <c r="O3194" t="b">
        <v>0</v>
      </c>
      <c r="P3194">
        <v>8</v>
      </c>
      <c r="Q3194" t="b">
        <v>0</v>
      </c>
      <c r="R3194" t="s">
        <v>8303</v>
      </c>
      <c r="S3194" s="12" t="s">
        <v>8318</v>
      </c>
      <c r="T3194" t="s">
        <v>8360</v>
      </c>
      <c r="U3194">
        <f>YEAR(N3194)</f>
        <v>2015</v>
      </c>
    </row>
    <row r="3195" spans="1:21" ht="15" hidden="1" customHeight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>
        <f>ROUND(E3195/D3195*100,0)</f>
        <v>12</v>
      </c>
      <c r="H3195">
        <f>ROUND(E3195/P3195,2)</f>
        <v>24.46</v>
      </c>
      <c r="I3195" t="s">
        <v>8224</v>
      </c>
      <c r="J3195" t="s">
        <v>8246</v>
      </c>
      <c r="K3195">
        <v>1424474056</v>
      </c>
      <c r="L3195" s="9">
        <f>K3195/60/60/24+DATE(1970,1,1)</f>
        <v>42055.968240740738</v>
      </c>
      <c r="M3195">
        <v>1420586056</v>
      </c>
      <c r="N3195" s="9">
        <f>M3195/24/60/60+DATE(1970,1,1)</f>
        <v>42010.968240740738</v>
      </c>
      <c r="O3195" t="b">
        <v>0</v>
      </c>
      <c r="P3195">
        <v>24</v>
      </c>
      <c r="Q3195" t="b">
        <v>0</v>
      </c>
      <c r="R3195" t="s">
        <v>8303</v>
      </c>
      <c r="S3195" s="12" t="s">
        <v>8318</v>
      </c>
      <c r="T3195" t="s">
        <v>8360</v>
      </c>
      <c r="U3195">
        <f>YEAR(N3195)</f>
        <v>2015</v>
      </c>
    </row>
    <row r="3196" spans="1:21" ht="15" hidden="1" customHeight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>
        <f>ROUND(E3196/D3196*100,0)</f>
        <v>0</v>
      </c>
      <c r="H3196" t="e">
        <f>ROUND(E3196/P3196,2)</f>
        <v>#DIV/0!</v>
      </c>
      <c r="I3196" t="s">
        <v>8223</v>
      </c>
      <c r="J3196" t="s">
        <v>8245</v>
      </c>
      <c r="K3196">
        <v>1437960598</v>
      </c>
      <c r="L3196" s="9">
        <f>K3196/60/60/24+DATE(1970,1,1)</f>
        <v>42212.062476851846</v>
      </c>
      <c r="M3196">
        <v>1435368598</v>
      </c>
      <c r="N3196" s="9">
        <f>M3196/24/60/60+DATE(1970,1,1)</f>
        <v>42182.062476851846</v>
      </c>
      <c r="O3196" t="b">
        <v>0</v>
      </c>
      <c r="P3196">
        <v>0</v>
      </c>
      <c r="Q3196" t="b">
        <v>0</v>
      </c>
      <c r="R3196" t="s">
        <v>8303</v>
      </c>
      <c r="S3196" s="12" t="s">
        <v>8318</v>
      </c>
      <c r="T3196" t="s">
        <v>8360</v>
      </c>
      <c r="U3196">
        <f>YEAR(N3196)</f>
        <v>2015</v>
      </c>
    </row>
    <row r="3197" spans="1:21" ht="15" hidden="1" customHeight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>
        <f>ROUND(E3197/D3197*100,0)</f>
        <v>59</v>
      </c>
      <c r="H3197">
        <f>ROUND(E3197/P3197,2)</f>
        <v>53.08</v>
      </c>
      <c r="I3197" t="s">
        <v>8223</v>
      </c>
      <c r="J3197" t="s">
        <v>8245</v>
      </c>
      <c r="K3197">
        <v>1423750542</v>
      </c>
      <c r="L3197" s="9">
        <f>K3197/60/60/24+DATE(1970,1,1)</f>
        <v>42047.594236111108</v>
      </c>
      <c r="M3197">
        <v>1421158542</v>
      </c>
      <c r="N3197" s="9">
        <f>M3197/24/60/60+DATE(1970,1,1)</f>
        <v>42017.594236111108</v>
      </c>
      <c r="O3197" t="b">
        <v>0</v>
      </c>
      <c r="P3197">
        <v>39</v>
      </c>
      <c r="Q3197" t="b">
        <v>0</v>
      </c>
      <c r="R3197" t="s">
        <v>8303</v>
      </c>
      <c r="S3197" s="12" t="s">
        <v>8318</v>
      </c>
      <c r="T3197" t="s">
        <v>8360</v>
      </c>
      <c r="U3197">
        <f>YEAR(N3197)</f>
        <v>2015</v>
      </c>
    </row>
    <row r="3198" spans="1:21" ht="15" hidden="1" customHeight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>
        <f>ROUND(E3198/D3198*100,0)</f>
        <v>0</v>
      </c>
      <c r="H3198">
        <f>ROUND(E3198/P3198,2)</f>
        <v>300</v>
      </c>
      <c r="I3198" t="s">
        <v>8223</v>
      </c>
      <c r="J3198" t="s">
        <v>8245</v>
      </c>
      <c r="K3198">
        <v>1438437600</v>
      </c>
      <c r="L3198" s="9">
        <f>K3198/60/60/24+DATE(1970,1,1)</f>
        <v>42217.583333333328</v>
      </c>
      <c r="M3198">
        <v>1433254875</v>
      </c>
      <c r="N3198" s="9">
        <f>M3198/24/60/60+DATE(1970,1,1)</f>
        <v>42157.598090277781</v>
      </c>
      <c r="O3198" t="b">
        <v>0</v>
      </c>
      <c r="P3198">
        <v>6</v>
      </c>
      <c r="Q3198" t="b">
        <v>0</v>
      </c>
      <c r="R3198" t="s">
        <v>8303</v>
      </c>
      <c r="S3198" s="12" t="s">
        <v>8318</v>
      </c>
      <c r="T3198" t="s">
        <v>8360</v>
      </c>
      <c r="U3198">
        <f>YEAR(N3198)</f>
        <v>2015</v>
      </c>
    </row>
    <row r="3199" spans="1:21" ht="15" hidden="1" customHeight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>
        <f>ROUND(E3199/D3199*100,0)</f>
        <v>11</v>
      </c>
      <c r="H3199">
        <f>ROUND(E3199/P3199,2)</f>
        <v>286.25</v>
      </c>
      <c r="I3199" t="s">
        <v>8233</v>
      </c>
      <c r="J3199" t="s">
        <v>8253</v>
      </c>
      <c r="K3199">
        <v>1423050618</v>
      </c>
      <c r="L3199" s="9">
        <f>K3199/60/60/24+DATE(1970,1,1)</f>
        <v>42039.493263888886</v>
      </c>
      <c r="M3199">
        <v>1420458618</v>
      </c>
      <c r="N3199" s="9">
        <f>M3199/24/60/60+DATE(1970,1,1)</f>
        <v>42009.493263888886</v>
      </c>
      <c r="O3199" t="b">
        <v>0</v>
      </c>
      <c r="P3199">
        <v>4</v>
      </c>
      <c r="Q3199" t="b">
        <v>0</v>
      </c>
      <c r="R3199" t="s">
        <v>8303</v>
      </c>
      <c r="S3199" s="12" t="s">
        <v>8318</v>
      </c>
      <c r="T3199" t="s">
        <v>8360</v>
      </c>
      <c r="U3199">
        <f>YEAR(N3199)</f>
        <v>2015</v>
      </c>
    </row>
    <row r="3200" spans="1:21" ht="15" hidden="1" customHeight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>
        <f>ROUND(E3200/D3200*100,0)</f>
        <v>0</v>
      </c>
      <c r="H3200">
        <f>ROUND(E3200/P3200,2)</f>
        <v>36.67</v>
      </c>
      <c r="I3200" t="s">
        <v>8231</v>
      </c>
      <c r="J3200" t="s">
        <v>8252</v>
      </c>
      <c r="K3200">
        <v>1424081477</v>
      </c>
      <c r="L3200" s="9">
        <f>K3200/60/60/24+DATE(1970,1,1)</f>
        <v>42051.424502314811</v>
      </c>
      <c r="M3200">
        <v>1420798277</v>
      </c>
      <c r="N3200" s="9">
        <f>M3200/24/60/60+DATE(1970,1,1)</f>
        <v>42013.424502314811</v>
      </c>
      <c r="O3200" t="b">
        <v>0</v>
      </c>
      <c r="P3200">
        <v>3</v>
      </c>
      <c r="Q3200" t="b">
        <v>0</v>
      </c>
      <c r="R3200" t="s">
        <v>8303</v>
      </c>
      <c r="S3200" s="12" t="s">
        <v>8318</v>
      </c>
      <c r="T3200" t="s">
        <v>8360</v>
      </c>
      <c r="U3200">
        <f>YEAR(N3200)</f>
        <v>2015</v>
      </c>
    </row>
    <row r="3201" spans="1:21" ht="15" hidden="1" customHeight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>
        <f>ROUND(E3201/D3201*100,0)</f>
        <v>52</v>
      </c>
      <c r="H3201">
        <f>ROUND(E3201/P3201,2)</f>
        <v>49.21</v>
      </c>
      <c r="I3201" t="s">
        <v>8223</v>
      </c>
      <c r="J3201" t="s">
        <v>8245</v>
      </c>
      <c r="K3201">
        <v>1410037200</v>
      </c>
      <c r="L3201" s="9">
        <f>K3201/60/60/24+DATE(1970,1,1)</f>
        <v>41888.875</v>
      </c>
      <c r="M3201">
        <v>1407435418</v>
      </c>
      <c r="N3201" s="9">
        <f>M3201/24/60/60+DATE(1970,1,1)</f>
        <v>41858.761782407411</v>
      </c>
      <c r="O3201" t="b">
        <v>0</v>
      </c>
      <c r="P3201">
        <v>53</v>
      </c>
      <c r="Q3201" t="b">
        <v>0</v>
      </c>
      <c r="R3201" t="s">
        <v>8303</v>
      </c>
      <c r="S3201" s="12" t="s">
        <v>8318</v>
      </c>
      <c r="T3201" t="s">
        <v>8360</v>
      </c>
      <c r="U3201">
        <f>YEAR(N3201)</f>
        <v>2014</v>
      </c>
    </row>
    <row r="3202" spans="1:21" ht="15" hidden="1" customHeight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>
        <f>ROUND(E3202/D3202*100,0)</f>
        <v>0</v>
      </c>
      <c r="H3202">
        <f>ROUND(E3202/P3202,2)</f>
        <v>1</v>
      </c>
      <c r="I3202" t="s">
        <v>8223</v>
      </c>
      <c r="J3202" t="s">
        <v>8245</v>
      </c>
      <c r="K3202">
        <v>1461994440</v>
      </c>
      <c r="L3202" s="9">
        <f>K3202/60/60/24+DATE(1970,1,1)</f>
        <v>42490.231944444444</v>
      </c>
      <c r="M3202">
        <v>1459410101</v>
      </c>
      <c r="N3202" s="9">
        <f>M3202/24/60/60+DATE(1970,1,1)</f>
        <v>42460.320613425924</v>
      </c>
      <c r="O3202" t="b">
        <v>0</v>
      </c>
      <c r="P3202">
        <v>1</v>
      </c>
      <c r="Q3202" t="b">
        <v>0</v>
      </c>
      <c r="R3202" t="s">
        <v>8303</v>
      </c>
      <c r="S3202" s="12" t="s">
        <v>8318</v>
      </c>
      <c r="T3202" t="s">
        <v>8360</v>
      </c>
      <c r="U3202">
        <f>YEAR(N3202)</f>
        <v>2016</v>
      </c>
    </row>
    <row r="3203" spans="1:21" ht="15" hidden="1" customHeight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>
        <f>ROUND(E3203/D3203*100,0)</f>
        <v>1</v>
      </c>
      <c r="H3203">
        <f>ROUND(E3203/P3203,2)</f>
        <v>12.5</v>
      </c>
      <c r="I3203" t="s">
        <v>8224</v>
      </c>
      <c r="J3203" t="s">
        <v>8246</v>
      </c>
      <c r="K3203">
        <v>1409509477</v>
      </c>
      <c r="L3203" s="9">
        <f>K3203/60/60/24+DATE(1970,1,1)</f>
        <v>41882.767094907409</v>
      </c>
      <c r="M3203">
        <v>1407695077</v>
      </c>
      <c r="N3203" s="9">
        <f>M3203/24/60/60+DATE(1970,1,1)</f>
        <v>41861.767094907409</v>
      </c>
      <c r="O3203" t="b">
        <v>0</v>
      </c>
      <c r="P3203">
        <v>2</v>
      </c>
      <c r="Q3203" t="b">
        <v>0</v>
      </c>
      <c r="R3203" t="s">
        <v>8303</v>
      </c>
      <c r="S3203" s="12" t="s">
        <v>8318</v>
      </c>
      <c r="T3203" t="s">
        <v>8360</v>
      </c>
      <c r="U3203">
        <f>YEAR(N3203)</f>
        <v>2014</v>
      </c>
    </row>
    <row r="3204" spans="1:21" ht="15" hidden="1" customHeight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>
        <f>ROUND(E3204/D3204*100,0)</f>
        <v>55</v>
      </c>
      <c r="H3204">
        <f>ROUND(E3204/P3204,2)</f>
        <v>109.04</v>
      </c>
      <c r="I3204" t="s">
        <v>8223</v>
      </c>
      <c r="J3204" t="s">
        <v>8245</v>
      </c>
      <c r="K3204">
        <v>1450072740</v>
      </c>
      <c r="L3204" s="9">
        <f>K3204/60/60/24+DATE(1970,1,1)</f>
        <v>42352.249305555553</v>
      </c>
      <c r="M3204">
        <v>1445027346</v>
      </c>
      <c r="N3204" s="9">
        <f>M3204/24/60/60+DATE(1970,1,1)</f>
        <v>42293.853541666671</v>
      </c>
      <c r="O3204" t="b">
        <v>0</v>
      </c>
      <c r="P3204">
        <v>25</v>
      </c>
      <c r="Q3204" t="b">
        <v>0</v>
      </c>
      <c r="R3204" t="s">
        <v>8303</v>
      </c>
      <c r="S3204" s="12" t="s">
        <v>8318</v>
      </c>
      <c r="T3204" t="s">
        <v>8360</v>
      </c>
      <c r="U3204">
        <f>YEAR(N3204)</f>
        <v>2015</v>
      </c>
    </row>
    <row r="3205" spans="1:21" ht="15" hidden="1" customHeight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>
        <f>ROUND(E3205/D3205*100,0)</f>
        <v>25</v>
      </c>
      <c r="H3205">
        <f>ROUND(E3205/P3205,2)</f>
        <v>41.67</v>
      </c>
      <c r="I3205" t="s">
        <v>8223</v>
      </c>
      <c r="J3205" t="s">
        <v>8245</v>
      </c>
      <c r="K3205">
        <v>1443224622</v>
      </c>
      <c r="L3205" s="9">
        <f>K3205/60/60/24+DATE(1970,1,1)</f>
        <v>42272.988680555558</v>
      </c>
      <c r="M3205">
        <v>1440632622</v>
      </c>
      <c r="N3205" s="9">
        <f>M3205/24/60/60+DATE(1970,1,1)</f>
        <v>42242.988680555558</v>
      </c>
      <c r="O3205" t="b">
        <v>0</v>
      </c>
      <c r="P3205">
        <v>6</v>
      </c>
      <c r="Q3205" t="b">
        <v>0</v>
      </c>
      <c r="R3205" t="s">
        <v>8303</v>
      </c>
      <c r="S3205" s="12" t="s">
        <v>8318</v>
      </c>
      <c r="T3205" t="s">
        <v>8360</v>
      </c>
      <c r="U3205">
        <f>YEAR(N3205)</f>
        <v>2015</v>
      </c>
    </row>
    <row r="3206" spans="1:21" ht="15" hidden="1" customHeight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>
        <f>ROUND(E3206/D3206*100,0)</f>
        <v>0</v>
      </c>
      <c r="H3206" t="e">
        <f>ROUND(E3206/P3206,2)</f>
        <v>#DIV/0!</v>
      </c>
      <c r="I3206" t="s">
        <v>8223</v>
      </c>
      <c r="J3206" t="s">
        <v>8245</v>
      </c>
      <c r="K3206">
        <v>1437149640</v>
      </c>
      <c r="L3206" s="9">
        <f>K3206/60/60/24+DATE(1970,1,1)</f>
        <v>42202.676388888889</v>
      </c>
      <c r="M3206">
        <v>1434558479</v>
      </c>
      <c r="N3206" s="9">
        <f>M3206/24/60/60+DATE(1970,1,1)</f>
        <v>42172.686099537037</v>
      </c>
      <c r="O3206" t="b">
        <v>0</v>
      </c>
      <c r="P3206">
        <v>0</v>
      </c>
      <c r="Q3206" t="b">
        <v>0</v>
      </c>
      <c r="R3206" t="s">
        <v>8303</v>
      </c>
      <c r="S3206" s="12" t="s">
        <v>8318</v>
      </c>
      <c r="T3206" t="s">
        <v>8360</v>
      </c>
      <c r="U3206">
        <f>YEAR(N3206)</f>
        <v>2015</v>
      </c>
    </row>
    <row r="3207" spans="1:21" ht="15" hidden="1" customHeight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>
        <f>ROUND(E3207/D3207*100,0)</f>
        <v>3</v>
      </c>
      <c r="H3207">
        <f>ROUND(E3207/P3207,2)</f>
        <v>22.75</v>
      </c>
      <c r="I3207" t="s">
        <v>8224</v>
      </c>
      <c r="J3207" t="s">
        <v>8246</v>
      </c>
      <c r="K3207">
        <v>1430470772</v>
      </c>
      <c r="L3207" s="9">
        <f>K3207/60/60/24+DATE(1970,1,1)</f>
        <v>42125.374675925923</v>
      </c>
      <c r="M3207">
        <v>1427878772</v>
      </c>
      <c r="N3207" s="9">
        <f>M3207/24/60/60+DATE(1970,1,1)</f>
        <v>42095.374675925923</v>
      </c>
      <c r="O3207" t="b">
        <v>0</v>
      </c>
      <c r="P3207">
        <v>12</v>
      </c>
      <c r="Q3207" t="b">
        <v>0</v>
      </c>
      <c r="R3207" t="s">
        <v>8303</v>
      </c>
      <c r="S3207" s="12" t="s">
        <v>8318</v>
      </c>
      <c r="T3207" t="s">
        <v>8360</v>
      </c>
      <c r="U3207">
        <f>YEAR(N3207)</f>
        <v>2015</v>
      </c>
    </row>
    <row r="3208" spans="1:21" ht="15" hidden="1" customHeight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>
        <f>ROUND(E3208/D3208*100,0)</f>
        <v>0</v>
      </c>
      <c r="H3208" t="e">
        <f>ROUND(E3208/P3208,2)</f>
        <v>#DIV/0!</v>
      </c>
      <c r="I3208" t="s">
        <v>8223</v>
      </c>
      <c r="J3208" t="s">
        <v>8245</v>
      </c>
      <c r="K3208">
        <v>1442644651</v>
      </c>
      <c r="L3208" s="9">
        <f>K3208/60/60/24+DATE(1970,1,1)</f>
        <v>42266.276053240741</v>
      </c>
      <c r="M3208">
        <v>1440052651</v>
      </c>
      <c r="N3208" s="9">
        <f>M3208/24/60/60+DATE(1970,1,1)</f>
        <v>42236.276053240741</v>
      </c>
      <c r="O3208" t="b">
        <v>0</v>
      </c>
      <c r="P3208">
        <v>0</v>
      </c>
      <c r="Q3208" t="b">
        <v>0</v>
      </c>
      <c r="R3208" t="s">
        <v>8303</v>
      </c>
      <c r="S3208" s="12" t="s">
        <v>8318</v>
      </c>
      <c r="T3208" t="s">
        <v>8360</v>
      </c>
      <c r="U3208">
        <f>YEAR(N3208)</f>
        <v>2015</v>
      </c>
    </row>
    <row r="3209" spans="1:21" ht="15" hidden="1" customHeight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>
        <f>ROUND(E3209/D3209*100,0)</f>
        <v>46</v>
      </c>
      <c r="H3209">
        <f>ROUND(E3209/P3209,2)</f>
        <v>70.83</v>
      </c>
      <c r="I3209" t="s">
        <v>8223</v>
      </c>
      <c r="J3209" t="s">
        <v>8245</v>
      </c>
      <c r="K3209">
        <v>1429767607</v>
      </c>
      <c r="L3209" s="9">
        <f>K3209/60/60/24+DATE(1970,1,1)</f>
        <v>42117.236192129625</v>
      </c>
      <c r="M3209">
        <v>1424587207</v>
      </c>
      <c r="N3209" s="9">
        <f>M3209/24/60/60+DATE(1970,1,1)</f>
        <v>42057.277858796297</v>
      </c>
      <c r="O3209" t="b">
        <v>0</v>
      </c>
      <c r="P3209">
        <v>36</v>
      </c>
      <c r="Q3209" t="b">
        <v>0</v>
      </c>
      <c r="R3209" t="s">
        <v>8303</v>
      </c>
      <c r="S3209" s="12" t="s">
        <v>8318</v>
      </c>
      <c r="T3209" t="s">
        <v>8360</v>
      </c>
      <c r="U3209">
        <f>YEAR(N3209)</f>
        <v>2015</v>
      </c>
    </row>
    <row r="3210" spans="1:21" ht="15" hidden="1" customHeight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>
        <f>ROUND(E3210/D3210*100,0)</f>
        <v>104</v>
      </c>
      <c r="H3210">
        <f>ROUND(E3210/P3210,2)</f>
        <v>63.11</v>
      </c>
      <c r="I3210" t="s">
        <v>8223</v>
      </c>
      <c r="J3210" t="s">
        <v>8245</v>
      </c>
      <c r="K3210">
        <v>1406557877</v>
      </c>
      <c r="L3210" s="9">
        <f>K3210/60/60/24+DATE(1970,1,1)</f>
        <v>41848.605057870373</v>
      </c>
      <c r="M3210">
        <v>1404743477</v>
      </c>
      <c r="N3210" s="9">
        <f>M3210/24/60/60+DATE(1970,1,1)</f>
        <v>41827.605057870373</v>
      </c>
      <c r="O3210" t="b">
        <v>1</v>
      </c>
      <c r="P3210">
        <v>82</v>
      </c>
      <c r="Q3210" t="b">
        <v>1</v>
      </c>
      <c r="R3210" t="s">
        <v>8269</v>
      </c>
      <c r="S3210" s="12" t="s">
        <v>8318</v>
      </c>
      <c r="T3210" t="s">
        <v>8319</v>
      </c>
      <c r="U3210">
        <f>YEAR(N3210)</f>
        <v>2014</v>
      </c>
    </row>
    <row r="3211" spans="1:21" ht="15" hidden="1" customHeight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>
        <f>ROUND(E3211/D3211*100,0)</f>
        <v>119</v>
      </c>
      <c r="H3211">
        <f>ROUND(E3211/P3211,2)</f>
        <v>50.16</v>
      </c>
      <c r="I3211" t="s">
        <v>8223</v>
      </c>
      <c r="J3211" t="s">
        <v>8245</v>
      </c>
      <c r="K3211">
        <v>1403305200</v>
      </c>
      <c r="L3211" s="9">
        <f>K3211/60/60/24+DATE(1970,1,1)</f>
        <v>41810.958333333336</v>
      </c>
      <c r="M3211">
        <v>1400512658</v>
      </c>
      <c r="N3211" s="9">
        <f>M3211/24/60/60+DATE(1970,1,1)</f>
        <v>41778.637245370373</v>
      </c>
      <c r="O3211" t="b">
        <v>1</v>
      </c>
      <c r="P3211">
        <v>226</v>
      </c>
      <c r="Q3211" t="b">
        <v>1</v>
      </c>
      <c r="R3211" t="s">
        <v>8269</v>
      </c>
      <c r="S3211" s="12" t="s">
        <v>8318</v>
      </c>
      <c r="T3211" t="s">
        <v>8319</v>
      </c>
      <c r="U3211">
        <f>YEAR(N3211)</f>
        <v>2014</v>
      </c>
    </row>
    <row r="3212" spans="1:21" ht="15" hidden="1" customHeight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>
        <f>ROUND(E3212/D3212*100,0)</f>
        <v>126</v>
      </c>
      <c r="H3212">
        <f>ROUND(E3212/P3212,2)</f>
        <v>62.88</v>
      </c>
      <c r="I3212" t="s">
        <v>8223</v>
      </c>
      <c r="J3212" t="s">
        <v>8245</v>
      </c>
      <c r="K3212">
        <v>1338523140</v>
      </c>
      <c r="L3212" s="9">
        <f>K3212/60/60/24+DATE(1970,1,1)</f>
        <v>41061.165972222225</v>
      </c>
      <c r="M3212">
        <v>1334442519</v>
      </c>
      <c r="N3212" s="9">
        <f>M3212/24/60/60+DATE(1970,1,1)</f>
        <v>41013.936562499999</v>
      </c>
      <c r="O3212" t="b">
        <v>1</v>
      </c>
      <c r="P3212">
        <v>60</v>
      </c>
      <c r="Q3212" t="b">
        <v>1</v>
      </c>
      <c r="R3212" t="s">
        <v>8269</v>
      </c>
      <c r="S3212" s="12" t="s">
        <v>8318</v>
      </c>
      <c r="T3212" t="s">
        <v>8319</v>
      </c>
      <c r="U3212">
        <f>YEAR(N3212)</f>
        <v>2012</v>
      </c>
    </row>
    <row r="3213" spans="1:21" ht="15" hidden="1" customHeight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>
        <f>ROUND(E3213/D3213*100,0)</f>
        <v>120</v>
      </c>
      <c r="H3213">
        <f>ROUND(E3213/P3213,2)</f>
        <v>85.53</v>
      </c>
      <c r="I3213" t="s">
        <v>8223</v>
      </c>
      <c r="J3213" t="s">
        <v>8245</v>
      </c>
      <c r="K3213">
        <v>1408068000</v>
      </c>
      <c r="L3213" s="9">
        <f>K3213/60/60/24+DATE(1970,1,1)</f>
        <v>41866.083333333336</v>
      </c>
      <c r="M3213">
        <v>1405346680</v>
      </c>
      <c r="N3213" s="9">
        <f>M3213/24/60/60+DATE(1970,1,1)</f>
        <v>41834.58657407407</v>
      </c>
      <c r="O3213" t="b">
        <v>1</v>
      </c>
      <c r="P3213">
        <v>322</v>
      </c>
      <c r="Q3213" t="b">
        <v>1</v>
      </c>
      <c r="R3213" t="s">
        <v>8269</v>
      </c>
      <c r="S3213" s="12" t="s">
        <v>8318</v>
      </c>
      <c r="T3213" t="s">
        <v>8319</v>
      </c>
      <c r="U3213">
        <f>YEAR(N3213)</f>
        <v>2014</v>
      </c>
    </row>
    <row r="3214" spans="1:21" ht="15" hidden="1" customHeight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>
        <f>ROUND(E3214/D3214*100,0)</f>
        <v>126</v>
      </c>
      <c r="H3214">
        <f>ROUND(E3214/P3214,2)</f>
        <v>53.72</v>
      </c>
      <c r="I3214" t="s">
        <v>8223</v>
      </c>
      <c r="J3214" t="s">
        <v>8245</v>
      </c>
      <c r="K3214">
        <v>1407524751</v>
      </c>
      <c r="L3214" s="9">
        <f>K3214/60/60/24+DATE(1970,1,1)</f>
        <v>41859.795729166668</v>
      </c>
      <c r="M3214">
        <v>1404932751</v>
      </c>
      <c r="N3214" s="9">
        <f>M3214/24/60/60+DATE(1970,1,1)</f>
        <v>41829.795729166668</v>
      </c>
      <c r="O3214" t="b">
        <v>1</v>
      </c>
      <c r="P3214">
        <v>94</v>
      </c>
      <c r="Q3214" t="b">
        <v>1</v>
      </c>
      <c r="R3214" t="s">
        <v>8269</v>
      </c>
      <c r="S3214" s="12" t="s">
        <v>8318</v>
      </c>
      <c r="T3214" t="s">
        <v>8319</v>
      </c>
      <c r="U3214">
        <f>YEAR(N3214)</f>
        <v>2014</v>
      </c>
    </row>
    <row r="3215" spans="1:21" ht="15" hidden="1" customHeight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>
        <f>ROUND(E3215/D3215*100,0)</f>
        <v>100</v>
      </c>
      <c r="H3215">
        <f>ROUND(E3215/P3215,2)</f>
        <v>127.81</v>
      </c>
      <c r="I3215" t="s">
        <v>8224</v>
      </c>
      <c r="J3215" t="s">
        <v>8246</v>
      </c>
      <c r="K3215">
        <v>1437934759</v>
      </c>
      <c r="L3215" s="9">
        <f>K3215/60/60/24+DATE(1970,1,1)</f>
        <v>42211.763414351852</v>
      </c>
      <c r="M3215">
        <v>1434478759</v>
      </c>
      <c r="N3215" s="9">
        <f>M3215/24/60/60+DATE(1970,1,1)</f>
        <v>42171.763414351852</v>
      </c>
      <c r="O3215" t="b">
        <v>1</v>
      </c>
      <c r="P3215">
        <v>47</v>
      </c>
      <c r="Q3215" t="b">
        <v>1</v>
      </c>
      <c r="R3215" t="s">
        <v>8269</v>
      </c>
      <c r="S3215" s="12" t="s">
        <v>8318</v>
      </c>
      <c r="T3215" t="s">
        <v>8319</v>
      </c>
      <c r="U3215">
        <f>YEAR(N3215)</f>
        <v>2015</v>
      </c>
    </row>
    <row r="3216" spans="1:21" ht="15" hidden="1" customHeight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>
        <f>ROUND(E3216/D3216*100,0)</f>
        <v>102</v>
      </c>
      <c r="H3216">
        <f>ROUND(E3216/P3216,2)</f>
        <v>106.57</v>
      </c>
      <c r="I3216" t="s">
        <v>8224</v>
      </c>
      <c r="J3216" t="s">
        <v>8246</v>
      </c>
      <c r="K3216">
        <v>1452038100</v>
      </c>
      <c r="L3216" s="9">
        <f>K3216/60/60/24+DATE(1970,1,1)</f>
        <v>42374.996527777781</v>
      </c>
      <c r="M3216">
        <v>1448823673</v>
      </c>
      <c r="N3216" s="9">
        <f>M3216/24/60/60+DATE(1970,1,1)</f>
        <v>42337.792511574073</v>
      </c>
      <c r="O3216" t="b">
        <v>1</v>
      </c>
      <c r="P3216">
        <v>115</v>
      </c>
      <c r="Q3216" t="b">
        <v>1</v>
      </c>
      <c r="R3216" t="s">
        <v>8269</v>
      </c>
      <c r="S3216" s="12" t="s">
        <v>8318</v>
      </c>
      <c r="T3216" t="s">
        <v>8319</v>
      </c>
      <c r="U3216">
        <f>YEAR(N3216)</f>
        <v>2015</v>
      </c>
    </row>
    <row r="3217" spans="1:21" ht="15" hidden="1" customHeight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>
        <f>ROUND(E3217/D3217*100,0)</f>
        <v>100</v>
      </c>
      <c r="H3217">
        <f>ROUND(E3217/P3217,2)</f>
        <v>262.11</v>
      </c>
      <c r="I3217" t="s">
        <v>8223</v>
      </c>
      <c r="J3217" t="s">
        <v>8245</v>
      </c>
      <c r="K3217">
        <v>1441857540</v>
      </c>
      <c r="L3217" s="9">
        <f>K3217/60/60/24+DATE(1970,1,1)</f>
        <v>42257.165972222225</v>
      </c>
      <c r="M3217">
        <v>1438617471</v>
      </c>
      <c r="N3217" s="9">
        <f>M3217/24/60/60+DATE(1970,1,1)</f>
        <v>42219.665173611109</v>
      </c>
      <c r="O3217" t="b">
        <v>1</v>
      </c>
      <c r="P3217">
        <v>134</v>
      </c>
      <c r="Q3217" t="b">
        <v>1</v>
      </c>
      <c r="R3217" t="s">
        <v>8269</v>
      </c>
      <c r="S3217" s="12" t="s">
        <v>8318</v>
      </c>
      <c r="T3217" t="s">
        <v>8319</v>
      </c>
      <c r="U3217">
        <f>YEAR(N3217)</f>
        <v>2015</v>
      </c>
    </row>
    <row r="3218" spans="1:21" ht="15" hidden="1" customHeight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>
        <f>ROUND(E3218/D3218*100,0)</f>
        <v>100</v>
      </c>
      <c r="H3218">
        <f>ROUND(E3218/P3218,2)</f>
        <v>57.17</v>
      </c>
      <c r="I3218" t="s">
        <v>8224</v>
      </c>
      <c r="J3218" t="s">
        <v>8246</v>
      </c>
      <c r="K3218">
        <v>1436625000</v>
      </c>
      <c r="L3218" s="9">
        <f>K3218/60/60/24+DATE(1970,1,1)</f>
        <v>42196.604166666672</v>
      </c>
      <c r="M3218">
        <v>1433934371</v>
      </c>
      <c r="N3218" s="9">
        <f>M3218/24/60/60+DATE(1970,1,1)</f>
        <v>42165.462627314817</v>
      </c>
      <c r="O3218" t="b">
        <v>1</v>
      </c>
      <c r="P3218">
        <v>35</v>
      </c>
      <c r="Q3218" t="b">
        <v>1</v>
      </c>
      <c r="R3218" t="s">
        <v>8269</v>
      </c>
      <c r="S3218" s="12" t="s">
        <v>8318</v>
      </c>
      <c r="T3218" t="s">
        <v>8319</v>
      </c>
      <c r="U3218">
        <f>YEAR(N3218)</f>
        <v>2015</v>
      </c>
    </row>
    <row r="3219" spans="1:21" ht="15" hidden="1" customHeight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>
        <f>ROUND(E3219/D3219*100,0)</f>
        <v>116</v>
      </c>
      <c r="H3219">
        <f>ROUND(E3219/P3219,2)</f>
        <v>50.2</v>
      </c>
      <c r="I3219" t="s">
        <v>8223</v>
      </c>
      <c r="J3219" t="s">
        <v>8245</v>
      </c>
      <c r="K3219">
        <v>1478264784</v>
      </c>
      <c r="L3219" s="9">
        <f>K3219/60/60/24+DATE(1970,1,1)</f>
        <v>42678.546111111107</v>
      </c>
      <c r="M3219">
        <v>1475672784</v>
      </c>
      <c r="N3219" s="9">
        <f>M3219/24/60/60+DATE(1970,1,1)</f>
        <v>42648.546111111107</v>
      </c>
      <c r="O3219" t="b">
        <v>1</v>
      </c>
      <c r="P3219">
        <v>104</v>
      </c>
      <c r="Q3219" t="b">
        <v>1</v>
      </c>
      <c r="R3219" t="s">
        <v>8269</v>
      </c>
      <c r="S3219" s="12" t="s">
        <v>8318</v>
      </c>
      <c r="T3219" t="s">
        <v>8319</v>
      </c>
      <c r="U3219">
        <f>YEAR(N3219)</f>
        <v>2016</v>
      </c>
    </row>
    <row r="3220" spans="1:21" ht="15" hidden="1" customHeight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>
        <f>ROUND(E3220/D3220*100,0)</f>
        <v>102</v>
      </c>
      <c r="H3220">
        <f>ROUND(E3220/P3220,2)</f>
        <v>66.59</v>
      </c>
      <c r="I3220" t="s">
        <v>8224</v>
      </c>
      <c r="J3220" t="s">
        <v>8246</v>
      </c>
      <c r="K3220">
        <v>1419984000</v>
      </c>
      <c r="L3220" s="9">
        <f>K3220/60/60/24+DATE(1970,1,1)</f>
        <v>42004</v>
      </c>
      <c r="M3220">
        <v>1417132986</v>
      </c>
      <c r="N3220" s="9">
        <f>M3220/24/60/60+DATE(1970,1,1)</f>
        <v>41971.002152777779</v>
      </c>
      <c r="O3220" t="b">
        <v>1</v>
      </c>
      <c r="P3220">
        <v>184</v>
      </c>
      <c r="Q3220" t="b">
        <v>1</v>
      </c>
      <c r="R3220" t="s">
        <v>8269</v>
      </c>
      <c r="S3220" s="12" t="s">
        <v>8318</v>
      </c>
      <c r="T3220" t="s">
        <v>8319</v>
      </c>
      <c r="U3220">
        <f>YEAR(N3220)</f>
        <v>2014</v>
      </c>
    </row>
    <row r="3221" spans="1:21" ht="15" hidden="1" customHeight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>
        <f>ROUND(E3221/D3221*100,0)</f>
        <v>100</v>
      </c>
      <c r="H3221">
        <f>ROUND(E3221/P3221,2)</f>
        <v>168.25</v>
      </c>
      <c r="I3221" t="s">
        <v>8223</v>
      </c>
      <c r="J3221" t="s">
        <v>8245</v>
      </c>
      <c r="K3221">
        <v>1427063747</v>
      </c>
      <c r="L3221" s="9">
        <f>K3221/60/60/24+DATE(1970,1,1)</f>
        <v>42085.941516203704</v>
      </c>
      <c r="M3221">
        <v>1424043347</v>
      </c>
      <c r="N3221" s="9">
        <f>M3221/24/60/60+DATE(1970,1,1)</f>
        <v>42050.983182870375</v>
      </c>
      <c r="O3221" t="b">
        <v>1</v>
      </c>
      <c r="P3221">
        <v>119</v>
      </c>
      <c r="Q3221" t="b">
        <v>1</v>
      </c>
      <c r="R3221" t="s">
        <v>8269</v>
      </c>
      <c r="S3221" s="12" t="s">
        <v>8318</v>
      </c>
      <c r="T3221" t="s">
        <v>8319</v>
      </c>
      <c r="U3221">
        <f>YEAR(N3221)</f>
        <v>2015</v>
      </c>
    </row>
    <row r="3222" spans="1:21" ht="15" hidden="1" customHeight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>
        <f>ROUND(E3222/D3222*100,0)</f>
        <v>101</v>
      </c>
      <c r="H3222">
        <f>ROUND(E3222/P3222,2)</f>
        <v>256.37</v>
      </c>
      <c r="I3222" t="s">
        <v>8223</v>
      </c>
      <c r="J3222" t="s">
        <v>8245</v>
      </c>
      <c r="K3222">
        <v>1489352400</v>
      </c>
      <c r="L3222" s="9">
        <f>K3222/60/60/24+DATE(1970,1,1)</f>
        <v>42806.875</v>
      </c>
      <c r="M3222">
        <v>1486411204</v>
      </c>
      <c r="N3222" s="9">
        <f>M3222/24/60/60+DATE(1970,1,1)</f>
        <v>42772.833379629628</v>
      </c>
      <c r="O3222" t="b">
        <v>1</v>
      </c>
      <c r="P3222">
        <v>59</v>
      </c>
      <c r="Q3222" t="b">
        <v>1</v>
      </c>
      <c r="R3222" t="s">
        <v>8269</v>
      </c>
      <c r="S3222" s="12" t="s">
        <v>8318</v>
      </c>
      <c r="T3222" t="s">
        <v>8319</v>
      </c>
      <c r="U3222">
        <f>YEAR(N3222)</f>
        <v>2017</v>
      </c>
    </row>
    <row r="3223" spans="1:21" ht="15" hidden="1" customHeight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>
        <f>ROUND(E3223/D3223*100,0)</f>
        <v>103</v>
      </c>
      <c r="H3223">
        <f>ROUND(E3223/P3223,2)</f>
        <v>36.61</v>
      </c>
      <c r="I3223" t="s">
        <v>8224</v>
      </c>
      <c r="J3223" t="s">
        <v>8246</v>
      </c>
      <c r="K3223">
        <v>1436114603</v>
      </c>
      <c r="L3223" s="9">
        <f>K3223/60/60/24+DATE(1970,1,1)</f>
        <v>42190.696793981479</v>
      </c>
      <c r="M3223">
        <v>1433090603</v>
      </c>
      <c r="N3223" s="9">
        <f>M3223/24/60/60+DATE(1970,1,1)</f>
        <v>42155.696793981479</v>
      </c>
      <c r="O3223" t="b">
        <v>1</v>
      </c>
      <c r="P3223">
        <v>113</v>
      </c>
      <c r="Q3223" t="b">
        <v>1</v>
      </c>
      <c r="R3223" t="s">
        <v>8269</v>
      </c>
      <c r="S3223" s="12" t="s">
        <v>8318</v>
      </c>
      <c r="T3223" t="s">
        <v>8319</v>
      </c>
      <c r="U3223">
        <f>YEAR(N3223)</f>
        <v>2015</v>
      </c>
    </row>
    <row r="3224" spans="1:21" ht="15" hidden="1" customHeight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>
        <f>ROUND(E3224/D3224*100,0)</f>
        <v>125</v>
      </c>
      <c r="H3224">
        <f>ROUND(E3224/P3224,2)</f>
        <v>37.14</v>
      </c>
      <c r="I3224" t="s">
        <v>8223</v>
      </c>
      <c r="J3224" t="s">
        <v>8245</v>
      </c>
      <c r="K3224">
        <v>1445722140</v>
      </c>
      <c r="L3224" s="9">
        <f>K3224/60/60/24+DATE(1970,1,1)</f>
        <v>42301.895138888889</v>
      </c>
      <c r="M3224">
        <v>1443016697</v>
      </c>
      <c r="N3224" s="9">
        <f>M3224/24/60/60+DATE(1970,1,1)</f>
        <v>42270.582141203704</v>
      </c>
      <c r="O3224" t="b">
        <v>1</v>
      </c>
      <c r="P3224">
        <v>84</v>
      </c>
      <c r="Q3224" t="b">
        <v>1</v>
      </c>
      <c r="R3224" t="s">
        <v>8269</v>
      </c>
      <c r="S3224" s="12" t="s">
        <v>8318</v>
      </c>
      <c r="T3224" t="s">
        <v>8319</v>
      </c>
      <c r="U3224">
        <f>YEAR(N3224)</f>
        <v>2015</v>
      </c>
    </row>
    <row r="3225" spans="1:21" ht="15" hidden="1" customHeight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>
        <f>ROUND(E3225/D3225*100,0)</f>
        <v>110</v>
      </c>
      <c r="H3225">
        <f>ROUND(E3225/P3225,2)</f>
        <v>45.88</v>
      </c>
      <c r="I3225" t="s">
        <v>8223</v>
      </c>
      <c r="J3225" t="s">
        <v>8245</v>
      </c>
      <c r="K3225">
        <v>1440100976</v>
      </c>
      <c r="L3225" s="9">
        <f>K3225/60/60/24+DATE(1970,1,1)</f>
        <v>42236.835370370376</v>
      </c>
      <c r="M3225">
        <v>1437508976</v>
      </c>
      <c r="N3225" s="9">
        <f>M3225/24/60/60+DATE(1970,1,1)</f>
        <v>42206.835370370376</v>
      </c>
      <c r="O3225" t="b">
        <v>1</v>
      </c>
      <c r="P3225">
        <v>74</v>
      </c>
      <c r="Q3225" t="b">
        <v>1</v>
      </c>
      <c r="R3225" t="s">
        <v>8269</v>
      </c>
      <c r="S3225" s="12" t="s">
        <v>8318</v>
      </c>
      <c r="T3225" t="s">
        <v>8319</v>
      </c>
      <c r="U3225">
        <f>YEAR(N3225)</f>
        <v>2015</v>
      </c>
    </row>
    <row r="3226" spans="1:21" ht="15" hidden="1" customHeight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>
        <f>ROUND(E3226/D3226*100,0)</f>
        <v>102</v>
      </c>
      <c r="H3226">
        <f>ROUND(E3226/P3226,2)</f>
        <v>141.71</v>
      </c>
      <c r="I3226" t="s">
        <v>8223</v>
      </c>
      <c r="J3226" t="s">
        <v>8245</v>
      </c>
      <c r="K3226">
        <v>1484024400</v>
      </c>
      <c r="L3226" s="9">
        <f>K3226/60/60/24+DATE(1970,1,1)</f>
        <v>42745.208333333328</v>
      </c>
      <c r="M3226">
        <v>1479932713</v>
      </c>
      <c r="N3226" s="9">
        <f>M3226/24/60/60+DATE(1970,1,1)</f>
        <v>42697.850844907407</v>
      </c>
      <c r="O3226" t="b">
        <v>1</v>
      </c>
      <c r="P3226">
        <v>216</v>
      </c>
      <c r="Q3226" t="b">
        <v>1</v>
      </c>
      <c r="R3226" t="s">
        <v>8269</v>
      </c>
      <c r="S3226" s="12" t="s">
        <v>8318</v>
      </c>
      <c r="T3226" t="s">
        <v>8319</v>
      </c>
      <c r="U3226">
        <f>YEAR(N3226)</f>
        <v>2016</v>
      </c>
    </row>
    <row r="3227" spans="1:21" ht="15" hidden="1" customHeight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>
        <f>ROUND(E3227/D3227*100,0)</f>
        <v>102</v>
      </c>
      <c r="H3227">
        <f>ROUND(E3227/P3227,2)</f>
        <v>52.49</v>
      </c>
      <c r="I3227" t="s">
        <v>8223</v>
      </c>
      <c r="J3227" t="s">
        <v>8245</v>
      </c>
      <c r="K3227">
        <v>1464987600</v>
      </c>
      <c r="L3227" s="9">
        <f>K3227/60/60/24+DATE(1970,1,1)</f>
        <v>42524.875</v>
      </c>
      <c r="M3227">
        <v>1463145938</v>
      </c>
      <c r="N3227" s="9">
        <f>M3227/24/60/60+DATE(1970,1,1)</f>
        <v>42503.559467592597</v>
      </c>
      <c r="O3227" t="b">
        <v>1</v>
      </c>
      <c r="P3227">
        <v>39</v>
      </c>
      <c r="Q3227" t="b">
        <v>1</v>
      </c>
      <c r="R3227" t="s">
        <v>8269</v>
      </c>
      <c r="S3227" s="12" t="s">
        <v>8318</v>
      </c>
      <c r="T3227" t="s">
        <v>8319</v>
      </c>
      <c r="U3227">
        <f>YEAR(N3227)</f>
        <v>2016</v>
      </c>
    </row>
    <row r="3228" spans="1:21" ht="15" hidden="1" customHeight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>
        <f>ROUND(E3228/D3228*100,0)</f>
        <v>104</v>
      </c>
      <c r="H3228">
        <f>ROUND(E3228/P3228,2)</f>
        <v>59.52</v>
      </c>
      <c r="I3228" t="s">
        <v>8224</v>
      </c>
      <c r="J3228" t="s">
        <v>8246</v>
      </c>
      <c r="K3228">
        <v>1446213612</v>
      </c>
      <c r="L3228" s="9">
        <f>K3228/60/60/24+DATE(1970,1,1)</f>
        <v>42307.583472222221</v>
      </c>
      <c r="M3228">
        <v>1443621612</v>
      </c>
      <c r="N3228" s="9">
        <f>M3228/24/60/60+DATE(1970,1,1)</f>
        <v>42277.583472222221</v>
      </c>
      <c r="O3228" t="b">
        <v>1</v>
      </c>
      <c r="P3228">
        <v>21</v>
      </c>
      <c r="Q3228" t="b">
        <v>1</v>
      </c>
      <c r="R3228" t="s">
        <v>8269</v>
      </c>
      <c r="S3228" s="12" t="s">
        <v>8318</v>
      </c>
      <c r="T3228" t="s">
        <v>8319</v>
      </c>
      <c r="U3228">
        <f>YEAR(N3228)</f>
        <v>2015</v>
      </c>
    </row>
    <row r="3229" spans="1:21" ht="15" hidden="1" customHeight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>
        <f>ROUND(E3229/D3229*100,0)</f>
        <v>125</v>
      </c>
      <c r="H3229">
        <f>ROUND(E3229/P3229,2)</f>
        <v>50</v>
      </c>
      <c r="I3229" t="s">
        <v>8224</v>
      </c>
      <c r="J3229" t="s">
        <v>8246</v>
      </c>
      <c r="K3229">
        <v>1484687436</v>
      </c>
      <c r="L3229" s="9">
        <f>K3229/60/60/24+DATE(1970,1,1)</f>
        <v>42752.882361111115</v>
      </c>
      <c r="M3229">
        <v>1482095436</v>
      </c>
      <c r="N3229" s="9">
        <f>M3229/24/60/60+DATE(1970,1,1)</f>
        <v>42722.882361111115</v>
      </c>
      <c r="O3229" t="b">
        <v>0</v>
      </c>
      <c r="P3229">
        <v>30</v>
      </c>
      <c r="Q3229" t="b">
        <v>1</v>
      </c>
      <c r="R3229" t="s">
        <v>8269</v>
      </c>
      <c r="S3229" s="12" t="s">
        <v>8318</v>
      </c>
      <c r="T3229" t="s">
        <v>8319</v>
      </c>
      <c r="U3229">
        <f>YEAR(N3229)</f>
        <v>2016</v>
      </c>
    </row>
    <row r="3230" spans="1:21" ht="15" hidden="1" customHeight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>
        <f>ROUND(E3230/D3230*100,0)</f>
        <v>102</v>
      </c>
      <c r="H3230">
        <f>ROUND(E3230/P3230,2)</f>
        <v>193.62</v>
      </c>
      <c r="I3230" t="s">
        <v>8223</v>
      </c>
      <c r="J3230" t="s">
        <v>8245</v>
      </c>
      <c r="K3230">
        <v>1450328340</v>
      </c>
      <c r="L3230" s="9">
        <f>K3230/60/60/24+DATE(1970,1,1)</f>
        <v>42355.207638888889</v>
      </c>
      <c r="M3230">
        <v>1447606884</v>
      </c>
      <c r="N3230" s="9">
        <f>M3230/24/60/60+DATE(1970,1,1)</f>
        <v>42323.70930555556</v>
      </c>
      <c r="O3230" t="b">
        <v>1</v>
      </c>
      <c r="P3230">
        <v>37</v>
      </c>
      <c r="Q3230" t="b">
        <v>1</v>
      </c>
      <c r="R3230" t="s">
        <v>8269</v>
      </c>
      <c r="S3230" s="12" t="s">
        <v>8318</v>
      </c>
      <c r="T3230" t="s">
        <v>8319</v>
      </c>
      <c r="U3230">
        <f>YEAR(N3230)</f>
        <v>2015</v>
      </c>
    </row>
    <row r="3231" spans="1:21" ht="15" hidden="1" customHeight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>
        <f>ROUND(E3231/D3231*100,0)</f>
        <v>108</v>
      </c>
      <c r="H3231">
        <f>ROUND(E3231/P3231,2)</f>
        <v>106.8</v>
      </c>
      <c r="I3231" t="s">
        <v>8223</v>
      </c>
      <c r="J3231" t="s">
        <v>8245</v>
      </c>
      <c r="K3231">
        <v>1416470398</v>
      </c>
      <c r="L3231" s="9">
        <f>K3231/60/60/24+DATE(1970,1,1)</f>
        <v>41963.333310185189</v>
      </c>
      <c r="M3231">
        <v>1413874798</v>
      </c>
      <c r="N3231" s="9">
        <f>M3231/24/60/60+DATE(1970,1,1)</f>
        <v>41933.291643518518</v>
      </c>
      <c r="O3231" t="b">
        <v>1</v>
      </c>
      <c r="P3231">
        <v>202</v>
      </c>
      <c r="Q3231" t="b">
        <v>1</v>
      </c>
      <c r="R3231" t="s">
        <v>8269</v>
      </c>
      <c r="S3231" s="12" t="s">
        <v>8318</v>
      </c>
      <c r="T3231" t="s">
        <v>8319</v>
      </c>
      <c r="U3231">
        <f>YEAR(N3231)</f>
        <v>2014</v>
      </c>
    </row>
    <row r="3232" spans="1:21" ht="15" hidden="1" customHeight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>
        <f>ROUND(E3232/D3232*100,0)</f>
        <v>110</v>
      </c>
      <c r="H3232">
        <f>ROUND(E3232/P3232,2)</f>
        <v>77.22</v>
      </c>
      <c r="I3232" t="s">
        <v>8223</v>
      </c>
      <c r="J3232" t="s">
        <v>8245</v>
      </c>
      <c r="K3232">
        <v>1412135940</v>
      </c>
      <c r="L3232" s="9">
        <f>K3232/60/60/24+DATE(1970,1,1)</f>
        <v>41913.165972222225</v>
      </c>
      <c r="M3232">
        <v>1410840126</v>
      </c>
      <c r="N3232" s="9">
        <f>M3232/24/60/60+DATE(1970,1,1)</f>
        <v>41898.168124999997</v>
      </c>
      <c r="O3232" t="b">
        <v>1</v>
      </c>
      <c r="P3232">
        <v>37</v>
      </c>
      <c r="Q3232" t="b">
        <v>1</v>
      </c>
      <c r="R3232" t="s">
        <v>8269</v>
      </c>
      <c r="S3232" s="12" t="s">
        <v>8318</v>
      </c>
      <c r="T3232" t="s">
        <v>8319</v>
      </c>
      <c r="U3232">
        <f>YEAR(N3232)</f>
        <v>2014</v>
      </c>
    </row>
    <row r="3233" spans="1:21" ht="15" hidden="1" customHeight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>
        <f>ROUND(E3233/D3233*100,0)</f>
        <v>161</v>
      </c>
      <c r="H3233">
        <f>ROUND(E3233/P3233,2)</f>
        <v>57.5</v>
      </c>
      <c r="I3233" t="s">
        <v>8223</v>
      </c>
      <c r="J3233" t="s">
        <v>8245</v>
      </c>
      <c r="K3233">
        <v>1460846347</v>
      </c>
      <c r="L3233" s="9">
        <f>K3233/60/60/24+DATE(1970,1,1)</f>
        <v>42476.943831018521</v>
      </c>
      <c r="M3233">
        <v>1458254347</v>
      </c>
      <c r="N3233" s="9">
        <f>M3233/24/60/60+DATE(1970,1,1)</f>
        <v>42446.943831018521</v>
      </c>
      <c r="O3233" t="b">
        <v>0</v>
      </c>
      <c r="P3233">
        <v>28</v>
      </c>
      <c r="Q3233" t="b">
        <v>1</v>
      </c>
      <c r="R3233" t="s">
        <v>8269</v>
      </c>
      <c r="S3233" s="12" t="s">
        <v>8318</v>
      </c>
      <c r="T3233" t="s">
        <v>8319</v>
      </c>
      <c r="U3233">
        <f>YEAR(N3233)</f>
        <v>2016</v>
      </c>
    </row>
    <row r="3234" spans="1:21" ht="15" hidden="1" customHeight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>
        <f>ROUND(E3234/D3234*100,0)</f>
        <v>131</v>
      </c>
      <c r="H3234">
        <f>ROUND(E3234/P3234,2)</f>
        <v>50.46</v>
      </c>
      <c r="I3234" t="s">
        <v>8223</v>
      </c>
      <c r="J3234" t="s">
        <v>8245</v>
      </c>
      <c r="K3234">
        <v>1462334340</v>
      </c>
      <c r="L3234" s="9">
        <f>K3234/60/60/24+DATE(1970,1,1)</f>
        <v>42494.165972222225</v>
      </c>
      <c r="M3234">
        <v>1459711917</v>
      </c>
      <c r="N3234" s="9">
        <f>M3234/24/60/60+DATE(1970,1,1)</f>
        <v>42463.81385416667</v>
      </c>
      <c r="O3234" t="b">
        <v>1</v>
      </c>
      <c r="P3234">
        <v>26</v>
      </c>
      <c r="Q3234" t="b">
        <v>1</v>
      </c>
      <c r="R3234" t="s">
        <v>8269</v>
      </c>
      <c r="S3234" s="12" t="s">
        <v>8318</v>
      </c>
      <c r="T3234" t="s">
        <v>8319</v>
      </c>
      <c r="U3234">
        <f>YEAR(N3234)</f>
        <v>2016</v>
      </c>
    </row>
    <row r="3235" spans="1:21" ht="15" hidden="1" customHeight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>
        <f>ROUND(E3235/D3235*100,0)</f>
        <v>119</v>
      </c>
      <c r="H3235">
        <f>ROUND(E3235/P3235,2)</f>
        <v>97.38</v>
      </c>
      <c r="I3235" t="s">
        <v>8223</v>
      </c>
      <c r="J3235" t="s">
        <v>8245</v>
      </c>
      <c r="K3235">
        <v>1488482355</v>
      </c>
      <c r="L3235" s="9">
        <f>K3235/60/60/24+DATE(1970,1,1)</f>
        <v>42796.805034722223</v>
      </c>
      <c r="M3235">
        <v>1485890355</v>
      </c>
      <c r="N3235" s="9">
        <f>M3235/24/60/60+DATE(1970,1,1)</f>
        <v>42766.805034722223</v>
      </c>
      <c r="O3235" t="b">
        <v>0</v>
      </c>
      <c r="P3235">
        <v>61</v>
      </c>
      <c r="Q3235" t="b">
        <v>1</v>
      </c>
      <c r="R3235" t="s">
        <v>8269</v>
      </c>
      <c r="S3235" s="12" t="s">
        <v>8318</v>
      </c>
      <c r="T3235" t="s">
        <v>8319</v>
      </c>
      <c r="U3235">
        <f>YEAR(N3235)</f>
        <v>2017</v>
      </c>
    </row>
    <row r="3236" spans="1:21" ht="15" hidden="1" customHeight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>
        <f>ROUND(E3236/D3236*100,0)</f>
        <v>100</v>
      </c>
      <c r="H3236">
        <f>ROUND(E3236/P3236,2)</f>
        <v>34.92</v>
      </c>
      <c r="I3236" t="s">
        <v>8224</v>
      </c>
      <c r="J3236" t="s">
        <v>8246</v>
      </c>
      <c r="K3236">
        <v>1485991860</v>
      </c>
      <c r="L3236" s="9">
        <f>K3236/60/60/24+DATE(1970,1,1)</f>
        <v>42767.979861111111</v>
      </c>
      <c r="M3236">
        <v>1483124208</v>
      </c>
      <c r="N3236" s="9">
        <f>M3236/24/60/60+DATE(1970,1,1)</f>
        <v>42734.789444444446</v>
      </c>
      <c r="O3236" t="b">
        <v>0</v>
      </c>
      <c r="P3236">
        <v>115</v>
      </c>
      <c r="Q3236" t="b">
        <v>1</v>
      </c>
      <c r="R3236" t="s">
        <v>8269</v>
      </c>
      <c r="S3236" s="12" t="s">
        <v>8318</v>
      </c>
      <c r="T3236" t="s">
        <v>8319</v>
      </c>
      <c r="U3236">
        <f>YEAR(N3236)</f>
        <v>2016</v>
      </c>
    </row>
    <row r="3237" spans="1:21" ht="15" hidden="1" customHeight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>
        <f>ROUND(E3237/D3237*100,0)</f>
        <v>103</v>
      </c>
      <c r="H3237">
        <f>ROUND(E3237/P3237,2)</f>
        <v>85.53</v>
      </c>
      <c r="I3237" t="s">
        <v>8223</v>
      </c>
      <c r="J3237" t="s">
        <v>8245</v>
      </c>
      <c r="K3237">
        <v>1467361251</v>
      </c>
      <c r="L3237" s="9">
        <f>K3237/60/60/24+DATE(1970,1,1)</f>
        <v>42552.347812499997</v>
      </c>
      <c r="M3237">
        <v>1464769251</v>
      </c>
      <c r="N3237" s="9">
        <f>M3237/24/60/60+DATE(1970,1,1)</f>
        <v>42522.347812499997</v>
      </c>
      <c r="O3237" t="b">
        <v>1</v>
      </c>
      <c r="P3237">
        <v>181</v>
      </c>
      <c r="Q3237" t="b">
        <v>1</v>
      </c>
      <c r="R3237" t="s">
        <v>8269</v>
      </c>
      <c r="S3237" s="12" t="s">
        <v>8318</v>
      </c>
      <c r="T3237" t="s">
        <v>8319</v>
      </c>
      <c r="U3237">
        <f>YEAR(N3237)</f>
        <v>2016</v>
      </c>
    </row>
    <row r="3238" spans="1:21" ht="15" hidden="1" customHeight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>
        <f>ROUND(E3238/D3238*100,0)</f>
        <v>101</v>
      </c>
      <c r="H3238">
        <f>ROUND(E3238/P3238,2)</f>
        <v>182.91</v>
      </c>
      <c r="I3238" t="s">
        <v>8223</v>
      </c>
      <c r="J3238" t="s">
        <v>8245</v>
      </c>
      <c r="K3238">
        <v>1482962433</v>
      </c>
      <c r="L3238" s="9">
        <f>K3238/60/60/24+DATE(1970,1,1)</f>
        <v>42732.917048611111</v>
      </c>
      <c r="M3238">
        <v>1480370433</v>
      </c>
      <c r="N3238" s="9">
        <f>M3238/24/60/60+DATE(1970,1,1)</f>
        <v>42702.917048611111</v>
      </c>
      <c r="O3238" t="b">
        <v>0</v>
      </c>
      <c r="P3238">
        <v>110</v>
      </c>
      <c r="Q3238" t="b">
        <v>1</v>
      </c>
      <c r="R3238" t="s">
        <v>8269</v>
      </c>
      <c r="S3238" s="12" t="s">
        <v>8318</v>
      </c>
      <c r="T3238" t="s">
        <v>8319</v>
      </c>
      <c r="U3238">
        <f>YEAR(N3238)</f>
        <v>2016</v>
      </c>
    </row>
    <row r="3239" spans="1:21" ht="15" hidden="1" customHeight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>
        <f>ROUND(E3239/D3239*100,0)</f>
        <v>101</v>
      </c>
      <c r="H3239">
        <f>ROUND(E3239/P3239,2)</f>
        <v>131.13999999999999</v>
      </c>
      <c r="I3239" t="s">
        <v>8223</v>
      </c>
      <c r="J3239" t="s">
        <v>8245</v>
      </c>
      <c r="K3239">
        <v>1443499140</v>
      </c>
      <c r="L3239" s="9">
        <f>K3239/60/60/24+DATE(1970,1,1)</f>
        <v>42276.165972222225</v>
      </c>
      <c r="M3239">
        <v>1441452184</v>
      </c>
      <c r="N3239" s="9">
        <f>M3239/24/60/60+DATE(1970,1,1)</f>
        <v>42252.474351851852</v>
      </c>
      <c r="O3239" t="b">
        <v>1</v>
      </c>
      <c r="P3239">
        <v>269</v>
      </c>
      <c r="Q3239" t="b">
        <v>1</v>
      </c>
      <c r="R3239" t="s">
        <v>8269</v>
      </c>
      <c r="S3239" s="12" t="s">
        <v>8318</v>
      </c>
      <c r="T3239" t="s">
        <v>8319</v>
      </c>
      <c r="U3239">
        <f>YEAR(N3239)</f>
        <v>2015</v>
      </c>
    </row>
    <row r="3240" spans="1:21" ht="15" hidden="1" customHeight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>
        <f>ROUND(E3240/D3240*100,0)</f>
        <v>112</v>
      </c>
      <c r="H3240">
        <f>ROUND(E3240/P3240,2)</f>
        <v>39.81</v>
      </c>
      <c r="I3240" t="s">
        <v>8224</v>
      </c>
      <c r="J3240" t="s">
        <v>8246</v>
      </c>
      <c r="K3240">
        <v>1435752898</v>
      </c>
      <c r="L3240" s="9">
        <f>K3240/60/60/24+DATE(1970,1,1)</f>
        <v>42186.510393518518</v>
      </c>
      <c r="M3240">
        <v>1433160898</v>
      </c>
      <c r="N3240" s="9">
        <f>M3240/24/60/60+DATE(1970,1,1)</f>
        <v>42156.510393518518</v>
      </c>
      <c r="O3240" t="b">
        <v>1</v>
      </c>
      <c r="P3240">
        <v>79</v>
      </c>
      <c r="Q3240" t="b">
        <v>1</v>
      </c>
      <c r="R3240" t="s">
        <v>8269</v>
      </c>
      <c r="S3240" s="12" t="s">
        <v>8318</v>
      </c>
      <c r="T3240" t="s">
        <v>8319</v>
      </c>
      <c r="U3240">
        <f>YEAR(N3240)</f>
        <v>2015</v>
      </c>
    </row>
    <row r="3241" spans="1:21" ht="15" hidden="1" customHeight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>
        <f>ROUND(E3241/D3241*100,0)</f>
        <v>106</v>
      </c>
      <c r="H3241">
        <f>ROUND(E3241/P3241,2)</f>
        <v>59.7</v>
      </c>
      <c r="I3241" t="s">
        <v>8224</v>
      </c>
      <c r="J3241" t="s">
        <v>8246</v>
      </c>
      <c r="K3241">
        <v>1445817540</v>
      </c>
      <c r="L3241" s="9">
        <f>K3241/60/60/24+DATE(1970,1,1)</f>
        <v>42302.999305555553</v>
      </c>
      <c r="M3241">
        <v>1443665293</v>
      </c>
      <c r="N3241" s="9">
        <f>M3241/24/60/60+DATE(1970,1,1)</f>
        <v>42278.089039351849</v>
      </c>
      <c r="O3241" t="b">
        <v>1</v>
      </c>
      <c r="P3241">
        <v>104</v>
      </c>
      <c r="Q3241" t="b">
        <v>1</v>
      </c>
      <c r="R3241" t="s">
        <v>8269</v>
      </c>
      <c r="S3241" s="12" t="s">
        <v>8318</v>
      </c>
      <c r="T3241" t="s">
        <v>8319</v>
      </c>
      <c r="U3241">
        <f>YEAR(N3241)</f>
        <v>2015</v>
      </c>
    </row>
    <row r="3242" spans="1:21" ht="15" hidden="1" customHeight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>
        <f>ROUND(E3242/D3242*100,0)</f>
        <v>101</v>
      </c>
      <c r="H3242">
        <f>ROUND(E3242/P3242,2)</f>
        <v>88.74</v>
      </c>
      <c r="I3242" t="s">
        <v>8224</v>
      </c>
      <c r="J3242" t="s">
        <v>8246</v>
      </c>
      <c r="K3242">
        <v>1487286000</v>
      </c>
      <c r="L3242" s="9">
        <f>K3242/60/60/24+DATE(1970,1,1)</f>
        <v>42782.958333333328</v>
      </c>
      <c r="M3242">
        <v>1484843948</v>
      </c>
      <c r="N3242" s="9">
        <f>M3242/24/60/60+DATE(1970,1,1)</f>
        <v>42754.693842592591</v>
      </c>
      <c r="O3242" t="b">
        <v>0</v>
      </c>
      <c r="P3242">
        <v>34</v>
      </c>
      <c r="Q3242" t="b">
        <v>1</v>
      </c>
      <c r="R3242" t="s">
        <v>8269</v>
      </c>
      <c r="S3242" s="12" t="s">
        <v>8318</v>
      </c>
      <c r="T3242" t="s">
        <v>8319</v>
      </c>
      <c r="U3242">
        <f>YEAR(N3242)</f>
        <v>2017</v>
      </c>
    </row>
    <row r="3243" spans="1:21" ht="15" hidden="1" customHeight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>
        <f>ROUND(E3243/D3243*100,0)</f>
        <v>115</v>
      </c>
      <c r="H3243">
        <f>ROUND(E3243/P3243,2)</f>
        <v>58.69</v>
      </c>
      <c r="I3243" t="s">
        <v>8223</v>
      </c>
      <c r="J3243" t="s">
        <v>8245</v>
      </c>
      <c r="K3243">
        <v>1413269940</v>
      </c>
      <c r="L3243" s="9">
        <f>K3243/60/60/24+DATE(1970,1,1)</f>
        <v>41926.290972222225</v>
      </c>
      <c r="M3243">
        <v>1410421670</v>
      </c>
      <c r="N3243" s="9">
        <f>M3243/24/60/60+DATE(1970,1,1)</f>
        <v>41893.324884259258</v>
      </c>
      <c r="O3243" t="b">
        <v>1</v>
      </c>
      <c r="P3243">
        <v>167</v>
      </c>
      <c r="Q3243" t="b">
        <v>1</v>
      </c>
      <c r="R3243" t="s">
        <v>8269</v>
      </c>
      <c r="S3243" s="12" t="s">
        <v>8318</v>
      </c>
      <c r="T3243" t="s">
        <v>8319</v>
      </c>
      <c r="U3243">
        <f>YEAR(N3243)</f>
        <v>2014</v>
      </c>
    </row>
    <row r="3244" spans="1:21" ht="15" hidden="1" customHeight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>
        <f>ROUND(E3244/D3244*100,0)</f>
        <v>127</v>
      </c>
      <c r="H3244">
        <f>ROUND(E3244/P3244,2)</f>
        <v>69.569999999999993</v>
      </c>
      <c r="I3244" t="s">
        <v>8223</v>
      </c>
      <c r="J3244" t="s">
        <v>8245</v>
      </c>
      <c r="K3244">
        <v>1411150092</v>
      </c>
      <c r="L3244" s="9">
        <f>K3244/60/60/24+DATE(1970,1,1)</f>
        <v>41901.755694444444</v>
      </c>
      <c r="M3244">
        <v>1408558092</v>
      </c>
      <c r="N3244" s="9">
        <f>M3244/24/60/60+DATE(1970,1,1)</f>
        <v>41871.755694444444</v>
      </c>
      <c r="O3244" t="b">
        <v>1</v>
      </c>
      <c r="P3244">
        <v>183</v>
      </c>
      <c r="Q3244" t="b">
        <v>1</v>
      </c>
      <c r="R3244" t="s">
        <v>8269</v>
      </c>
      <c r="S3244" s="12" t="s">
        <v>8318</v>
      </c>
      <c r="T3244" t="s">
        <v>8319</v>
      </c>
      <c r="U3244">
        <f>YEAR(N3244)</f>
        <v>2014</v>
      </c>
    </row>
    <row r="3245" spans="1:21" ht="15" hidden="1" customHeight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>
        <f>ROUND(E3245/D3245*100,0)</f>
        <v>103</v>
      </c>
      <c r="H3245">
        <f>ROUND(E3245/P3245,2)</f>
        <v>115.87</v>
      </c>
      <c r="I3245" t="s">
        <v>8223</v>
      </c>
      <c r="J3245" t="s">
        <v>8245</v>
      </c>
      <c r="K3245">
        <v>1444348800</v>
      </c>
      <c r="L3245" s="9">
        <f>K3245/60/60/24+DATE(1970,1,1)</f>
        <v>42286</v>
      </c>
      <c r="M3245">
        <v>1442283562</v>
      </c>
      <c r="N3245" s="9">
        <f>M3245/24/60/60+DATE(1970,1,1)</f>
        <v>42262.096782407403</v>
      </c>
      <c r="O3245" t="b">
        <v>1</v>
      </c>
      <c r="P3245">
        <v>71</v>
      </c>
      <c r="Q3245" t="b">
        <v>1</v>
      </c>
      <c r="R3245" t="s">
        <v>8269</v>
      </c>
      <c r="S3245" s="12" t="s">
        <v>8318</v>
      </c>
      <c r="T3245" t="s">
        <v>8319</v>
      </c>
      <c r="U3245">
        <f>YEAR(N3245)</f>
        <v>2015</v>
      </c>
    </row>
    <row r="3246" spans="1:21" ht="15" hidden="1" customHeight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>
        <f>ROUND(E3246/D3246*100,0)</f>
        <v>103</v>
      </c>
      <c r="H3246">
        <f>ROUND(E3246/P3246,2)</f>
        <v>23.87</v>
      </c>
      <c r="I3246" t="s">
        <v>8224</v>
      </c>
      <c r="J3246" t="s">
        <v>8246</v>
      </c>
      <c r="K3246">
        <v>1480613982</v>
      </c>
      <c r="L3246" s="9">
        <f>K3246/60/60/24+DATE(1970,1,1)</f>
        <v>42705.735902777778</v>
      </c>
      <c r="M3246">
        <v>1478018382</v>
      </c>
      <c r="N3246" s="9">
        <f>M3246/24/60/60+DATE(1970,1,1)</f>
        <v>42675.694236111114</v>
      </c>
      <c r="O3246" t="b">
        <v>0</v>
      </c>
      <c r="P3246">
        <v>69</v>
      </c>
      <c r="Q3246" t="b">
        <v>1</v>
      </c>
      <c r="R3246" t="s">
        <v>8269</v>
      </c>
      <c r="S3246" s="12" t="s">
        <v>8318</v>
      </c>
      <c r="T3246" t="s">
        <v>8319</v>
      </c>
      <c r="U3246">
        <f>YEAR(N3246)</f>
        <v>2016</v>
      </c>
    </row>
    <row r="3247" spans="1:21" ht="15" hidden="1" customHeight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>
        <f>ROUND(E3247/D3247*100,0)</f>
        <v>104</v>
      </c>
      <c r="H3247">
        <f>ROUND(E3247/P3247,2)</f>
        <v>81.13</v>
      </c>
      <c r="I3247" t="s">
        <v>8223</v>
      </c>
      <c r="J3247" t="s">
        <v>8245</v>
      </c>
      <c r="K3247">
        <v>1434074400</v>
      </c>
      <c r="L3247" s="9">
        <f>K3247/60/60/24+DATE(1970,1,1)</f>
        <v>42167.083333333328</v>
      </c>
      <c r="M3247">
        <v>1431354258</v>
      </c>
      <c r="N3247" s="9">
        <f>M3247/24/60/60+DATE(1970,1,1)</f>
        <v>42135.60020833333</v>
      </c>
      <c r="O3247" t="b">
        <v>0</v>
      </c>
      <c r="P3247">
        <v>270</v>
      </c>
      <c r="Q3247" t="b">
        <v>1</v>
      </c>
      <c r="R3247" t="s">
        <v>8269</v>
      </c>
      <c r="S3247" s="12" t="s">
        <v>8318</v>
      </c>
      <c r="T3247" t="s">
        <v>8319</v>
      </c>
      <c r="U3247">
        <f>YEAR(N3247)</f>
        <v>2015</v>
      </c>
    </row>
    <row r="3248" spans="1:21" ht="15" hidden="1" customHeight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>
        <f>ROUND(E3248/D3248*100,0)</f>
        <v>111</v>
      </c>
      <c r="H3248">
        <f>ROUND(E3248/P3248,2)</f>
        <v>57.63</v>
      </c>
      <c r="I3248" t="s">
        <v>8223</v>
      </c>
      <c r="J3248" t="s">
        <v>8245</v>
      </c>
      <c r="K3248">
        <v>1442030340</v>
      </c>
      <c r="L3248" s="9">
        <f>K3248/60/60/24+DATE(1970,1,1)</f>
        <v>42259.165972222225</v>
      </c>
      <c r="M3248">
        <v>1439551200</v>
      </c>
      <c r="N3248" s="9">
        <f>M3248/24/60/60+DATE(1970,1,1)</f>
        <v>42230.472222222219</v>
      </c>
      <c r="O3248" t="b">
        <v>1</v>
      </c>
      <c r="P3248">
        <v>193</v>
      </c>
      <c r="Q3248" t="b">
        <v>1</v>
      </c>
      <c r="R3248" t="s">
        <v>8269</v>
      </c>
      <c r="S3248" s="12" t="s">
        <v>8318</v>
      </c>
      <c r="T3248" t="s">
        <v>8319</v>
      </c>
      <c r="U3248">
        <f>YEAR(N3248)</f>
        <v>2015</v>
      </c>
    </row>
    <row r="3249" spans="1:21" ht="15" hidden="1" customHeight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>
        <f>ROUND(E3249/D3249*100,0)</f>
        <v>106</v>
      </c>
      <c r="H3249">
        <f>ROUND(E3249/P3249,2)</f>
        <v>46.43</v>
      </c>
      <c r="I3249" t="s">
        <v>8224</v>
      </c>
      <c r="J3249" t="s">
        <v>8246</v>
      </c>
      <c r="K3249">
        <v>1436696712</v>
      </c>
      <c r="L3249" s="9">
        <f>K3249/60/60/24+DATE(1970,1,1)</f>
        <v>42197.434166666666</v>
      </c>
      <c r="M3249">
        <v>1434104712</v>
      </c>
      <c r="N3249" s="9">
        <f>M3249/24/60/60+DATE(1970,1,1)</f>
        <v>42167.434166666666</v>
      </c>
      <c r="O3249" t="b">
        <v>1</v>
      </c>
      <c r="P3249">
        <v>57</v>
      </c>
      <c r="Q3249" t="b">
        <v>1</v>
      </c>
      <c r="R3249" t="s">
        <v>8269</v>
      </c>
      <c r="S3249" s="12" t="s">
        <v>8318</v>
      </c>
      <c r="T3249" t="s">
        <v>8319</v>
      </c>
      <c r="U3249">
        <f>YEAR(N3249)</f>
        <v>2015</v>
      </c>
    </row>
    <row r="3250" spans="1:21" ht="15" hidden="1" customHeight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>
        <f>ROUND(E3250/D3250*100,0)</f>
        <v>101</v>
      </c>
      <c r="H3250">
        <f>ROUND(E3250/P3250,2)</f>
        <v>60.48</v>
      </c>
      <c r="I3250" t="s">
        <v>8223</v>
      </c>
      <c r="J3250" t="s">
        <v>8245</v>
      </c>
      <c r="K3250">
        <v>1428178757</v>
      </c>
      <c r="L3250" s="9">
        <f>K3250/60/60/24+DATE(1970,1,1)</f>
        <v>42098.846724537041</v>
      </c>
      <c r="M3250">
        <v>1425590357</v>
      </c>
      <c r="N3250" s="9">
        <f>M3250/24/60/60+DATE(1970,1,1)</f>
        <v>42068.888391203705</v>
      </c>
      <c r="O3250" t="b">
        <v>1</v>
      </c>
      <c r="P3250">
        <v>200</v>
      </c>
      <c r="Q3250" t="b">
        <v>1</v>
      </c>
      <c r="R3250" t="s">
        <v>8269</v>
      </c>
      <c r="S3250" s="12" t="s">
        <v>8318</v>
      </c>
      <c r="T3250" t="s">
        <v>8319</v>
      </c>
      <c r="U3250">
        <f>YEAR(N3250)</f>
        <v>2015</v>
      </c>
    </row>
    <row r="3251" spans="1:21" ht="15" hidden="1" customHeight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>
        <f>ROUND(E3251/D3251*100,0)</f>
        <v>105</v>
      </c>
      <c r="H3251">
        <f>ROUND(E3251/P3251,2)</f>
        <v>65.58</v>
      </c>
      <c r="I3251" t="s">
        <v>8223</v>
      </c>
      <c r="J3251" t="s">
        <v>8245</v>
      </c>
      <c r="K3251">
        <v>1434822914</v>
      </c>
      <c r="L3251" s="9">
        <f>K3251/60/60/24+DATE(1970,1,1)</f>
        <v>42175.746689814812</v>
      </c>
      <c r="M3251">
        <v>1432230914</v>
      </c>
      <c r="N3251" s="9">
        <f>M3251/24/60/60+DATE(1970,1,1)</f>
        <v>42145.746689814812</v>
      </c>
      <c r="O3251" t="b">
        <v>1</v>
      </c>
      <c r="P3251">
        <v>88</v>
      </c>
      <c r="Q3251" t="b">
        <v>1</v>
      </c>
      <c r="R3251" t="s">
        <v>8269</v>
      </c>
      <c r="S3251" s="12" t="s">
        <v>8318</v>
      </c>
      <c r="T3251" t="s">
        <v>8319</v>
      </c>
      <c r="U3251">
        <f>YEAR(N3251)</f>
        <v>2015</v>
      </c>
    </row>
    <row r="3252" spans="1:21" ht="15" hidden="1" customHeight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>
        <f>ROUND(E3252/D3252*100,0)</f>
        <v>102</v>
      </c>
      <c r="H3252">
        <f>ROUND(E3252/P3252,2)</f>
        <v>119.19</v>
      </c>
      <c r="I3252" t="s">
        <v>8223</v>
      </c>
      <c r="J3252" t="s">
        <v>8245</v>
      </c>
      <c r="K3252">
        <v>1415213324</v>
      </c>
      <c r="L3252" s="9">
        <f>K3252/60/60/24+DATE(1970,1,1)</f>
        <v>41948.783842592595</v>
      </c>
      <c r="M3252">
        <v>1412617724</v>
      </c>
      <c r="N3252" s="9">
        <f>M3252/24/60/60+DATE(1970,1,1)</f>
        <v>41918.74217592593</v>
      </c>
      <c r="O3252" t="b">
        <v>1</v>
      </c>
      <c r="P3252">
        <v>213</v>
      </c>
      <c r="Q3252" t="b">
        <v>1</v>
      </c>
      <c r="R3252" t="s">
        <v>8269</v>
      </c>
      <c r="S3252" s="12" t="s">
        <v>8318</v>
      </c>
      <c r="T3252" t="s">
        <v>8319</v>
      </c>
      <c r="U3252">
        <f>YEAR(N3252)</f>
        <v>2014</v>
      </c>
    </row>
    <row r="3253" spans="1:21" ht="15" hidden="1" customHeight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>
        <f>ROUND(E3253/D3253*100,0)</f>
        <v>111</v>
      </c>
      <c r="H3253">
        <f>ROUND(E3253/P3253,2)</f>
        <v>83.05</v>
      </c>
      <c r="I3253" t="s">
        <v>8223</v>
      </c>
      <c r="J3253" t="s">
        <v>8245</v>
      </c>
      <c r="K3253">
        <v>1434907966</v>
      </c>
      <c r="L3253" s="9">
        <f>K3253/60/60/24+DATE(1970,1,1)</f>
        <v>42176.731087962966</v>
      </c>
      <c r="M3253">
        <v>1432315966</v>
      </c>
      <c r="N3253" s="9">
        <f>M3253/24/60/60+DATE(1970,1,1)</f>
        <v>42146.731087962966</v>
      </c>
      <c r="O3253" t="b">
        <v>1</v>
      </c>
      <c r="P3253">
        <v>20</v>
      </c>
      <c r="Q3253" t="b">
        <v>1</v>
      </c>
      <c r="R3253" t="s">
        <v>8269</v>
      </c>
      <c r="S3253" s="12" t="s">
        <v>8318</v>
      </c>
      <c r="T3253" t="s">
        <v>8319</v>
      </c>
      <c r="U3253">
        <f>YEAR(N3253)</f>
        <v>2015</v>
      </c>
    </row>
    <row r="3254" spans="1:21" ht="15" hidden="1" customHeight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>
        <f>ROUND(E3254/D3254*100,0)</f>
        <v>128</v>
      </c>
      <c r="H3254">
        <f>ROUND(E3254/P3254,2)</f>
        <v>57.52</v>
      </c>
      <c r="I3254" t="s">
        <v>8224</v>
      </c>
      <c r="J3254" t="s">
        <v>8246</v>
      </c>
      <c r="K3254">
        <v>1473247240</v>
      </c>
      <c r="L3254" s="9">
        <f>K3254/60/60/24+DATE(1970,1,1)</f>
        <v>42620.472685185188</v>
      </c>
      <c r="M3254">
        <v>1470655240</v>
      </c>
      <c r="N3254" s="9">
        <f>M3254/24/60/60+DATE(1970,1,1)</f>
        <v>42590.472685185188</v>
      </c>
      <c r="O3254" t="b">
        <v>1</v>
      </c>
      <c r="P3254">
        <v>50</v>
      </c>
      <c r="Q3254" t="b">
        <v>1</v>
      </c>
      <c r="R3254" t="s">
        <v>8269</v>
      </c>
      <c r="S3254" s="12" t="s">
        <v>8318</v>
      </c>
      <c r="T3254" t="s">
        <v>8319</v>
      </c>
      <c r="U3254">
        <f>YEAR(N3254)</f>
        <v>2016</v>
      </c>
    </row>
    <row r="3255" spans="1:21" ht="15" hidden="1" customHeight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>
        <f>ROUND(E3255/D3255*100,0)</f>
        <v>102</v>
      </c>
      <c r="H3255">
        <f>ROUND(E3255/P3255,2)</f>
        <v>177.09</v>
      </c>
      <c r="I3255" t="s">
        <v>8223</v>
      </c>
      <c r="J3255" t="s">
        <v>8245</v>
      </c>
      <c r="K3255">
        <v>1473306300</v>
      </c>
      <c r="L3255" s="9">
        <f>K3255/60/60/24+DATE(1970,1,1)</f>
        <v>42621.15625</v>
      </c>
      <c r="M3255">
        <v>1471701028</v>
      </c>
      <c r="N3255" s="9">
        <f>M3255/24/60/60+DATE(1970,1,1)</f>
        <v>42602.57671296296</v>
      </c>
      <c r="O3255" t="b">
        <v>1</v>
      </c>
      <c r="P3255">
        <v>115</v>
      </c>
      <c r="Q3255" t="b">
        <v>1</v>
      </c>
      <c r="R3255" t="s">
        <v>8269</v>
      </c>
      <c r="S3255" s="12" t="s">
        <v>8318</v>
      </c>
      <c r="T3255" t="s">
        <v>8319</v>
      </c>
      <c r="U3255">
        <f>YEAR(N3255)</f>
        <v>2016</v>
      </c>
    </row>
    <row r="3256" spans="1:21" ht="15" hidden="1" customHeight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>
        <f>ROUND(E3256/D3256*100,0)</f>
        <v>101</v>
      </c>
      <c r="H3256">
        <f>ROUND(E3256/P3256,2)</f>
        <v>70.77</v>
      </c>
      <c r="I3256" t="s">
        <v>8224</v>
      </c>
      <c r="J3256" t="s">
        <v>8246</v>
      </c>
      <c r="K3256">
        <v>1427331809</v>
      </c>
      <c r="L3256" s="9">
        <f>K3256/60/60/24+DATE(1970,1,1)</f>
        <v>42089.044085648144</v>
      </c>
      <c r="M3256">
        <v>1424743409</v>
      </c>
      <c r="N3256" s="9">
        <f>M3256/24/60/60+DATE(1970,1,1)</f>
        <v>42059.085752314815</v>
      </c>
      <c r="O3256" t="b">
        <v>1</v>
      </c>
      <c r="P3256">
        <v>186</v>
      </c>
      <c r="Q3256" t="b">
        <v>1</v>
      </c>
      <c r="R3256" t="s">
        <v>8269</v>
      </c>
      <c r="S3256" s="12" t="s">
        <v>8318</v>
      </c>
      <c r="T3256" t="s">
        <v>8319</v>
      </c>
      <c r="U3256">
        <f>YEAR(N3256)</f>
        <v>2015</v>
      </c>
    </row>
    <row r="3257" spans="1:21" ht="15" hidden="1" customHeight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>
        <f>ROUND(E3257/D3257*100,0)</f>
        <v>175</v>
      </c>
      <c r="H3257">
        <f>ROUND(E3257/P3257,2)</f>
        <v>29.17</v>
      </c>
      <c r="I3257" t="s">
        <v>8224</v>
      </c>
      <c r="J3257" t="s">
        <v>8246</v>
      </c>
      <c r="K3257">
        <v>1412706375</v>
      </c>
      <c r="L3257" s="9">
        <f>K3257/60/60/24+DATE(1970,1,1)</f>
        <v>41919.768229166664</v>
      </c>
      <c r="M3257">
        <v>1410114375</v>
      </c>
      <c r="N3257" s="9">
        <f>M3257/24/60/60+DATE(1970,1,1)</f>
        <v>41889.768229166664</v>
      </c>
      <c r="O3257" t="b">
        <v>1</v>
      </c>
      <c r="P3257">
        <v>18</v>
      </c>
      <c r="Q3257" t="b">
        <v>1</v>
      </c>
      <c r="R3257" t="s">
        <v>8269</v>
      </c>
      <c r="S3257" s="12" t="s">
        <v>8318</v>
      </c>
      <c r="T3257" t="s">
        <v>8319</v>
      </c>
      <c r="U3257">
        <f>YEAR(N3257)</f>
        <v>2014</v>
      </c>
    </row>
    <row r="3258" spans="1:21" ht="15" hidden="1" customHeight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>
        <f>ROUND(E3258/D3258*100,0)</f>
        <v>128</v>
      </c>
      <c r="H3258">
        <f>ROUND(E3258/P3258,2)</f>
        <v>72.760000000000005</v>
      </c>
      <c r="I3258" t="s">
        <v>8223</v>
      </c>
      <c r="J3258" t="s">
        <v>8245</v>
      </c>
      <c r="K3258">
        <v>1433995140</v>
      </c>
      <c r="L3258" s="9">
        <f>K3258/60/60/24+DATE(1970,1,1)</f>
        <v>42166.165972222225</v>
      </c>
      <c r="M3258">
        <v>1432129577</v>
      </c>
      <c r="N3258" s="9">
        <f>M3258/24/60/60+DATE(1970,1,1)</f>
        <v>42144.573807870373</v>
      </c>
      <c r="O3258" t="b">
        <v>1</v>
      </c>
      <c r="P3258">
        <v>176</v>
      </c>
      <c r="Q3258" t="b">
        <v>1</v>
      </c>
      <c r="R3258" t="s">
        <v>8269</v>
      </c>
      <c r="S3258" s="12" t="s">
        <v>8318</v>
      </c>
      <c r="T3258" t="s">
        <v>8319</v>
      </c>
      <c r="U3258">
        <f>YEAR(N3258)</f>
        <v>2015</v>
      </c>
    </row>
    <row r="3259" spans="1:21" ht="15" hidden="1" customHeight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>
        <f>ROUND(E3259/D3259*100,0)</f>
        <v>106</v>
      </c>
      <c r="H3259">
        <f>ROUND(E3259/P3259,2)</f>
        <v>51.85</v>
      </c>
      <c r="I3259" t="s">
        <v>8224</v>
      </c>
      <c r="J3259" t="s">
        <v>8246</v>
      </c>
      <c r="K3259">
        <v>1487769952</v>
      </c>
      <c r="L3259" s="9">
        <f>K3259/60/60/24+DATE(1970,1,1)</f>
        <v>42788.559629629628</v>
      </c>
      <c r="M3259">
        <v>1485177952</v>
      </c>
      <c r="N3259" s="9">
        <f>M3259/24/60/60+DATE(1970,1,1)</f>
        <v>42758.559629629628</v>
      </c>
      <c r="O3259" t="b">
        <v>0</v>
      </c>
      <c r="P3259">
        <v>41</v>
      </c>
      <c r="Q3259" t="b">
        <v>1</v>
      </c>
      <c r="R3259" t="s">
        <v>8269</v>
      </c>
      <c r="S3259" s="12" t="s">
        <v>8318</v>
      </c>
      <c r="T3259" t="s">
        <v>8319</v>
      </c>
      <c r="U3259">
        <f>YEAR(N3259)</f>
        <v>2017</v>
      </c>
    </row>
    <row r="3260" spans="1:21" ht="15" hidden="1" customHeight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>
        <f>ROUND(E3260/D3260*100,0)</f>
        <v>105</v>
      </c>
      <c r="H3260">
        <f>ROUND(E3260/P3260,2)</f>
        <v>98.2</v>
      </c>
      <c r="I3260" t="s">
        <v>8223</v>
      </c>
      <c r="J3260" t="s">
        <v>8245</v>
      </c>
      <c r="K3260">
        <v>1420751861</v>
      </c>
      <c r="L3260" s="9">
        <f>K3260/60/60/24+DATE(1970,1,1)</f>
        <v>42012.887280092589</v>
      </c>
      <c r="M3260">
        <v>1418159861</v>
      </c>
      <c r="N3260" s="9">
        <f>M3260/24/60/60+DATE(1970,1,1)</f>
        <v>41982.887280092589</v>
      </c>
      <c r="O3260" t="b">
        <v>1</v>
      </c>
      <c r="P3260">
        <v>75</v>
      </c>
      <c r="Q3260" t="b">
        <v>1</v>
      </c>
      <c r="R3260" t="s">
        <v>8269</v>
      </c>
      <c r="S3260" s="12" t="s">
        <v>8318</v>
      </c>
      <c r="T3260" t="s">
        <v>8319</v>
      </c>
      <c r="U3260">
        <f>YEAR(N3260)</f>
        <v>2014</v>
      </c>
    </row>
    <row r="3261" spans="1:21" ht="15" hidden="1" customHeight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>
        <f>ROUND(E3261/D3261*100,0)</f>
        <v>106</v>
      </c>
      <c r="H3261">
        <f>ROUND(E3261/P3261,2)</f>
        <v>251.74</v>
      </c>
      <c r="I3261" t="s">
        <v>8223</v>
      </c>
      <c r="J3261" t="s">
        <v>8245</v>
      </c>
      <c r="K3261">
        <v>1475294340</v>
      </c>
      <c r="L3261" s="9">
        <f>K3261/60/60/24+DATE(1970,1,1)</f>
        <v>42644.165972222225</v>
      </c>
      <c r="M3261">
        <v>1472753745</v>
      </c>
      <c r="N3261" s="9">
        <f>M3261/24/60/60+DATE(1970,1,1)</f>
        <v>42614.760937500003</v>
      </c>
      <c r="O3261" t="b">
        <v>1</v>
      </c>
      <c r="P3261">
        <v>97</v>
      </c>
      <c r="Q3261" t="b">
        <v>1</v>
      </c>
      <c r="R3261" t="s">
        <v>8269</v>
      </c>
      <c r="S3261" s="12" t="s">
        <v>8318</v>
      </c>
      <c r="T3261" t="s">
        <v>8319</v>
      </c>
      <c r="U3261">
        <f>YEAR(N3261)</f>
        <v>2016</v>
      </c>
    </row>
    <row r="3262" spans="1:21" ht="15" hidden="1" customHeight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>
        <f>ROUND(E3262/D3262*100,0)</f>
        <v>109</v>
      </c>
      <c r="H3262">
        <f>ROUND(E3262/P3262,2)</f>
        <v>74.819999999999993</v>
      </c>
      <c r="I3262" t="s">
        <v>8223</v>
      </c>
      <c r="J3262" t="s">
        <v>8245</v>
      </c>
      <c r="K3262">
        <v>1448903318</v>
      </c>
      <c r="L3262" s="9">
        <f>K3262/60/60/24+DATE(1970,1,1)</f>
        <v>42338.714328703703</v>
      </c>
      <c r="M3262">
        <v>1445875718</v>
      </c>
      <c r="N3262" s="9">
        <f>M3262/24/60/60+DATE(1970,1,1)</f>
        <v>42303.672662037039</v>
      </c>
      <c r="O3262" t="b">
        <v>1</v>
      </c>
      <c r="P3262">
        <v>73</v>
      </c>
      <c r="Q3262" t="b">
        <v>1</v>
      </c>
      <c r="R3262" t="s">
        <v>8269</v>
      </c>
      <c r="S3262" s="12" t="s">
        <v>8318</v>
      </c>
      <c r="T3262" t="s">
        <v>8319</v>
      </c>
      <c r="U3262">
        <f>YEAR(N3262)</f>
        <v>2015</v>
      </c>
    </row>
    <row r="3263" spans="1:21" ht="15" hidden="1" customHeight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>
        <f>ROUND(E3263/D3263*100,0)</f>
        <v>100</v>
      </c>
      <c r="H3263">
        <f>ROUND(E3263/P3263,2)</f>
        <v>67.650000000000006</v>
      </c>
      <c r="I3263" t="s">
        <v>8223</v>
      </c>
      <c r="J3263" t="s">
        <v>8245</v>
      </c>
      <c r="K3263">
        <v>1437067476</v>
      </c>
      <c r="L3263" s="9">
        <f>K3263/60/60/24+DATE(1970,1,1)</f>
        <v>42201.725416666668</v>
      </c>
      <c r="M3263">
        <v>1434475476</v>
      </c>
      <c r="N3263" s="9">
        <f>M3263/24/60/60+DATE(1970,1,1)</f>
        <v>42171.725416666668</v>
      </c>
      <c r="O3263" t="b">
        <v>1</v>
      </c>
      <c r="P3263">
        <v>49</v>
      </c>
      <c r="Q3263" t="b">
        <v>1</v>
      </c>
      <c r="R3263" t="s">
        <v>8269</v>
      </c>
      <c r="S3263" s="12" t="s">
        <v>8318</v>
      </c>
      <c r="T3263" t="s">
        <v>8319</v>
      </c>
      <c r="U3263">
        <f>YEAR(N3263)</f>
        <v>2015</v>
      </c>
    </row>
    <row r="3264" spans="1:21" ht="15" hidden="1" customHeight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>
        <f>ROUND(E3264/D3264*100,0)</f>
        <v>103</v>
      </c>
      <c r="H3264">
        <f>ROUND(E3264/P3264,2)</f>
        <v>93.81</v>
      </c>
      <c r="I3264" t="s">
        <v>8223</v>
      </c>
      <c r="J3264" t="s">
        <v>8245</v>
      </c>
      <c r="K3264">
        <v>1419220800</v>
      </c>
      <c r="L3264" s="9">
        <f>K3264/60/60/24+DATE(1970,1,1)</f>
        <v>41995.166666666672</v>
      </c>
      <c r="M3264">
        <v>1416555262</v>
      </c>
      <c r="N3264" s="9">
        <f>M3264/24/60/60+DATE(1970,1,1)</f>
        <v>41964.315532407403</v>
      </c>
      <c r="O3264" t="b">
        <v>1</v>
      </c>
      <c r="P3264">
        <v>134</v>
      </c>
      <c r="Q3264" t="b">
        <v>1</v>
      </c>
      <c r="R3264" t="s">
        <v>8269</v>
      </c>
      <c r="S3264" s="12" t="s">
        <v>8318</v>
      </c>
      <c r="T3264" t="s">
        <v>8319</v>
      </c>
      <c r="U3264">
        <f>YEAR(N3264)</f>
        <v>2014</v>
      </c>
    </row>
    <row r="3265" spans="1:21" ht="15" hidden="1" customHeight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>
        <f>ROUND(E3265/D3265*100,0)</f>
        <v>112</v>
      </c>
      <c r="H3265">
        <f>ROUND(E3265/P3265,2)</f>
        <v>41.24</v>
      </c>
      <c r="I3265" t="s">
        <v>8223</v>
      </c>
      <c r="J3265" t="s">
        <v>8245</v>
      </c>
      <c r="K3265">
        <v>1446238800</v>
      </c>
      <c r="L3265" s="9">
        <f>K3265/60/60/24+DATE(1970,1,1)</f>
        <v>42307.875</v>
      </c>
      <c r="M3265">
        <v>1444220588</v>
      </c>
      <c r="N3265" s="9">
        <f>M3265/24/60/60+DATE(1970,1,1)</f>
        <v>42284.516064814816</v>
      </c>
      <c r="O3265" t="b">
        <v>1</v>
      </c>
      <c r="P3265">
        <v>68</v>
      </c>
      <c r="Q3265" t="b">
        <v>1</v>
      </c>
      <c r="R3265" t="s">
        <v>8269</v>
      </c>
      <c r="S3265" s="12" t="s">
        <v>8318</v>
      </c>
      <c r="T3265" t="s">
        <v>8319</v>
      </c>
      <c r="U3265">
        <f>YEAR(N3265)</f>
        <v>2015</v>
      </c>
    </row>
    <row r="3266" spans="1:21" ht="15" hidden="1" customHeight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>
        <f>ROUND(E3266/D3266*100,0)</f>
        <v>103</v>
      </c>
      <c r="H3266">
        <f>ROUND(E3266/P3266,2)</f>
        <v>52.55</v>
      </c>
      <c r="I3266" t="s">
        <v>8223</v>
      </c>
      <c r="J3266" t="s">
        <v>8245</v>
      </c>
      <c r="K3266">
        <v>1422482400</v>
      </c>
      <c r="L3266" s="9">
        <f>K3266/60/60/24+DATE(1970,1,1)</f>
        <v>42032.916666666672</v>
      </c>
      <c r="M3266">
        <v>1421089938</v>
      </c>
      <c r="N3266" s="9">
        <f>M3266/24/60/60+DATE(1970,1,1)</f>
        <v>42016.800208333334</v>
      </c>
      <c r="O3266" t="b">
        <v>1</v>
      </c>
      <c r="P3266">
        <v>49</v>
      </c>
      <c r="Q3266" t="b">
        <v>1</v>
      </c>
      <c r="R3266" t="s">
        <v>8269</v>
      </c>
      <c r="S3266" s="12" t="s">
        <v>8318</v>
      </c>
      <c r="T3266" t="s">
        <v>8319</v>
      </c>
      <c r="U3266">
        <f>YEAR(N3266)</f>
        <v>2015</v>
      </c>
    </row>
    <row r="3267" spans="1:21" ht="15" hidden="1" customHeight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>
        <f>ROUND(E3267/D3267*100,0)</f>
        <v>164</v>
      </c>
      <c r="H3267">
        <f>ROUND(E3267/P3267,2)</f>
        <v>70.290000000000006</v>
      </c>
      <c r="I3267" t="s">
        <v>8240</v>
      </c>
      <c r="J3267" t="s">
        <v>8248</v>
      </c>
      <c r="K3267">
        <v>1449162000</v>
      </c>
      <c r="L3267" s="9">
        <f>K3267/60/60/24+DATE(1970,1,1)</f>
        <v>42341.708333333328</v>
      </c>
      <c r="M3267">
        <v>1446570315</v>
      </c>
      <c r="N3267" s="9">
        <f>M3267/24/60/60+DATE(1970,1,1)</f>
        <v>42311.711979166663</v>
      </c>
      <c r="O3267" t="b">
        <v>1</v>
      </c>
      <c r="P3267">
        <v>63</v>
      </c>
      <c r="Q3267" t="b">
        <v>1</v>
      </c>
      <c r="R3267" t="s">
        <v>8269</v>
      </c>
      <c r="S3267" s="12" t="s">
        <v>8318</v>
      </c>
      <c r="T3267" t="s">
        <v>8319</v>
      </c>
      <c r="U3267">
        <f>YEAR(N3267)</f>
        <v>2015</v>
      </c>
    </row>
    <row r="3268" spans="1:21" ht="15" hidden="1" customHeight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>
        <f>ROUND(E3268/D3268*100,0)</f>
        <v>131</v>
      </c>
      <c r="H3268">
        <f>ROUND(E3268/P3268,2)</f>
        <v>48.33</v>
      </c>
      <c r="I3268" t="s">
        <v>8223</v>
      </c>
      <c r="J3268" t="s">
        <v>8245</v>
      </c>
      <c r="K3268">
        <v>1434142800</v>
      </c>
      <c r="L3268" s="9">
        <f>K3268/60/60/24+DATE(1970,1,1)</f>
        <v>42167.875</v>
      </c>
      <c r="M3268">
        <v>1431435122</v>
      </c>
      <c r="N3268" s="9">
        <f>M3268/24/60/60+DATE(1970,1,1)</f>
        <v>42136.536134259259</v>
      </c>
      <c r="O3268" t="b">
        <v>1</v>
      </c>
      <c r="P3268">
        <v>163</v>
      </c>
      <c r="Q3268" t="b">
        <v>1</v>
      </c>
      <c r="R3268" t="s">
        <v>8269</v>
      </c>
      <c r="S3268" s="12" t="s">
        <v>8318</v>
      </c>
      <c r="T3268" t="s">
        <v>8319</v>
      </c>
      <c r="U3268">
        <f>YEAR(N3268)</f>
        <v>2015</v>
      </c>
    </row>
    <row r="3269" spans="1:21" ht="15" hidden="1" customHeight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>
        <f>ROUND(E3269/D3269*100,0)</f>
        <v>102</v>
      </c>
      <c r="H3269">
        <f>ROUND(E3269/P3269,2)</f>
        <v>53.18</v>
      </c>
      <c r="I3269" t="s">
        <v>8223</v>
      </c>
      <c r="J3269" t="s">
        <v>8245</v>
      </c>
      <c r="K3269">
        <v>1437156660</v>
      </c>
      <c r="L3269" s="9">
        <f>K3269/60/60/24+DATE(1970,1,1)</f>
        <v>42202.757638888885</v>
      </c>
      <c r="M3269">
        <v>1434564660</v>
      </c>
      <c r="N3269" s="9">
        <f>M3269/24/60/60+DATE(1970,1,1)</f>
        <v>42172.757638888885</v>
      </c>
      <c r="O3269" t="b">
        <v>1</v>
      </c>
      <c r="P3269">
        <v>288</v>
      </c>
      <c r="Q3269" t="b">
        <v>1</v>
      </c>
      <c r="R3269" t="s">
        <v>8269</v>
      </c>
      <c r="S3269" s="12" t="s">
        <v>8318</v>
      </c>
      <c r="T3269" t="s">
        <v>8319</v>
      </c>
      <c r="U3269">
        <f>YEAR(N3269)</f>
        <v>2015</v>
      </c>
    </row>
    <row r="3270" spans="1:21" ht="15" hidden="1" customHeight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>
        <f>ROUND(E3270/D3270*100,0)</f>
        <v>128</v>
      </c>
      <c r="H3270">
        <f>ROUND(E3270/P3270,2)</f>
        <v>60.95</v>
      </c>
      <c r="I3270" t="s">
        <v>8223</v>
      </c>
      <c r="J3270" t="s">
        <v>8245</v>
      </c>
      <c r="K3270">
        <v>1472074928</v>
      </c>
      <c r="L3270" s="9">
        <f>K3270/60/60/24+DATE(1970,1,1)</f>
        <v>42606.90425925926</v>
      </c>
      <c r="M3270">
        <v>1470692528</v>
      </c>
      <c r="N3270" s="9">
        <f>M3270/24/60/60+DATE(1970,1,1)</f>
        <v>42590.90425925926</v>
      </c>
      <c r="O3270" t="b">
        <v>1</v>
      </c>
      <c r="P3270">
        <v>42</v>
      </c>
      <c r="Q3270" t="b">
        <v>1</v>
      </c>
      <c r="R3270" t="s">
        <v>8269</v>
      </c>
      <c r="S3270" s="12" t="s">
        <v>8318</v>
      </c>
      <c r="T3270" t="s">
        <v>8319</v>
      </c>
      <c r="U3270">
        <f>YEAR(N3270)</f>
        <v>2016</v>
      </c>
    </row>
    <row r="3271" spans="1:21" ht="15" hidden="1" customHeight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>
        <f>ROUND(E3271/D3271*100,0)</f>
        <v>102</v>
      </c>
      <c r="H3271">
        <f>ROUND(E3271/P3271,2)</f>
        <v>116</v>
      </c>
      <c r="I3271" t="s">
        <v>8224</v>
      </c>
      <c r="J3271" t="s">
        <v>8246</v>
      </c>
      <c r="K3271">
        <v>1434452400</v>
      </c>
      <c r="L3271" s="9">
        <f>K3271/60/60/24+DATE(1970,1,1)</f>
        <v>42171.458333333328</v>
      </c>
      <c r="M3271">
        <v>1431509397</v>
      </c>
      <c r="N3271" s="9">
        <f>M3271/24/60/60+DATE(1970,1,1)</f>
        <v>42137.395798611113</v>
      </c>
      <c r="O3271" t="b">
        <v>1</v>
      </c>
      <c r="P3271">
        <v>70</v>
      </c>
      <c r="Q3271" t="b">
        <v>1</v>
      </c>
      <c r="R3271" t="s">
        <v>8269</v>
      </c>
      <c r="S3271" s="12" t="s">
        <v>8318</v>
      </c>
      <c r="T3271" t="s">
        <v>8319</v>
      </c>
      <c r="U3271">
        <f>YEAR(N3271)</f>
        <v>2015</v>
      </c>
    </row>
    <row r="3272" spans="1:21" ht="15" hidden="1" customHeight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>
        <f>ROUND(E3272/D3272*100,0)</f>
        <v>102</v>
      </c>
      <c r="H3272">
        <f>ROUND(E3272/P3272,2)</f>
        <v>61</v>
      </c>
      <c r="I3272" t="s">
        <v>8224</v>
      </c>
      <c r="J3272" t="s">
        <v>8246</v>
      </c>
      <c r="K3272">
        <v>1436705265</v>
      </c>
      <c r="L3272" s="9">
        <f>K3272/60/60/24+DATE(1970,1,1)</f>
        <v>42197.533159722225</v>
      </c>
      <c r="M3272">
        <v>1434113265</v>
      </c>
      <c r="N3272" s="9">
        <f>M3272/24/60/60+DATE(1970,1,1)</f>
        <v>42167.533159722225</v>
      </c>
      <c r="O3272" t="b">
        <v>1</v>
      </c>
      <c r="P3272">
        <v>30</v>
      </c>
      <c r="Q3272" t="b">
        <v>1</v>
      </c>
      <c r="R3272" t="s">
        <v>8269</v>
      </c>
      <c r="S3272" s="12" t="s">
        <v>8318</v>
      </c>
      <c r="T3272" t="s">
        <v>8319</v>
      </c>
      <c r="U3272">
        <f>YEAR(N3272)</f>
        <v>2015</v>
      </c>
    </row>
    <row r="3273" spans="1:21" ht="15" hidden="1" customHeight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>
        <f>ROUND(E3273/D3273*100,0)</f>
        <v>130</v>
      </c>
      <c r="H3273">
        <f>ROUND(E3273/P3273,2)</f>
        <v>38.24</v>
      </c>
      <c r="I3273" t="s">
        <v>8224</v>
      </c>
      <c r="J3273" t="s">
        <v>8246</v>
      </c>
      <c r="K3273">
        <v>1414927775</v>
      </c>
      <c r="L3273" s="9">
        <f>K3273/60/60/24+DATE(1970,1,1)</f>
        <v>41945.478877314818</v>
      </c>
      <c r="M3273">
        <v>1412332175</v>
      </c>
      <c r="N3273" s="9">
        <f>M3273/24/60/60+DATE(1970,1,1)</f>
        <v>41915.437210648146</v>
      </c>
      <c r="O3273" t="b">
        <v>1</v>
      </c>
      <c r="P3273">
        <v>51</v>
      </c>
      <c r="Q3273" t="b">
        <v>1</v>
      </c>
      <c r="R3273" t="s">
        <v>8269</v>
      </c>
      <c r="S3273" s="12" t="s">
        <v>8318</v>
      </c>
      <c r="T3273" t="s">
        <v>8319</v>
      </c>
      <c r="U3273">
        <f>YEAR(N3273)</f>
        <v>2014</v>
      </c>
    </row>
    <row r="3274" spans="1:21" ht="15" hidden="1" customHeight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>
        <f>ROUND(E3274/D3274*100,0)</f>
        <v>154</v>
      </c>
      <c r="H3274">
        <f>ROUND(E3274/P3274,2)</f>
        <v>106.5</v>
      </c>
      <c r="I3274" t="s">
        <v>8223</v>
      </c>
      <c r="J3274" t="s">
        <v>8245</v>
      </c>
      <c r="K3274">
        <v>1446814809</v>
      </c>
      <c r="L3274" s="9">
        <f>K3274/60/60/24+DATE(1970,1,1)</f>
        <v>42314.541770833333</v>
      </c>
      <c r="M3274">
        <v>1444219209</v>
      </c>
      <c r="N3274" s="9">
        <f>M3274/24/60/60+DATE(1970,1,1)</f>
        <v>42284.500104166669</v>
      </c>
      <c r="O3274" t="b">
        <v>1</v>
      </c>
      <c r="P3274">
        <v>145</v>
      </c>
      <c r="Q3274" t="b">
        <v>1</v>
      </c>
      <c r="R3274" t="s">
        <v>8269</v>
      </c>
      <c r="S3274" s="12" t="s">
        <v>8318</v>
      </c>
      <c r="T3274" t="s">
        <v>8319</v>
      </c>
      <c r="U3274">
        <f>YEAR(N3274)</f>
        <v>2015</v>
      </c>
    </row>
    <row r="3275" spans="1:21" ht="15" hidden="1" customHeight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>
        <f>ROUND(E3275/D3275*100,0)</f>
        <v>107</v>
      </c>
      <c r="H3275">
        <f>ROUND(E3275/P3275,2)</f>
        <v>204.57</v>
      </c>
      <c r="I3275" t="s">
        <v>8223</v>
      </c>
      <c r="J3275" t="s">
        <v>8245</v>
      </c>
      <c r="K3275">
        <v>1473879600</v>
      </c>
      <c r="L3275" s="9">
        <f>K3275/60/60/24+DATE(1970,1,1)</f>
        <v>42627.791666666672</v>
      </c>
      <c r="M3275">
        <v>1472498042</v>
      </c>
      <c r="N3275" s="9">
        <f>M3275/24/60/60+DATE(1970,1,1)</f>
        <v>42611.801412037035</v>
      </c>
      <c r="O3275" t="b">
        <v>1</v>
      </c>
      <c r="P3275">
        <v>21</v>
      </c>
      <c r="Q3275" t="b">
        <v>1</v>
      </c>
      <c r="R3275" t="s">
        <v>8269</v>
      </c>
      <c r="S3275" s="12" t="s">
        <v>8318</v>
      </c>
      <c r="T3275" t="s">
        <v>8319</v>
      </c>
      <c r="U3275">
        <f>YEAR(N3275)</f>
        <v>2016</v>
      </c>
    </row>
    <row r="3276" spans="1:21" ht="15" hidden="1" customHeight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>
        <f>ROUND(E3276/D3276*100,0)</f>
        <v>101</v>
      </c>
      <c r="H3276">
        <f>ROUND(E3276/P3276,2)</f>
        <v>54.91</v>
      </c>
      <c r="I3276" t="s">
        <v>8223</v>
      </c>
      <c r="J3276" t="s">
        <v>8245</v>
      </c>
      <c r="K3276">
        <v>1458075600</v>
      </c>
      <c r="L3276" s="9">
        <f>K3276/60/60/24+DATE(1970,1,1)</f>
        <v>42444.875</v>
      </c>
      <c r="M3276">
        <v>1454259272</v>
      </c>
      <c r="N3276" s="9">
        <f>M3276/24/60/60+DATE(1970,1,1)</f>
        <v>42400.70453703704</v>
      </c>
      <c r="O3276" t="b">
        <v>1</v>
      </c>
      <c r="P3276">
        <v>286</v>
      </c>
      <c r="Q3276" t="b">
        <v>1</v>
      </c>
      <c r="R3276" t="s">
        <v>8269</v>
      </c>
      <c r="S3276" s="12" t="s">
        <v>8318</v>
      </c>
      <c r="T3276" t="s">
        <v>8319</v>
      </c>
      <c r="U3276">
        <f>YEAR(N3276)</f>
        <v>2016</v>
      </c>
    </row>
    <row r="3277" spans="1:21" ht="15" hidden="1" customHeight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>
        <f>ROUND(E3277/D3277*100,0)</f>
        <v>100</v>
      </c>
      <c r="H3277">
        <f>ROUND(E3277/P3277,2)</f>
        <v>150.41999999999999</v>
      </c>
      <c r="I3277" t="s">
        <v>8223</v>
      </c>
      <c r="J3277" t="s">
        <v>8245</v>
      </c>
      <c r="K3277">
        <v>1423456200</v>
      </c>
      <c r="L3277" s="9">
        <f>K3277/60/60/24+DATE(1970,1,1)</f>
        <v>42044.1875</v>
      </c>
      <c r="M3277">
        <v>1421183271</v>
      </c>
      <c r="N3277" s="9">
        <f>M3277/24/60/60+DATE(1970,1,1)</f>
        <v>42017.88045138889</v>
      </c>
      <c r="O3277" t="b">
        <v>1</v>
      </c>
      <c r="P3277">
        <v>12</v>
      </c>
      <c r="Q3277" t="b">
        <v>1</v>
      </c>
      <c r="R3277" t="s">
        <v>8269</v>
      </c>
      <c r="S3277" s="12" t="s">
        <v>8318</v>
      </c>
      <c r="T3277" t="s">
        <v>8319</v>
      </c>
      <c r="U3277">
        <f>YEAR(N3277)</f>
        <v>2015</v>
      </c>
    </row>
    <row r="3278" spans="1:21" ht="15" hidden="1" customHeight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>
        <f>ROUND(E3278/D3278*100,0)</f>
        <v>117</v>
      </c>
      <c r="H3278">
        <f>ROUND(E3278/P3278,2)</f>
        <v>52.58</v>
      </c>
      <c r="I3278" t="s">
        <v>8228</v>
      </c>
      <c r="J3278" t="s">
        <v>8250</v>
      </c>
      <c r="K3278">
        <v>1459483140</v>
      </c>
      <c r="L3278" s="9">
        <f>K3278/60/60/24+DATE(1970,1,1)</f>
        <v>42461.165972222225</v>
      </c>
      <c r="M3278">
        <v>1456526879</v>
      </c>
      <c r="N3278" s="9">
        <f>M3278/24/60/60+DATE(1970,1,1)</f>
        <v>42426.949988425928</v>
      </c>
      <c r="O3278" t="b">
        <v>1</v>
      </c>
      <c r="P3278">
        <v>100</v>
      </c>
      <c r="Q3278" t="b">
        <v>1</v>
      </c>
      <c r="R3278" t="s">
        <v>8269</v>
      </c>
      <c r="S3278" s="12" t="s">
        <v>8318</v>
      </c>
      <c r="T3278" t="s">
        <v>8319</v>
      </c>
      <c r="U3278">
        <f>YEAR(N3278)</f>
        <v>2016</v>
      </c>
    </row>
    <row r="3279" spans="1:21" ht="15" hidden="1" customHeight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>
        <f>ROUND(E3279/D3279*100,0)</f>
        <v>109</v>
      </c>
      <c r="H3279">
        <f>ROUND(E3279/P3279,2)</f>
        <v>54.3</v>
      </c>
      <c r="I3279" t="s">
        <v>8224</v>
      </c>
      <c r="J3279" t="s">
        <v>8246</v>
      </c>
      <c r="K3279">
        <v>1416331406</v>
      </c>
      <c r="L3279" s="9">
        <f>K3279/60/60/24+DATE(1970,1,1)</f>
        <v>41961.724606481483</v>
      </c>
      <c r="M3279">
        <v>1413735806</v>
      </c>
      <c r="N3279" s="9">
        <f>M3279/24/60/60+DATE(1970,1,1)</f>
        <v>41931.682939814811</v>
      </c>
      <c r="O3279" t="b">
        <v>1</v>
      </c>
      <c r="P3279">
        <v>100</v>
      </c>
      <c r="Q3279" t="b">
        <v>1</v>
      </c>
      <c r="R3279" t="s">
        <v>8269</v>
      </c>
      <c r="S3279" s="12" t="s">
        <v>8318</v>
      </c>
      <c r="T3279" t="s">
        <v>8319</v>
      </c>
      <c r="U3279">
        <f>YEAR(N3279)</f>
        <v>2014</v>
      </c>
    </row>
    <row r="3280" spans="1:21" ht="15" hidden="1" customHeight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>
        <f>ROUND(E3280/D3280*100,0)</f>
        <v>103</v>
      </c>
      <c r="H3280">
        <f>ROUND(E3280/P3280,2)</f>
        <v>76.03</v>
      </c>
      <c r="I3280" t="s">
        <v>8224</v>
      </c>
      <c r="J3280" t="s">
        <v>8246</v>
      </c>
      <c r="K3280">
        <v>1433017303</v>
      </c>
      <c r="L3280" s="9">
        <f>K3280/60/60/24+DATE(1970,1,1)</f>
        <v>42154.848414351851</v>
      </c>
      <c r="M3280">
        <v>1430425303</v>
      </c>
      <c r="N3280" s="9">
        <f>M3280/24/60/60+DATE(1970,1,1)</f>
        <v>42124.848414351851</v>
      </c>
      <c r="O3280" t="b">
        <v>1</v>
      </c>
      <c r="P3280">
        <v>34</v>
      </c>
      <c r="Q3280" t="b">
        <v>1</v>
      </c>
      <c r="R3280" t="s">
        <v>8269</v>
      </c>
      <c r="S3280" s="12" t="s">
        <v>8318</v>
      </c>
      <c r="T3280" t="s">
        <v>8319</v>
      </c>
      <c r="U3280">
        <f>YEAR(N3280)</f>
        <v>2015</v>
      </c>
    </row>
    <row r="3281" spans="1:21" ht="15" hidden="1" customHeight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>
        <f>ROUND(E3281/D3281*100,0)</f>
        <v>114</v>
      </c>
      <c r="H3281">
        <f>ROUND(E3281/P3281,2)</f>
        <v>105.21</v>
      </c>
      <c r="I3281" t="s">
        <v>8223</v>
      </c>
      <c r="J3281" t="s">
        <v>8245</v>
      </c>
      <c r="K3281">
        <v>1459474059</v>
      </c>
      <c r="L3281" s="9">
        <f>K3281/60/60/24+DATE(1970,1,1)</f>
        <v>42461.06086805556</v>
      </c>
      <c r="M3281">
        <v>1456885659</v>
      </c>
      <c r="N3281" s="9">
        <f>M3281/24/60/60+DATE(1970,1,1)</f>
        <v>42431.102534722224</v>
      </c>
      <c r="O3281" t="b">
        <v>0</v>
      </c>
      <c r="P3281">
        <v>63</v>
      </c>
      <c r="Q3281" t="b">
        <v>1</v>
      </c>
      <c r="R3281" t="s">
        <v>8269</v>
      </c>
      <c r="S3281" s="12" t="s">
        <v>8318</v>
      </c>
      <c r="T3281" t="s">
        <v>8319</v>
      </c>
      <c r="U3281">
        <f>YEAR(N3281)</f>
        <v>2016</v>
      </c>
    </row>
    <row r="3282" spans="1:21" ht="15" hidden="1" customHeight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>
        <f>ROUND(E3282/D3282*100,0)</f>
        <v>103</v>
      </c>
      <c r="H3282">
        <f>ROUND(E3282/P3282,2)</f>
        <v>68.67</v>
      </c>
      <c r="I3282" t="s">
        <v>8223</v>
      </c>
      <c r="J3282" t="s">
        <v>8245</v>
      </c>
      <c r="K3282">
        <v>1433134800</v>
      </c>
      <c r="L3282" s="9">
        <f>K3282/60/60/24+DATE(1970,1,1)</f>
        <v>42156.208333333328</v>
      </c>
      <c r="M3282">
        <v>1430158198</v>
      </c>
      <c r="N3282" s="9">
        <f>M3282/24/60/60+DATE(1970,1,1)</f>
        <v>42121.756921296299</v>
      </c>
      <c r="O3282" t="b">
        <v>0</v>
      </c>
      <c r="P3282">
        <v>30</v>
      </c>
      <c r="Q3282" t="b">
        <v>1</v>
      </c>
      <c r="R3282" t="s">
        <v>8269</v>
      </c>
      <c r="S3282" s="12" t="s">
        <v>8318</v>
      </c>
      <c r="T3282" t="s">
        <v>8319</v>
      </c>
      <c r="U3282">
        <f>YEAR(N3282)</f>
        <v>2015</v>
      </c>
    </row>
    <row r="3283" spans="1:21" ht="15" hidden="1" customHeight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>
        <f>ROUND(E3283/D3283*100,0)</f>
        <v>122</v>
      </c>
      <c r="H3283">
        <f>ROUND(E3283/P3283,2)</f>
        <v>129.36000000000001</v>
      </c>
      <c r="I3283" t="s">
        <v>8223</v>
      </c>
      <c r="J3283" t="s">
        <v>8245</v>
      </c>
      <c r="K3283">
        <v>1441153705</v>
      </c>
      <c r="L3283" s="9">
        <f>K3283/60/60/24+DATE(1970,1,1)</f>
        <v>42249.019733796296</v>
      </c>
      <c r="M3283">
        <v>1438561705</v>
      </c>
      <c r="N3283" s="9">
        <f>M3283/24/60/60+DATE(1970,1,1)</f>
        <v>42219.019733796296</v>
      </c>
      <c r="O3283" t="b">
        <v>0</v>
      </c>
      <c r="P3283">
        <v>47</v>
      </c>
      <c r="Q3283" t="b">
        <v>1</v>
      </c>
      <c r="R3283" t="s">
        <v>8269</v>
      </c>
      <c r="S3283" s="12" t="s">
        <v>8318</v>
      </c>
      <c r="T3283" t="s">
        <v>8319</v>
      </c>
      <c r="U3283">
        <f>YEAR(N3283)</f>
        <v>2015</v>
      </c>
    </row>
    <row r="3284" spans="1:21" ht="15" hidden="1" customHeight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>
        <f>ROUND(E3284/D3284*100,0)</f>
        <v>103</v>
      </c>
      <c r="H3284">
        <f>ROUND(E3284/P3284,2)</f>
        <v>134.26</v>
      </c>
      <c r="I3284" t="s">
        <v>8223</v>
      </c>
      <c r="J3284" t="s">
        <v>8245</v>
      </c>
      <c r="K3284">
        <v>1461904788</v>
      </c>
      <c r="L3284" s="9">
        <f>K3284/60/60/24+DATE(1970,1,1)</f>
        <v>42489.19430555556</v>
      </c>
      <c r="M3284">
        <v>1458103188</v>
      </c>
      <c r="N3284" s="9">
        <f>M3284/24/60/60+DATE(1970,1,1)</f>
        <v>42445.19430555556</v>
      </c>
      <c r="O3284" t="b">
        <v>0</v>
      </c>
      <c r="P3284">
        <v>237</v>
      </c>
      <c r="Q3284" t="b">
        <v>1</v>
      </c>
      <c r="R3284" t="s">
        <v>8269</v>
      </c>
      <c r="S3284" s="12" t="s">
        <v>8318</v>
      </c>
      <c r="T3284" t="s">
        <v>8319</v>
      </c>
      <c r="U3284">
        <f>YEAR(N3284)</f>
        <v>2016</v>
      </c>
    </row>
    <row r="3285" spans="1:21" ht="15" hidden="1" customHeight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>
        <f>ROUND(E3285/D3285*100,0)</f>
        <v>105</v>
      </c>
      <c r="H3285">
        <f>ROUND(E3285/P3285,2)</f>
        <v>17.829999999999998</v>
      </c>
      <c r="I3285" t="s">
        <v>8224</v>
      </c>
      <c r="J3285" t="s">
        <v>8246</v>
      </c>
      <c r="K3285">
        <v>1455138000</v>
      </c>
      <c r="L3285" s="9">
        <f>K3285/60/60/24+DATE(1970,1,1)</f>
        <v>42410.875</v>
      </c>
      <c r="M3285">
        <v>1452448298</v>
      </c>
      <c r="N3285" s="9">
        <f>M3285/24/60/60+DATE(1970,1,1)</f>
        <v>42379.744189814817</v>
      </c>
      <c r="O3285" t="b">
        <v>0</v>
      </c>
      <c r="P3285">
        <v>47</v>
      </c>
      <c r="Q3285" t="b">
        <v>1</v>
      </c>
      <c r="R3285" t="s">
        <v>8269</v>
      </c>
      <c r="S3285" s="12" t="s">
        <v>8318</v>
      </c>
      <c r="T3285" t="s">
        <v>8319</v>
      </c>
      <c r="U3285">
        <f>YEAR(N3285)</f>
        <v>2016</v>
      </c>
    </row>
    <row r="3286" spans="1:21" ht="15" hidden="1" customHeight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>
        <f>ROUND(E3286/D3286*100,0)</f>
        <v>102</v>
      </c>
      <c r="H3286">
        <f>ROUND(E3286/P3286,2)</f>
        <v>203.2</v>
      </c>
      <c r="I3286" t="s">
        <v>8223</v>
      </c>
      <c r="J3286" t="s">
        <v>8245</v>
      </c>
      <c r="K3286">
        <v>1454047140</v>
      </c>
      <c r="L3286" s="9">
        <f>K3286/60/60/24+DATE(1970,1,1)</f>
        <v>42398.249305555553</v>
      </c>
      <c r="M3286">
        <v>1452546853</v>
      </c>
      <c r="N3286" s="9">
        <f>M3286/24/60/60+DATE(1970,1,1)</f>
        <v>42380.884872685187</v>
      </c>
      <c r="O3286" t="b">
        <v>0</v>
      </c>
      <c r="P3286">
        <v>15</v>
      </c>
      <c r="Q3286" t="b">
        <v>1</v>
      </c>
      <c r="R3286" t="s">
        <v>8269</v>
      </c>
      <c r="S3286" s="12" t="s">
        <v>8318</v>
      </c>
      <c r="T3286" t="s">
        <v>8319</v>
      </c>
      <c r="U3286">
        <f>YEAR(N3286)</f>
        <v>2016</v>
      </c>
    </row>
    <row r="3287" spans="1:21" ht="15" hidden="1" customHeight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>
        <f>ROUND(E3287/D3287*100,0)</f>
        <v>112</v>
      </c>
      <c r="H3287">
        <f>ROUND(E3287/P3287,2)</f>
        <v>69.19</v>
      </c>
      <c r="I3287" t="s">
        <v>8223</v>
      </c>
      <c r="J3287" t="s">
        <v>8245</v>
      </c>
      <c r="K3287">
        <v>1488258000</v>
      </c>
      <c r="L3287" s="9">
        <f>K3287/60/60/24+DATE(1970,1,1)</f>
        <v>42794.208333333328</v>
      </c>
      <c r="M3287">
        <v>1485556626</v>
      </c>
      <c r="N3287" s="9">
        <f>M3287/24/60/60+DATE(1970,1,1)</f>
        <v>42762.942430555559</v>
      </c>
      <c r="O3287" t="b">
        <v>0</v>
      </c>
      <c r="P3287">
        <v>81</v>
      </c>
      <c r="Q3287" t="b">
        <v>1</v>
      </c>
      <c r="R3287" t="s">
        <v>8269</v>
      </c>
      <c r="S3287" s="12" t="s">
        <v>8318</v>
      </c>
      <c r="T3287" t="s">
        <v>8319</v>
      </c>
      <c r="U3287">
        <f>YEAR(N3287)</f>
        <v>2017</v>
      </c>
    </row>
    <row r="3288" spans="1:21" ht="15" hidden="1" customHeight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>
        <f>ROUND(E3288/D3288*100,0)</f>
        <v>102</v>
      </c>
      <c r="H3288">
        <f>ROUND(E3288/P3288,2)</f>
        <v>125.12</v>
      </c>
      <c r="I3288" t="s">
        <v>8223</v>
      </c>
      <c r="J3288" t="s">
        <v>8245</v>
      </c>
      <c r="K3288">
        <v>1471291782</v>
      </c>
      <c r="L3288" s="9">
        <f>K3288/60/60/24+DATE(1970,1,1)</f>
        <v>42597.840069444443</v>
      </c>
      <c r="M3288">
        <v>1468699782</v>
      </c>
      <c r="N3288" s="9">
        <f>M3288/24/60/60+DATE(1970,1,1)</f>
        <v>42567.840069444443</v>
      </c>
      <c r="O3288" t="b">
        <v>0</v>
      </c>
      <c r="P3288">
        <v>122</v>
      </c>
      <c r="Q3288" t="b">
        <v>1</v>
      </c>
      <c r="R3288" t="s">
        <v>8269</v>
      </c>
      <c r="S3288" s="12" t="s">
        <v>8318</v>
      </c>
      <c r="T3288" t="s">
        <v>8319</v>
      </c>
      <c r="U3288">
        <f>YEAR(N3288)</f>
        <v>2016</v>
      </c>
    </row>
    <row r="3289" spans="1:21" ht="15" hidden="1" customHeight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>
        <f>ROUND(E3289/D3289*100,0)</f>
        <v>100</v>
      </c>
      <c r="H3289">
        <f>ROUND(E3289/P3289,2)</f>
        <v>73.53</v>
      </c>
      <c r="I3289" t="s">
        <v>8228</v>
      </c>
      <c r="J3289" t="s">
        <v>8250</v>
      </c>
      <c r="K3289">
        <v>1448733628</v>
      </c>
      <c r="L3289" s="9">
        <f>K3289/60/60/24+DATE(1970,1,1)</f>
        <v>42336.750324074077</v>
      </c>
      <c r="M3289">
        <v>1446573628</v>
      </c>
      <c r="N3289" s="9">
        <f>M3289/24/60/60+DATE(1970,1,1)</f>
        <v>42311.750324074077</v>
      </c>
      <c r="O3289" t="b">
        <v>0</v>
      </c>
      <c r="P3289">
        <v>34</v>
      </c>
      <c r="Q3289" t="b">
        <v>1</v>
      </c>
      <c r="R3289" t="s">
        <v>8269</v>
      </c>
      <c r="S3289" s="12" t="s">
        <v>8318</v>
      </c>
      <c r="T3289" t="s">
        <v>8319</v>
      </c>
      <c r="U3289">
        <f>YEAR(N3289)</f>
        <v>2015</v>
      </c>
    </row>
    <row r="3290" spans="1:21" ht="15" hidden="1" customHeight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>
        <f>ROUND(E3290/D3290*100,0)</f>
        <v>100</v>
      </c>
      <c r="H3290">
        <f>ROUND(E3290/P3290,2)</f>
        <v>48.44</v>
      </c>
      <c r="I3290" t="s">
        <v>8224</v>
      </c>
      <c r="J3290" t="s">
        <v>8246</v>
      </c>
      <c r="K3290">
        <v>1466463600</v>
      </c>
      <c r="L3290" s="9">
        <f>K3290/60/60/24+DATE(1970,1,1)</f>
        <v>42541.958333333328</v>
      </c>
      <c r="M3290">
        <v>1463337315</v>
      </c>
      <c r="N3290" s="9">
        <f>M3290/24/60/60+DATE(1970,1,1)</f>
        <v>42505.774479166663</v>
      </c>
      <c r="O3290" t="b">
        <v>0</v>
      </c>
      <c r="P3290">
        <v>207</v>
      </c>
      <c r="Q3290" t="b">
        <v>1</v>
      </c>
      <c r="R3290" t="s">
        <v>8269</v>
      </c>
      <c r="S3290" s="12" t="s">
        <v>8318</v>
      </c>
      <c r="T3290" t="s">
        <v>8319</v>
      </c>
      <c r="U3290">
        <f>YEAR(N3290)</f>
        <v>2016</v>
      </c>
    </row>
    <row r="3291" spans="1:21" ht="15" hidden="1" customHeight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>
        <f>ROUND(E3291/D3291*100,0)</f>
        <v>133</v>
      </c>
      <c r="H3291">
        <f>ROUND(E3291/P3291,2)</f>
        <v>26.61</v>
      </c>
      <c r="I3291" t="s">
        <v>8224</v>
      </c>
      <c r="J3291" t="s">
        <v>8246</v>
      </c>
      <c r="K3291">
        <v>1487580602</v>
      </c>
      <c r="L3291" s="9">
        <f>K3291/60/60/24+DATE(1970,1,1)</f>
        <v>42786.368078703701</v>
      </c>
      <c r="M3291">
        <v>1485161402</v>
      </c>
      <c r="N3291" s="9">
        <f>M3291/24/60/60+DATE(1970,1,1)</f>
        <v>42758.368078703701</v>
      </c>
      <c r="O3291" t="b">
        <v>0</v>
      </c>
      <c r="P3291">
        <v>25</v>
      </c>
      <c r="Q3291" t="b">
        <v>1</v>
      </c>
      <c r="R3291" t="s">
        <v>8269</v>
      </c>
      <c r="S3291" s="12" t="s">
        <v>8318</v>
      </c>
      <c r="T3291" t="s">
        <v>8319</v>
      </c>
      <c r="U3291">
        <f>YEAR(N3291)</f>
        <v>2017</v>
      </c>
    </row>
    <row r="3292" spans="1:21" ht="15" hidden="1" customHeight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>
        <f>ROUND(E3292/D3292*100,0)</f>
        <v>121</v>
      </c>
      <c r="H3292">
        <f>ROUND(E3292/P3292,2)</f>
        <v>33.67</v>
      </c>
      <c r="I3292" t="s">
        <v>8224</v>
      </c>
      <c r="J3292" t="s">
        <v>8246</v>
      </c>
      <c r="K3292">
        <v>1489234891</v>
      </c>
      <c r="L3292" s="9">
        <f>K3292/60/60/24+DATE(1970,1,1)</f>
        <v>42805.51494212963</v>
      </c>
      <c r="M3292">
        <v>1486642891</v>
      </c>
      <c r="N3292" s="9">
        <f>M3292/24/60/60+DATE(1970,1,1)</f>
        <v>42775.51494212963</v>
      </c>
      <c r="O3292" t="b">
        <v>0</v>
      </c>
      <c r="P3292">
        <v>72</v>
      </c>
      <c r="Q3292" t="b">
        <v>1</v>
      </c>
      <c r="R3292" t="s">
        <v>8269</v>
      </c>
      <c r="S3292" s="12" t="s">
        <v>8318</v>
      </c>
      <c r="T3292" t="s">
        <v>8319</v>
      </c>
      <c r="U3292">
        <f>YEAR(N3292)</f>
        <v>2017</v>
      </c>
    </row>
    <row r="3293" spans="1:21" ht="15" hidden="1" customHeight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>
        <f>ROUND(E3293/D3293*100,0)</f>
        <v>114</v>
      </c>
      <c r="H3293">
        <f>ROUND(E3293/P3293,2)</f>
        <v>40.71</v>
      </c>
      <c r="I3293" t="s">
        <v>8223</v>
      </c>
      <c r="J3293" t="s">
        <v>8245</v>
      </c>
      <c r="K3293">
        <v>1442462340</v>
      </c>
      <c r="L3293" s="9">
        <f>K3293/60/60/24+DATE(1970,1,1)</f>
        <v>42264.165972222225</v>
      </c>
      <c r="M3293">
        <v>1439743900</v>
      </c>
      <c r="N3293" s="9">
        <f>M3293/24/60/60+DATE(1970,1,1)</f>
        <v>42232.702546296292</v>
      </c>
      <c r="O3293" t="b">
        <v>0</v>
      </c>
      <c r="P3293">
        <v>14</v>
      </c>
      <c r="Q3293" t="b">
        <v>1</v>
      </c>
      <c r="R3293" t="s">
        <v>8269</v>
      </c>
      <c r="S3293" s="12" t="s">
        <v>8318</v>
      </c>
      <c r="T3293" t="s">
        <v>8319</v>
      </c>
      <c r="U3293">
        <f>YEAR(N3293)</f>
        <v>2015</v>
      </c>
    </row>
    <row r="3294" spans="1:21" ht="15" hidden="1" customHeight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>
        <f>ROUND(E3294/D3294*100,0)</f>
        <v>286</v>
      </c>
      <c r="H3294">
        <f>ROUND(E3294/P3294,2)</f>
        <v>19.27</v>
      </c>
      <c r="I3294" t="s">
        <v>8224</v>
      </c>
      <c r="J3294" t="s">
        <v>8246</v>
      </c>
      <c r="K3294">
        <v>1449257348</v>
      </c>
      <c r="L3294" s="9">
        <f>K3294/60/60/24+DATE(1970,1,1)</f>
        <v>42342.811898148153</v>
      </c>
      <c r="M3294">
        <v>1444069748</v>
      </c>
      <c r="N3294" s="9">
        <f>M3294/24/60/60+DATE(1970,1,1)</f>
        <v>42282.770231481481</v>
      </c>
      <c r="O3294" t="b">
        <v>0</v>
      </c>
      <c r="P3294">
        <v>15</v>
      </c>
      <c r="Q3294" t="b">
        <v>1</v>
      </c>
      <c r="R3294" t="s">
        <v>8269</v>
      </c>
      <c r="S3294" s="12" t="s">
        <v>8318</v>
      </c>
      <c r="T3294" t="s">
        <v>8319</v>
      </c>
      <c r="U3294">
        <f>YEAR(N3294)</f>
        <v>2015</v>
      </c>
    </row>
    <row r="3295" spans="1:21" ht="15" hidden="1" customHeight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>
        <f>ROUND(E3295/D3295*100,0)</f>
        <v>170</v>
      </c>
      <c r="H3295">
        <f>ROUND(E3295/P3295,2)</f>
        <v>84.29</v>
      </c>
      <c r="I3295" t="s">
        <v>8227</v>
      </c>
      <c r="J3295" t="s">
        <v>8249</v>
      </c>
      <c r="K3295">
        <v>1488622352</v>
      </c>
      <c r="L3295" s="9">
        <f>K3295/60/60/24+DATE(1970,1,1)</f>
        <v>42798.425370370373</v>
      </c>
      <c r="M3295">
        <v>1486030352</v>
      </c>
      <c r="N3295" s="9">
        <f>M3295/24/60/60+DATE(1970,1,1)</f>
        <v>42768.425370370373</v>
      </c>
      <c r="O3295" t="b">
        <v>0</v>
      </c>
      <c r="P3295">
        <v>91</v>
      </c>
      <c r="Q3295" t="b">
        <v>1</v>
      </c>
      <c r="R3295" t="s">
        <v>8269</v>
      </c>
      <c r="S3295" s="12" t="s">
        <v>8318</v>
      </c>
      <c r="T3295" t="s">
        <v>8319</v>
      </c>
      <c r="U3295">
        <f>YEAR(N3295)</f>
        <v>2017</v>
      </c>
    </row>
    <row r="3296" spans="1:21" ht="15" hidden="1" customHeight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>
        <f>ROUND(E3296/D3296*100,0)</f>
        <v>118</v>
      </c>
      <c r="H3296">
        <f>ROUND(E3296/P3296,2)</f>
        <v>29.58</v>
      </c>
      <c r="I3296" t="s">
        <v>8224</v>
      </c>
      <c r="J3296" t="s">
        <v>8246</v>
      </c>
      <c r="K3296">
        <v>1434459554</v>
      </c>
      <c r="L3296" s="9">
        <f>K3296/60/60/24+DATE(1970,1,1)</f>
        <v>42171.541134259256</v>
      </c>
      <c r="M3296">
        <v>1431867554</v>
      </c>
      <c r="N3296" s="9">
        <f>M3296/24/60/60+DATE(1970,1,1)</f>
        <v>42141.541134259256</v>
      </c>
      <c r="O3296" t="b">
        <v>0</v>
      </c>
      <c r="P3296">
        <v>24</v>
      </c>
      <c r="Q3296" t="b">
        <v>1</v>
      </c>
      <c r="R3296" t="s">
        <v>8269</v>
      </c>
      <c r="S3296" s="12" t="s">
        <v>8318</v>
      </c>
      <c r="T3296" t="s">
        <v>8319</v>
      </c>
      <c r="U3296">
        <f>YEAR(N3296)</f>
        <v>2015</v>
      </c>
    </row>
    <row r="3297" spans="1:21" ht="15" hidden="1" customHeight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>
        <f>ROUND(E3297/D3297*100,0)</f>
        <v>103</v>
      </c>
      <c r="H3297">
        <f>ROUND(E3297/P3297,2)</f>
        <v>26.67</v>
      </c>
      <c r="I3297" t="s">
        <v>8224</v>
      </c>
      <c r="J3297" t="s">
        <v>8246</v>
      </c>
      <c r="K3297">
        <v>1474886229</v>
      </c>
      <c r="L3297" s="9">
        <f>K3297/60/60/24+DATE(1970,1,1)</f>
        <v>42639.442465277782</v>
      </c>
      <c r="M3297">
        <v>1472294229</v>
      </c>
      <c r="N3297" s="9">
        <f>M3297/24/60/60+DATE(1970,1,1)</f>
        <v>42609.442465277782</v>
      </c>
      <c r="O3297" t="b">
        <v>0</v>
      </c>
      <c r="P3297">
        <v>27</v>
      </c>
      <c r="Q3297" t="b">
        <v>1</v>
      </c>
      <c r="R3297" t="s">
        <v>8269</v>
      </c>
      <c r="S3297" s="12" t="s">
        <v>8318</v>
      </c>
      <c r="T3297" t="s">
        <v>8319</v>
      </c>
      <c r="U3297">
        <f>YEAR(N3297)</f>
        <v>2016</v>
      </c>
    </row>
    <row r="3298" spans="1:21" ht="15" hidden="1" customHeight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>
        <f>ROUND(E3298/D3298*100,0)</f>
        <v>144</v>
      </c>
      <c r="H3298">
        <f>ROUND(E3298/P3298,2)</f>
        <v>45.98</v>
      </c>
      <c r="I3298" t="s">
        <v>8224</v>
      </c>
      <c r="J3298" t="s">
        <v>8246</v>
      </c>
      <c r="K3298">
        <v>1448229600</v>
      </c>
      <c r="L3298" s="9">
        <f>K3298/60/60/24+DATE(1970,1,1)</f>
        <v>42330.916666666672</v>
      </c>
      <c r="M3298">
        <v>1446401372</v>
      </c>
      <c r="N3298" s="9">
        <f>M3298/24/60/60+DATE(1970,1,1)</f>
        <v>42309.756620370375</v>
      </c>
      <c r="O3298" t="b">
        <v>0</v>
      </c>
      <c r="P3298">
        <v>47</v>
      </c>
      <c r="Q3298" t="b">
        <v>1</v>
      </c>
      <c r="R3298" t="s">
        <v>8269</v>
      </c>
      <c r="S3298" s="12" t="s">
        <v>8318</v>
      </c>
      <c r="T3298" t="s">
        <v>8319</v>
      </c>
      <c r="U3298">
        <f>YEAR(N3298)</f>
        <v>2015</v>
      </c>
    </row>
    <row r="3299" spans="1:21" ht="15" hidden="1" customHeight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>
        <f>ROUND(E3299/D3299*100,0)</f>
        <v>100</v>
      </c>
      <c r="H3299">
        <f>ROUND(E3299/P3299,2)</f>
        <v>125.09</v>
      </c>
      <c r="I3299" t="s">
        <v>8224</v>
      </c>
      <c r="J3299" t="s">
        <v>8246</v>
      </c>
      <c r="K3299">
        <v>1438037940</v>
      </c>
      <c r="L3299" s="9">
        <f>K3299/60/60/24+DATE(1970,1,1)</f>
        <v>42212.957638888889</v>
      </c>
      <c r="M3299">
        <v>1436380256</v>
      </c>
      <c r="N3299" s="9">
        <f>M3299/24/60/60+DATE(1970,1,1)</f>
        <v>42193.771481481483</v>
      </c>
      <c r="O3299" t="b">
        <v>0</v>
      </c>
      <c r="P3299">
        <v>44</v>
      </c>
      <c r="Q3299" t="b">
        <v>1</v>
      </c>
      <c r="R3299" t="s">
        <v>8269</v>
      </c>
      <c r="S3299" s="12" t="s">
        <v>8318</v>
      </c>
      <c r="T3299" t="s">
        <v>8319</v>
      </c>
      <c r="U3299">
        <f>YEAR(N3299)</f>
        <v>2015</v>
      </c>
    </row>
    <row r="3300" spans="1:21" ht="15" hidden="1" customHeight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>
        <f>ROUND(E3300/D3300*100,0)</f>
        <v>102</v>
      </c>
      <c r="H3300">
        <f>ROUND(E3300/P3300,2)</f>
        <v>141.29</v>
      </c>
      <c r="I3300" t="s">
        <v>8223</v>
      </c>
      <c r="J3300" t="s">
        <v>8245</v>
      </c>
      <c r="K3300">
        <v>1442102400</v>
      </c>
      <c r="L3300" s="9">
        <f>K3300/60/60/24+DATE(1970,1,1)</f>
        <v>42260</v>
      </c>
      <c r="M3300">
        <v>1440370768</v>
      </c>
      <c r="N3300" s="9">
        <f>M3300/24/60/60+DATE(1970,1,1)</f>
        <v>42239.957962962959</v>
      </c>
      <c r="O3300" t="b">
        <v>0</v>
      </c>
      <c r="P3300">
        <v>72</v>
      </c>
      <c r="Q3300" t="b">
        <v>1</v>
      </c>
      <c r="R3300" t="s">
        <v>8269</v>
      </c>
      <c r="S3300" s="12" t="s">
        <v>8318</v>
      </c>
      <c r="T3300" t="s">
        <v>8319</v>
      </c>
      <c r="U3300">
        <f>YEAR(N3300)</f>
        <v>2015</v>
      </c>
    </row>
    <row r="3301" spans="1:21" ht="15" hidden="1" customHeight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>
        <f>ROUND(E3301/D3301*100,0)</f>
        <v>116</v>
      </c>
      <c r="H3301">
        <f>ROUND(E3301/P3301,2)</f>
        <v>55.33</v>
      </c>
      <c r="I3301" t="s">
        <v>8223</v>
      </c>
      <c r="J3301" t="s">
        <v>8245</v>
      </c>
      <c r="K3301">
        <v>1444860063</v>
      </c>
      <c r="L3301" s="9">
        <f>K3301/60/60/24+DATE(1970,1,1)</f>
        <v>42291.917395833334</v>
      </c>
      <c r="M3301">
        <v>1442268063</v>
      </c>
      <c r="N3301" s="9">
        <f>M3301/24/60/60+DATE(1970,1,1)</f>
        <v>42261.917395833334</v>
      </c>
      <c r="O3301" t="b">
        <v>0</v>
      </c>
      <c r="P3301">
        <v>63</v>
      </c>
      <c r="Q3301" t="b">
        <v>1</v>
      </c>
      <c r="R3301" t="s">
        <v>8269</v>
      </c>
      <c r="S3301" s="12" t="s">
        <v>8318</v>
      </c>
      <c r="T3301" t="s">
        <v>8319</v>
      </c>
      <c r="U3301">
        <f>YEAR(N3301)</f>
        <v>2015</v>
      </c>
    </row>
    <row r="3302" spans="1:21" ht="15" hidden="1" customHeight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>
        <f>ROUND(E3302/D3302*100,0)</f>
        <v>136</v>
      </c>
      <c r="H3302">
        <f>ROUND(E3302/P3302,2)</f>
        <v>46.42</v>
      </c>
      <c r="I3302" t="s">
        <v>8223</v>
      </c>
      <c r="J3302" t="s">
        <v>8245</v>
      </c>
      <c r="K3302">
        <v>1430329862</v>
      </c>
      <c r="L3302" s="9">
        <f>K3302/60/60/24+DATE(1970,1,1)</f>
        <v>42123.743773148148</v>
      </c>
      <c r="M3302">
        <v>1428515462</v>
      </c>
      <c r="N3302" s="9">
        <f>M3302/24/60/60+DATE(1970,1,1)</f>
        <v>42102.743773148148</v>
      </c>
      <c r="O3302" t="b">
        <v>0</v>
      </c>
      <c r="P3302">
        <v>88</v>
      </c>
      <c r="Q3302" t="b">
        <v>1</v>
      </c>
      <c r="R3302" t="s">
        <v>8269</v>
      </c>
      <c r="S3302" s="12" t="s">
        <v>8318</v>
      </c>
      <c r="T3302" t="s">
        <v>8319</v>
      </c>
      <c r="U3302">
        <f>YEAR(N3302)</f>
        <v>2015</v>
      </c>
    </row>
    <row r="3303" spans="1:21" ht="15" hidden="1" customHeight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>
        <f>ROUND(E3303/D3303*100,0)</f>
        <v>133</v>
      </c>
      <c r="H3303">
        <f>ROUND(E3303/P3303,2)</f>
        <v>57.2</v>
      </c>
      <c r="I3303" t="s">
        <v>8223</v>
      </c>
      <c r="J3303" t="s">
        <v>8245</v>
      </c>
      <c r="K3303">
        <v>1470034740</v>
      </c>
      <c r="L3303" s="9">
        <f>K3303/60/60/24+DATE(1970,1,1)</f>
        <v>42583.290972222225</v>
      </c>
      <c r="M3303">
        <v>1466185176</v>
      </c>
      <c r="N3303" s="9">
        <f>M3303/24/60/60+DATE(1970,1,1)</f>
        <v>42538.735833333332</v>
      </c>
      <c r="O3303" t="b">
        <v>0</v>
      </c>
      <c r="P3303">
        <v>70</v>
      </c>
      <c r="Q3303" t="b">
        <v>1</v>
      </c>
      <c r="R3303" t="s">
        <v>8269</v>
      </c>
      <c r="S3303" s="12" t="s">
        <v>8318</v>
      </c>
      <c r="T3303" t="s">
        <v>8319</v>
      </c>
      <c r="U3303">
        <f>YEAR(N3303)</f>
        <v>2016</v>
      </c>
    </row>
    <row r="3304" spans="1:21" ht="15" hidden="1" customHeight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>
        <f>ROUND(E3304/D3304*100,0)</f>
        <v>103</v>
      </c>
      <c r="H3304">
        <f>ROUND(E3304/P3304,2)</f>
        <v>173.7</v>
      </c>
      <c r="I3304" t="s">
        <v>8226</v>
      </c>
      <c r="J3304" t="s">
        <v>8248</v>
      </c>
      <c r="K3304">
        <v>1481099176</v>
      </c>
      <c r="L3304" s="9">
        <f>K3304/60/60/24+DATE(1970,1,1)</f>
        <v>42711.35157407407</v>
      </c>
      <c r="M3304">
        <v>1478507176</v>
      </c>
      <c r="N3304" s="9">
        <f>M3304/24/60/60+DATE(1970,1,1)</f>
        <v>42681.35157407407</v>
      </c>
      <c r="O3304" t="b">
        <v>0</v>
      </c>
      <c r="P3304">
        <v>50</v>
      </c>
      <c r="Q3304" t="b">
        <v>1</v>
      </c>
      <c r="R3304" t="s">
        <v>8269</v>
      </c>
      <c r="S3304" s="12" t="s">
        <v>8318</v>
      </c>
      <c r="T3304" t="s">
        <v>8319</v>
      </c>
      <c r="U3304">
        <f>YEAR(N3304)</f>
        <v>2016</v>
      </c>
    </row>
    <row r="3305" spans="1:21" ht="15" hidden="1" customHeight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>
        <f>ROUND(E3305/D3305*100,0)</f>
        <v>116</v>
      </c>
      <c r="H3305">
        <f>ROUND(E3305/P3305,2)</f>
        <v>59.6</v>
      </c>
      <c r="I3305" t="s">
        <v>8223</v>
      </c>
      <c r="J3305" t="s">
        <v>8245</v>
      </c>
      <c r="K3305">
        <v>1427553484</v>
      </c>
      <c r="L3305" s="9">
        <f>K3305/60/60/24+DATE(1970,1,1)</f>
        <v>42091.609768518523</v>
      </c>
      <c r="M3305">
        <v>1424533084</v>
      </c>
      <c r="N3305" s="9">
        <f>M3305/24/60/60+DATE(1970,1,1)</f>
        <v>42056.65143518518</v>
      </c>
      <c r="O3305" t="b">
        <v>0</v>
      </c>
      <c r="P3305">
        <v>35</v>
      </c>
      <c r="Q3305" t="b">
        <v>1</v>
      </c>
      <c r="R3305" t="s">
        <v>8269</v>
      </c>
      <c r="S3305" s="12" t="s">
        <v>8318</v>
      </c>
      <c r="T3305" t="s">
        <v>8319</v>
      </c>
      <c r="U3305">
        <f>YEAR(N3305)</f>
        <v>2015</v>
      </c>
    </row>
    <row r="3306" spans="1:21" ht="15" hidden="1" customHeight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>
        <f>ROUND(E3306/D3306*100,0)</f>
        <v>105</v>
      </c>
      <c r="H3306">
        <f>ROUND(E3306/P3306,2)</f>
        <v>89.59</v>
      </c>
      <c r="I3306" t="s">
        <v>8223</v>
      </c>
      <c r="J3306" t="s">
        <v>8245</v>
      </c>
      <c r="K3306">
        <v>1482418752</v>
      </c>
      <c r="L3306" s="9">
        <f>K3306/60/60/24+DATE(1970,1,1)</f>
        <v>42726.624444444446</v>
      </c>
      <c r="M3306">
        <v>1479826752</v>
      </c>
      <c r="N3306" s="9">
        <f>M3306/24/60/60+DATE(1970,1,1)</f>
        <v>42696.624444444446</v>
      </c>
      <c r="O3306" t="b">
        <v>0</v>
      </c>
      <c r="P3306">
        <v>175</v>
      </c>
      <c r="Q3306" t="b">
        <v>1</v>
      </c>
      <c r="R3306" t="s">
        <v>8269</v>
      </c>
      <c r="S3306" s="12" t="s">
        <v>8318</v>
      </c>
      <c r="T3306" t="s">
        <v>8319</v>
      </c>
      <c r="U3306">
        <f>YEAR(N3306)</f>
        <v>2016</v>
      </c>
    </row>
    <row r="3307" spans="1:21" ht="15" hidden="1" customHeight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>
        <f>ROUND(E3307/D3307*100,0)</f>
        <v>102</v>
      </c>
      <c r="H3307">
        <f>ROUND(E3307/P3307,2)</f>
        <v>204.05</v>
      </c>
      <c r="I3307" t="s">
        <v>8223</v>
      </c>
      <c r="J3307" t="s">
        <v>8245</v>
      </c>
      <c r="K3307">
        <v>1438374748</v>
      </c>
      <c r="L3307" s="9">
        <f>K3307/60/60/24+DATE(1970,1,1)</f>
        <v>42216.855879629627</v>
      </c>
      <c r="M3307">
        <v>1435782748</v>
      </c>
      <c r="N3307" s="9">
        <f>M3307/24/60/60+DATE(1970,1,1)</f>
        <v>42186.855879629627</v>
      </c>
      <c r="O3307" t="b">
        <v>0</v>
      </c>
      <c r="P3307">
        <v>20</v>
      </c>
      <c r="Q3307" t="b">
        <v>1</v>
      </c>
      <c r="R3307" t="s">
        <v>8269</v>
      </c>
      <c r="S3307" s="12" t="s">
        <v>8318</v>
      </c>
      <c r="T3307" t="s">
        <v>8319</v>
      </c>
      <c r="U3307">
        <f>YEAR(N3307)</f>
        <v>2015</v>
      </c>
    </row>
    <row r="3308" spans="1:21" ht="15" hidden="1" customHeight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>
        <f>ROUND(E3308/D3308*100,0)</f>
        <v>175</v>
      </c>
      <c r="H3308">
        <f>ROUND(E3308/P3308,2)</f>
        <v>48.7</v>
      </c>
      <c r="I3308" t="s">
        <v>8223</v>
      </c>
      <c r="J3308" t="s">
        <v>8245</v>
      </c>
      <c r="K3308">
        <v>1465527600</v>
      </c>
      <c r="L3308" s="9">
        <f>K3308/60/60/24+DATE(1970,1,1)</f>
        <v>42531.125</v>
      </c>
      <c r="M3308">
        <v>1462252542</v>
      </c>
      <c r="N3308" s="9">
        <f>M3308/24/60/60+DATE(1970,1,1)</f>
        <v>42493.219236111108</v>
      </c>
      <c r="O3308" t="b">
        <v>0</v>
      </c>
      <c r="P3308">
        <v>54</v>
      </c>
      <c r="Q3308" t="b">
        <v>1</v>
      </c>
      <c r="R3308" t="s">
        <v>8269</v>
      </c>
      <c r="S3308" s="12" t="s">
        <v>8318</v>
      </c>
      <c r="T3308" t="s">
        <v>8319</v>
      </c>
      <c r="U3308">
        <f>YEAR(N3308)</f>
        <v>2016</v>
      </c>
    </row>
    <row r="3309" spans="1:21" ht="15" hidden="1" customHeight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>
        <f>ROUND(E3309/D3309*100,0)</f>
        <v>107</v>
      </c>
      <c r="H3309">
        <f>ROUND(E3309/P3309,2)</f>
        <v>53.34</v>
      </c>
      <c r="I3309" t="s">
        <v>8223</v>
      </c>
      <c r="J3309" t="s">
        <v>8245</v>
      </c>
      <c r="K3309">
        <v>1463275339</v>
      </c>
      <c r="L3309" s="9">
        <f>K3309/60/60/24+DATE(1970,1,1)</f>
        <v>42505.057164351849</v>
      </c>
      <c r="M3309">
        <v>1460683339</v>
      </c>
      <c r="N3309" s="9">
        <f>M3309/24/60/60+DATE(1970,1,1)</f>
        <v>42475.057164351849</v>
      </c>
      <c r="O3309" t="b">
        <v>0</v>
      </c>
      <c r="P3309">
        <v>20</v>
      </c>
      <c r="Q3309" t="b">
        <v>1</v>
      </c>
      <c r="R3309" t="s">
        <v>8269</v>
      </c>
      <c r="S3309" s="12" t="s">
        <v>8318</v>
      </c>
      <c r="T3309" t="s">
        <v>8319</v>
      </c>
      <c r="U3309">
        <f>YEAR(N3309)</f>
        <v>2016</v>
      </c>
    </row>
    <row r="3310" spans="1:21" ht="15" hidden="1" customHeight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>
        <f>ROUND(E3310/D3310*100,0)</f>
        <v>122</v>
      </c>
      <c r="H3310">
        <f>ROUND(E3310/P3310,2)</f>
        <v>75.09</v>
      </c>
      <c r="I3310" t="s">
        <v>8223</v>
      </c>
      <c r="J3310" t="s">
        <v>8245</v>
      </c>
      <c r="K3310">
        <v>1460581365</v>
      </c>
      <c r="L3310" s="9">
        <f>K3310/60/60/24+DATE(1970,1,1)</f>
        <v>42473.876909722225</v>
      </c>
      <c r="M3310">
        <v>1458766965</v>
      </c>
      <c r="N3310" s="9">
        <f>M3310/24/60/60+DATE(1970,1,1)</f>
        <v>42452.876909722225</v>
      </c>
      <c r="O3310" t="b">
        <v>0</v>
      </c>
      <c r="P3310">
        <v>57</v>
      </c>
      <c r="Q3310" t="b">
        <v>1</v>
      </c>
      <c r="R3310" t="s">
        <v>8269</v>
      </c>
      <c r="S3310" s="12" t="s">
        <v>8318</v>
      </c>
      <c r="T3310" t="s">
        <v>8319</v>
      </c>
      <c r="U3310">
        <f>YEAR(N3310)</f>
        <v>2016</v>
      </c>
    </row>
    <row r="3311" spans="1:21" ht="15" hidden="1" customHeight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>
        <f>ROUND(E3311/D3311*100,0)</f>
        <v>159</v>
      </c>
      <c r="H3311">
        <f>ROUND(E3311/P3311,2)</f>
        <v>18</v>
      </c>
      <c r="I3311" t="s">
        <v>8224</v>
      </c>
      <c r="J3311" t="s">
        <v>8246</v>
      </c>
      <c r="K3311">
        <v>1476632178</v>
      </c>
      <c r="L3311" s="9">
        <f>K3311/60/60/24+DATE(1970,1,1)</f>
        <v>42659.650208333333</v>
      </c>
      <c r="M3311">
        <v>1473953778</v>
      </c>
      <c r="N3311" s="9">
        <f>M3311/24/60/60+DATE(1970,1,1)</f>
        <v>42628.650208333333</v>
      </c>
      <c r="O3311" t="b">
        <v>0</v>
      </c>
      <c r="P3311">
        <v>31</v>
      </c>
      <c r="Q3311" t="b">
        <v>1</v>
      </c>
      <c r="R3311" t="s">
        <v>8269</v>
      </c>
      <c r="S3311" s="12" t="s">
        <v>8318</v>
      </c>
      <c r="T3311" t="s">
        <v>8319</v>
      </c>
      <c r="U3311">
        <f>YEAR(N3311)</f>
        <v>2016</v>
      </c>
    </row>
    <row r="3312" spans="1:21" ht="15" hidden="1" customHeight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>
        <f>ROUND(E3312/D3312*100,0)</f>
        <v>100</v>
      </c>
      <c r="H3312">
        <f>ROUND(E3312/P3312,2)</f>
        <v>209.84</v>
      </c>
      <c r="I3312" t="s">
        <v>8223</v>
      </c>
      <c r="J3312" t="s">
        <v>8245</v>
      </c>
      <c r="K3312">
        <v>1444169825</v>
      </c>
      <c r="L3312" s="9">
        <f>K3312/60/60/24+DATE(1970,1,1)</f>
        <v>42283.928530092591</v>
      </c>
      <c r="M3312">
        <v>1441577825</v>
      </c>
      <c r="N3312" s="9">
        <f>M3312/24/60/60+DATE(1970,1,1)</f>
        <v>42253.928530092599</v>
      </c>
      <c r="O3312" t="b">
        <v>0</v>
      </c>
      <c r="P3312">
        <v>31</v>
      </c>
      <c r="Q3312" t="b">
        <v>1</v>
      </c>
      <c r="R3312" t="s">
        <v>8269</v>
      </c>
      <c r="S3312" s="12" t="s">
        <v>8318</v>
      </c>
      <c r="T3312" t="s">
        <v>8319</v>
      </c>
      <c r="U3312">
        <f>YEAR(N3312)</f>
        <v>2015</v>
      </c>
    </row>
    <row r="3313" spans="1:21" ht="15" hidden="1" customHeight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>
        <f>ROUND(E3313/D3313*100,0)</f>
        <v>110</v>
      </c>
      <c r="H3313">
        <f>ROUND(E3313/P3313,2)</f>
        <v>61.02</v>
      </c>
      <c r="I3313" t="s">
        <v>8223</v>
      </c>
      <c r="J3313" t="s">
        <v>8245</v>
      </c>
      <c r="K3313">
        <v>1445065210</v>
      </c>
      <c r="L3313" s="9">
        <f>K3313/60/60/24+DATE(1970,1,1)</f>
        <v>42294.29178240741</v>
      </c>
      <c r="M3313">
        <v>1442473210</v>
      </c>
      <c r="N3313" s="9">
        <f>M3313/24/60/60+DATE(1970,1,1)</f>
        <v>42264.29178240741</v>
      </c>
      <c r="O3313" t="b">
        <v>0</v>
      </c>
      <c r="P3313">
        <v>45</v>
      </c>
      <c r="Q3313" t="b">
        <v>1</v>
      </c>
      <c r="R3313" t="s">
        <v>8269</v>
      </c>
      <c r="S3313" s="12" t="s">
        <v>8318</v>
      </c>
      <c r="T3313" t="s">
        <v>8319</v>
      </c>
      <c r="U3313">
        <f>YEAR(N3313)</f>
        <v>2015</v>
      </c>
    </row>
    <row r="3314" spans="1:21" ht="15" hidden="1" customHeight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>
        <f>ROUND(E3314/D3314*100,0)</f>
        <v>100</v>
      </c>
      <c r="H3314">
        <f>ROUND(E3314/P3314,2)</f>
        <v>61</v>
      </c>
      <c r="I3314" t="s">
        <v>8223</v>
      </c>
      <c r="J3314" t="s">
        <v>8245</v>
      </c>
      <c r="K3314">
        <v>1478901600</v>
      </c>
      <c r="L3314" s="9">
        <f>K3314/60/60/24+DATE(1970,1,1)</f>
        <v>42685.916666666672</v>
      </c>
      <c r="M3314">
        <v>1477077946</v>
      </c>
      <c r="N3314" s="9">
        <f>M3314/24/60/60+DATE(1970,1,1)</f>
        <v>42664.809560185182</v>
      </c>
      <c r="O3314" t="b">
        <v>0</v>
      </c>
      <c r="P3314">
        <v>41</v>
      </c>
      <c r="Q3314" t="b">
        <v>1</v>
      </c>
      <c r="R3314" t="s">
        <v>8269</v>
      </c>
      <c r="S3314" s="12" t="s">
        <v>8318</v>
      </c>
      <c r="T3314" t="s">
        <v>8319</v>
      </c>
      <c r="U3314">
        <f>YEAR(N3314)</f>
        <v>2016</v>
      </c>
    </row>
    <row r="3315" spans="1:21" ht="15" hidden="1" customHeight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>
        <f>ROUND(E3315/D3315*100,0)</f>
        <v>116</v>
      </c>
      <c r="H3315">
        <f>ROUND(E3315/P3315,2)</f>
        <v>80.03</v>
      </c>
      <c r="I3315" t="s">
        <v>8223</v>
      </c>
      <c r="J3315" t="s">
        <v>8245</v>
      </c>
      <c r="K3315">
        <v>1453856400</v>
      </c>
      <c r="L3315" s="9">
        <f>K3315/60/60/24+DATE(1970,1,1)</f>
        <v>42396.041666666672</v>
      </c>
      <c r="M3315">
        <v>1452664317</v>
      </c>
      <c r="N3315" s="9">
        <f>M3315/24/60/60+DATE(1970,1,1)</f>
        <v>42382.244409722218</v>
      </c>
      <c r="O3315" t="b">
        <v>0</v>
      </c>
      <c r="P3315">
        <v>29</v>
      </c>
      <c r="Q3315" t="b">
        <v>1</v>
      </c>
      <c r="R3315" t="s">
        <v>8269</v>
      </c>
      <c r="S3315" s="12" t="s">
        <v>8318</v>
      </c>
      <c r="T3315" t="s">
        <v>8319</v>
      </c>
      <c r="U3315">
        <f>YEAR(N3315)</f>
        <v>2016</v>
      </c>
    </row>
    <row r="3316" spans="1:21" ht="15" hidden="1" customHeight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>
        <f>ROUND(E3316/D3316*100,0)</f>
        <v>211</v>
      </c>
      <c r="H3316">
        <f>ROUND(E3316/P3316,2)</f>
        <v>29.07</v>
      </c>
      <c r="I3316" t="s">
        <v>8224</v>
      </c>
      <c r="J3316" t="s">
        <v>8246</v>
      </c>
      <c r="K3316">
        <v>1431115500</v>
      </c>
      <c r="L3316" s="9">
        <f>K3316/60/60/24+DATE(1970,1,1)</f>
        <v>42132.836805555555</v>
      </c>
      <c r="M3316">
        <v>1428733511</v>
      </c>
      <c r="N3316" s="9">
        <f>M3316/24/60/60+DATE(1970,1,1)</f>
        <v>42105.267488425932</v>
      </c>
      <c r="O3316" t="b">
        <v>0</v>
      </c>
      <c r="P3316">
        <v>58</v>
      </c>
      <c r="Q3316" t="b">
        <v>1</v>
      </c>
      <c r="R3316" t="s">
        <v>8269</v>
      </c>
      <c r="S3316" s="12" t="s">
        <v>8318</v>
      </c>
      <c r="T3316" t="s">
        <v>8319</v>
      </c>
      <c r="U3316">
        <f>YEAR(N3316)</f>
        <v>2015</v>
      </c>
    </row>
    <row r="3317" spans="1:21" ht="15" hidden="1" customHeight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>
        <f>ROUND(E3317/D3317*100,0)</f>
        <v>110</v>
      </c>
      <c r="H3317">
        <f>ROUND(E3317/P3317,2)</f>
        <v>49.44</v>
      </c>
      <c r="I3317" t="s">
        <v>8224</v>
      </c>
      <c r="J3317" t="s">
        <v>8246</v>
      </c>
      <c r="K3317">
        <v>1462519041</v>
      </c>
      <c r="L3317" s="9">
        <f>K3317/60/60/24+DATE(1970,1,1)</f>
        <v>42496.303715277783</v>
      </c>
      <c r="M3317">
        <v>1459927041</v>
      </c>
      <c r="N3317" s="9">
        <f>M3317/24/60/60+DATE(1970,1,1)</f>
        <v>42466.303715277776</v>
      </c>
      <c r="O3317" t="b">
        <v>0</v>
      </c>
      <c r="P3317">
        <v>89</v>
      </c>
      <c r="Q3317" t="b">
        <v>1</v>
      </c>
      <c r="R3317" t="s">
        <v>8269</v>
      </c>
      <c r="S3317" s="12" t="s">
        <v>8318</v>
      </c>
      <c r="T3317" t="s">
        <v>8319</v>
      </c>
      <c r="U3317">
        <f>YEAR(N3317)</f>
        <v>2016</v>
      </c>
    </row>
    <row r="3318" spans="1:21" ht="15" hidden="1" customHeight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>
        <f>ROUND(E3318/D3318*100,0)</f>
        <v>100</v>
      </c>
      <c r="H3318">
        <f>ROUND(E3318/P3318,2)</f>
        <v>93.98</v>
      </c>
      <c r="I3318" t="s">
        <v>8223</v>
      </c>
      <c r="J3318" t="s">
        <v>8245</v>
      </c>
      <c r="K3318">
        <v>1407506040</v>
      </c>
      <c r="L3318" s="9">
        <f>K3318/60/60/24+DATE(1970,1,1)</f>
        <v>41859.57916666667</v>
      </c>
      <c r="M3318">
        <v>1404680075</v>
      </c>
      <c r="N3318" s="9">
        <f>M3318/24/60/60+DATE(1970,1,1)</f>
        <v>41826.871238425927</v>
      </c>
      <c r="O3318" t="b">
        <v>0</v>
      </c>
      <c r="P3318">
        <v>125</v>
      </c>
      <c r="Q3318" t="b">
        <v>1</v>
      </c>
      <c r="R3318" t="s">
        <v>8269</v>
      </c>
      <c r="S3318" s="12" t="s">
        <v>8318</v>
      </c>
      <c r="T3318" t="s">
        <v>8319</v>
      </c>
      <c r="U3318">
        <f>YEAR(N3318)</f>
        <v>2014</v>
      </c>
    </row>
    <row r="3319" spans="1:21" ht="15" hidden="1" customHeight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>
        <f>ROUND(E3319/D3319*100,0)</f>
        <v>106</v>
      </c>
      <c r="H3319">
        <f>ROUND(E3319/P3319,2)</f>
        <v>61.94</v>
      </c>
      <c r="I3319" t="s">
        <v>8223</v>
      </c>
      <c r="J3319" t="s">
        <v>8245</v>
      </c>
      <c r="K3319">
        <v>1465347424</v>
      </c>
      <c r="L3319" s="9">
        <f>K3319/60/60/24+DATE(1970,1,1)</f>
        <v>42529.039629629624</v>
      </c>
      <c r="M3319">
        <v>1462755424</v>
      </c>
      <c r="N3319" s="9">
        <f>M3319/24/60/60+DATE(1970,1,1)</f>
        <v>42499.039629629624</v>
      </c>
      <c r="O3319" t="b">
        <v>0</v>
      </c>
      <c r="P3319">
        <v>18</v>
      </c>
      <c r="Q3319" t="b">
        <v>1</v>
      </c>
      <c r="R3319" t="s">
        <v>8269</v>
      </c>
      <c r="S3319" s="12" t="s">
        <v>8318</v>
      </c>
      <c r="T3319" t="s">
        <v>8319</v>
      </c>
      <c r="U3319">
        <f>YEAR(N3319)</f>
        <v>2016</v>
      </c>
    </row>
    <row r="3320" spans="1:21" ht="15" hidden="1" customHeight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>
        <f>ROUND(E3320/D3320*100,0)</f>
        <v>126</v>
      </c>
      <c r="H3320">
        <f>ROUND(E3320/P3320,2)</f>
        <v>78.5</v>
      </c>
      <c r="I3320" t="s">
        <v>8228</v>
      </c>
      <c r="J3320" t="s">
        <v>8250</v>
      </c>
      <c r="K3320">
        <v>1460341800</v>
      </c>
      <c r="L3320" s="9">
        <f>K3320/60/60/24+DATE(1970,1,1)</f>
        <v>42471.104166666672</v>
      </c>
      <c r="M3320">
        <v>1456902893</v>
      </c>
      <c r="N3320" s="9">
        <f>M3320/24/60/60+DATE(1970,1,1)</f>
        <v>42431.302002314813</v>
      </c>
      <c r="O3320" t="b">
        <v>0</v>
      </c>
      <c r="P3320">
        <v>32</v>
      </c>
      <c r="Q3320" t="b">
        <v>1</v>
      </c>
      <c r="R3320" t="s">
        <v>8269</v>
      </c>
      <c r="S3320" s="12" t="s">
        <v>8318</v>
      </c>
      <c r="T3320" t="s">
        <v>8319</v>
      </c>
      <c r="U3320">
        <f>YEAR(N3320)</f>
        <v>2016</v>
      </c>
    </row>
    <row r="3321" spans="1:21" ht="15" hidden="1" customHeight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>
        <f>ROUND(E3321/D3321*100,0)</f>
        <v>108</v>
      </c>
      <c r="H3321">
        <f>ROUND(E3321/P3321,2)</f>
        <v>33.75</v>
      </c>
      <c r="I3321" t="s">
        <v>8224</v>
      </c>
      <c r="J3321" t="s">
        <v>8246</v>
      </c>
      <c r="K3321">
        <v>1422712986</v>
      </c>
      <c r="L3321" s="9">
        <f>K3321/60/60/24+DATE(1970,1,1)</f>
        <v>42035.585486111115</v>
      </c>
      <c r="M3321">
        <v>1418824986</v>
      </c>
      <c r="N3321" s="9">
        <f>M3321/24/60/60+DATE(1970,1,1)</f>
        <v>41990.585486111115</v>
      </c>
      <c r="O3321" t="b">
        <v>0</v>
      </c>
      <c r="P3321">
        <v>16</v>
      </c>
      <c r="Q3321" t="b">
        <v>1</v>
      </c>
      <c r="R3321" t="s">
        <v>8269</v>
      </c>
      <c r="S3321" s="12" t="s">
        <v>8318</v>
      </c>
      <c r="T3321" t="s">
        <v>8319</v>
      </c>
      <c r="U3321">
        <f>YEAR(N3321)</f>
        <v>2014</v>
      </c>
    </row>
    <row r="3322" spans="1:21" ht="15" hidden="1" customHeight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>
        <f>ROUND(E3322/D3322*100,0)</f>
        <v>101</v>
      </c>
      <c r="H3322">
        <f>ROUND(E3322/P3322,2)</f>
        <v>66.45</v>
      </c>
      <c r="I3322" t="s">
        <v>8223</v>
      </c>
      <c r="J3322" t="s">
        <v>8245</v>
      </c>
      <c r="K3322">
        <v>1466557557</v>
      </c>
      <c r="L3322" s="9">
        <f>K3322/60/60/24+DATE(1970,1,1)</f>
        <v>42543.045798611114</v>
      </c>
      <c r="M3322">
        <v>1463965557</v>
      </c>
      <c r="N3322" s="9">
        <f>M3322/24/60/60+DATE(1970,1,1)</f>
        <v>42513.045798611114</v>
      </c>
      <c r="O3322" t="b">
        <v>0</v>
      </c>
      <c r="P3322">
        <v>38</v>
      </c>
      <c r="Q3322" t="b">
        <v>1</v>
      </c>
      <c r="R3322" t="s">
        <v>8269</v>
      </c>
      <c r="S3322" s="12" t="s">
        <v>8318</v>
      </c>
      <c r="T3322" t="s">
        <v>8319</v>
      </c>
      <c r="U3322">
        <f>YEAR(N3322)</f>
        <v>2016</v>
      </c>
    </row>
    <row r="3323" spans="1:21" ht="15" hidden="1" customHeight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>
        <f>ROUND(E3323/D3323*100,0)</f>
        <v>107</v>
      </c>
      <c r="H3323">
        <f>ROUND(E3323/P3323,2)</f>
        <v>35.799999999999997</v>
      </c>
      <c r="I3323" t="s">
        <v>8223</v>
      </c>
      <c r="J3323" t="s">
        <v>8245</v>
      </c>
      <c r="K3323">
        <v>1413431940</v>
      </c>
      <c r="L3323" s="9">
        <f>K3323/60/60/24+DATE(1970,1,1)</f>
        <v>41928.165972222225</v>
      </c>
      <c r="M3323">
        <v>1412216665</v>
      </c>
      <c r="N3323" s="9">
        <f>M3323/24/60/60+DATE(1970,1,1)</f>
        <v>41914.100289351853</v>
      </c>
      <c r="O3323" t="b">
        <v>0</v>
      </c>
      <c r="P3323">
        <v>15</v>
      </c>
      <c r="Q3323" t="b">
        <v>1</v>
      </c>
      <c r="R3323" t="s">
        <v>8269</v>
      </c>
      <c r="S3323" s="12" t="s">
        <v>8318</v>
      </c>
      <c r="T3323" t="s">
        <v>8319</v>
      </c>
      <c r="U3323">
        <f>YEAR(N3323)</f>
        <v>2014</v>
      </c>
    </row>
    <row r="3324" spans="1:21" ht="15" hidden="1" customHeight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>
        <f>ROUND(E3324/D3324*100,0)</f>
        <v>102</v>
      </c>
      <c r="H3324">
        <f>ROUND(E3324/P3324,2)</f>
        <v>145.65</v>
      </c>
      <c r="I3324" t="s">
        <v>8223</v>
      </c>
      <c r="J3324" t="s">
        <v>8245</v>
      </c>
      <c r="K3324">
        <v>1466567700</v>
      </c>
      <c r="L3324" s="9">
        <f>K3324/60/60/24+DATE(1970,1,1)</f>
        <v>42543.163194444445</v>
      </c>
      <c r="M3324">
        <v>1464653696</v>
      </c>
      <c r="N3324" s="9">
        <f>M3324/24/60/60+DATE(1970,1,1)</f>
        <v>42521.010370370372</v>
      </c>
      <c r="O3324" t="b">
        <v>0</v>
      </c>
      <c r="P3324">
        <v>23</v>
      </c>
      <c r="Q3324" t="b">
        <v>1</v>
      </c>
      <c r="R3324" t="s">
        <v>8269</v>
      </c>
      <c r="S3324" s="12" t="s">
        <v>8318</v>
      </c>
      <c r="T3324" t="s">
        <v>8319</v>
      </c>
      <c r="U3324">
        <f>YEAR(N3324)</f>
        <v>2016</v>
      </c>
    </row>
    <row r="3325" spans="1:21" ht="15" hidden="1" customHeight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>
        <f>ROUND(E3325/D3325*100,0)</f>
        <v>126</v>
      </c>
      <c r="H3325">
        <f>ROUND(E3325/P3325,2)</f>
        <v>25.69</v>
      </c>
      <c r="I3325" t="s">
        <v>8224</v>
      </c>
      <c r="J3325" t="s">
        <v>8246</v>
      </c>
      <c r="K3325">
        <v>1474793208</v>
      </c>
      <c r="L3325" s="9">
        <f>K3325/60/60/24+DATE(1970,1,1)</f>
        <v>42638.36583333333</v>
      </c>
      <c r="M3325">
        <v>1472201208</v>
      </c>
      <c r="N3325" s="9">
        <f>M3325/24/60/60+DATE(1970,1,1)</f>
        <v>42608.36583333333</v>
      </c>
      <c r="O3325" t="b">
        <v>0</v>
      </c>
      <c r="P3325">
        <v>49</v>
      </c>
      <c r="Q3325" t="b">
        <v>1</v>
      </c>
      <c r="R3325" t="s">
        <v>8269</v>
      </c>
      <c r="S3325" s="12" t="s">
        <v>8318</v>
      </c>
      <c r="T3325" t="s">
        <v>8319</v>
      </c>
      <c r="U3325">
        <f>YEAR(N3325)</f>
        <v>2016</v>
      </c>
    </row>
    <row r="3326" spans="1:21" ht="15" hidden="1" customHeight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>
        <f>ROUND(E3326/D3326*100,0)</f>
        <v>102</v>
      </c>
      <c r="H3326">
        <f>ROUND(E3326/P3326,2)</f>
        <v>152.5</v>
      </c>
      <c r="I3326" t="s">
        <v>8240</v>
      </c>
      <c r="J3326" t="s">
        <v>8248</v>
      </c>
      <c r="K3326">
        <v>1465135190</v>
      </c>
      <c r="L3326" s="9">
        <f>K3326/60/60/24+DATE(1970,1,1)</f>
        <v>42526.58321759259</v>
      </c>
      <c r="M3326">
        <v>1463925590</v>
      </c>
      <c r="N3326" s="9">
        <f>M3326/24/60/60+DATE(1970,1,1)</f>
        <v>42512.58321759259</v>
      </c>
      <c r="O3326" t="b">
        <v>0</v>
      </c>
      <c r="P3326">
        <v>10</v>
      </c>
      <c r="Q3326" t="b">
        <v>1</v>
      </c>
      <c r="R3326" t="s">
        <v>8269</v>
      </c>
      <c r="S3326" s="12" t="s">
        <v>8318</v>
      </c>
      <c r="T3326" t="s">
        <v>8319</v>
      </c>
      <c r="U3326">
        <f>YEAR(N3326)</f>
        <v>2016</v>
      </c>
    </row>
    <row r="3327" spans="1:21" ht="15" hidden="1" customHeight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>
        <f>ROUND(E3327/D3327*100,0)</f>
        <v>113</v>
      </c>
      <c r="H3327">
        <f>ROUND(E3327/P3327,2)</f>
        <v>30</v>
      </c>
      <c r="I3327" t="s">
        <v>8224</v>
      </c>
      <c r="J3327" t="s">
        <v>8246</v>
      </c>
      <c r="K3327">
        <v>1428256277</v>
      </c>
      <c r="L3327" s="9">
        <f>K3327/60/60/24+DATE(1970,1,1)</f>
        <v>42099.743946759263</v>
      </c>
      <c r="M3327">
        <v>1425235877</v>
      </c>
      <c r="N3327" s="9">
        <f>M3327/24/60/60+DATE(1970,1,1)</f>
        <v>42064.785613425927</v>
      </c>
      <c r="O3327" t="b">
        <v>0</v>
      </c>
      <c r="P3327">
        <v>15</v>
      </c>
      <c r="Q3327" t="b">
        <v>1</v>
      </c>
      <c r="R3327" t="s">
        <v>8269</v>
      </c>
      <c r="S3327" s="12" t="s">
        <v>8318</v>
      </c>
      <c r="T3327" t="s">
        <v>8319</v>
      </c>
      <c r="U3327">
        <f>YEAR(N3327)</f>
        <v>2015</v>
      </c>
    </row>
    <row r="3328" spans="1:21" ht="15" hidden="1" customHeight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>
        <f>ROUND(E3328/D3328*100,0)</f>
        <v>101</v>
      </c>
      <c r="H3328">
        <f>ROUND(E3328/P3328,2)</f>
        <v>142.28</v>
      </c>
      <c r="I3328" t="s">
        <v>8223</v>
      </c>
      <c r="J3328" t="s">
        <v>8245</v>
      </c>
      <c r="K3328">
        <v>1425830905</v>
      </c>
      <c r="L3328" s="9">
        <f>K3328/60/60/24+DATE(1970,1,1)</f>
        <v>42071.67251157407</v>
      </c>
      <c r="M3328">
        <v>1423242505</v>
      </c>
      <c r="N3328" s="9">
        <f>M3328/24/60/60+DATE(1970,1,1)</f>
        <v>42041.714178240742</v>
      </c>
      <c r="O3328" t="b">
        <v>0</v>
      </c>
      <c r="P3328">
        <v>57</v>
      </c>
      <c r="Q3328" t="b">
        <v>1</v>
      </c>
      <c r="R3328" t="s">
        <v>8269</v>
      </c>
      <c r="S3328" s="12" t="s">
        <v>8318</v>
      </c>
      <c r="T3328" t="s">
        <v>8319</v>
      </c>
      <c r="U3328">
        <f>YEAR(N3328)</f>
        <v>2015</v>
      </c>
    </row>
    <row r="3329" spans="1:21" ht="15" hidden="1" customHeight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>
        <f>ROUND(E3329/D3329*100,0)</f>
        <v>101</v>
      </c>
      <c r="H3329">
        <f>ROUND(E3329/P3329,2)</f>
        <v>24.55</v>
      </c>
      <c r="I3329" t="s">
        <v>8224</v>
      </c>
      <c r="J3329" t="s">
        <v>8246</v>
      </c>
      <c r="K3329">
        <v>1462697966</v>
      </c>
      <c r="L3329" s="9">
        <f>K3329/60/60/24+DATE(1970,1,1)</f>
        <v>42498.374606481477</v>
      </c>
      <c r="M3329">
        <v>1460105966</v>
      </c>
      <c r="N3329" s="9">
        <f>M3329/24/60/60+DATE(1970,1,1)</f>
        <v>42468.374606481477</v>
      </c>
      <c r="O3329" t="b">
        <v>0</v>
      </c>
      <c r="P3329">
        <v>33</v>
      </c>
      <c r="Q3329" t="b">
        <v>1</v>
      </c>
      <c r="R3329" t="s">
        <v>8269</v>
      </c>
      <c r="S3329" s="12" t="s">
        <v>8318</v>
      </c>
      <c r="T3329" t="s">
        <v>8319</v>
      </c>
      <c r="U3329">
        <f>YEAR(N3329)</f>
        <v>2016</v>
      </c>
    </row>
    <row r="3330" spans="1:21" ht="15" hidden="1" customHeight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>
        <f>ROUND(E3330/D3330*100,0)</f>
        <v>146</v>
      </c>
      <c r="H3330">
        <f>ROUND(E3330/P3330,2)</f>
        <v>292.77999999999997</v>
      </c>
      <c r="I3330" t="s">
        <v>8223</v>
      </c>
      <c r="J3330" t="s">
        <v>8245</v>
      </c>
      <c r="K3330">
        <v>1404522000</v>
      </c>
      <c r="L3330" s="9">
        <f>K3330/60/60/24+DATE(1970,1,1)</f>
        <v>41825.041666666664</v>
      </c>
      <c r="M3330">
        <v>1404308883</v>
      </c>
      <c r="N3330" s="9">
        <f>M3330/24/60/60+DATE(1970,1,1)</f>
        <v>41822.57503472222</v>
      </c>
      <c r="O3330" t="b">
        <v>0</v>
      </c>
      <c r="P3330">
        <v>9</v>
      </c>
      <c r="Q3330" t="b">
        <v>1</v>
      </c>
      <c r="R3330" t="s">
        <v>8269</v>
      </c>
      <c r="S3330" s="12" t="s">
        <v>8318</v>
      </c>
      <c r="T3330" t="s">
        <v>8319</v>
      </c>
      <c r="U3330">
        <f>YEAR(N3330)</f>
        <v>2014</v>
      </c>
    </row>
    <row r="3331" spans="1:21" ht="15" hidden="1" customHeight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>
        <f>ROUND(E3331/D3331*100,0)</f>
        <v>117</v>
      </c>
      <c r="H3331">
        <f>ROUND(E3331/P3331,2)</f>
        <v>44.92</v>
      </c>
      <c r="I3331" t="s">
        <v>8224</v>
      </c>
      <c r="J3331" t="s">
        <v>8246</v>
      </c>
      <c r="K3331">
        <v>1406502000</v>
      </c>
      <c r="L3331" s="9">
        <f>K3331/60/60/24+DATE(1970,1,1)</f>
        <v>41847.958333333336</v>
      </c>
      <c r="M3331">
        <v>1405583108</v>
      </c>
      <c r="N3331" s="9">
        <f>M3331/24/60/60+DATE(1970,1,1)</f>
        <v>41837.323009259257</v>
      </c>
      <c r="O3331" t="b">
        <v>0</v>
      </c>
      <c r="P3331">
        <v>26</v>
      </c>
      <c r="Q3331" t="b">
        <v>1</v>
      </c>
      <c r="R3331" t="s">
        <v>8269</v>
      </c>
      <c r="S3331" s="12" t="s">
        <v>8318</v>
      </c>
      <c r="T3331" t="s">
        <v>8319</v>
      </c>
      <c r="U3331">
        <f>YEAR(N3331)</f>
        <v>2014</v>
      </c>
    </row>
    <row r="3332" spans="1:21" ht="15" hidden="1" customHeight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>
        <f>ROUND(E3332/D3332*100,0)</f>
        <v>106</v>
      </c>
      <c r="H3332">
        <f>ROUND(E3332/P3332,2)</f>
        <v>23.1</v>
      </c>
      <c r="I3332" t="s">
        <v>8224</v>
      </c>
      <c r="J3332" t="s">
        <v>8246</v>
      </c>
      <c r="K3332">
        <v>1427919468</v>
      </c>
      <c r="L3332" s="9">
        <f>K3332/60/60/24+DATE(1970,1,1)</f>
        <v>42095.845694444448</v>
      </c>
      <c r="M3332">
        <v>1425331068</v>
      </c>
      <c r="N3332" s="9">
        <f>M3332/24/60/60+DATE(1970,1,1)</f>
        <v>42065.887361111112</v>
      </c>
      <c r="O3332" t="b">
        <v>0</v>
      </c>
      <c r="P3332">
        <v>69</v>
      </c>
      <c r="Q3332" t="b">
        <v>1</v>
      </c>
      <c r="R3332" t="s">
        <v>8269</v>
      </c>
      <c r="S3332" s="12" t="s">
        <v>8318</v>
      </c>
      <c r="T3332" t="s">
        <v>8319</v>
      </c>
      <c r="U3332">
        <f>YEAR(N3332)</f>
        <v>2015</v>
      </c>
    </row>
    <row r="3333" spans="1:21" ht="15" hidden="1" customHeight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>
        <f>ROUND(E3333/D3333*100,0)</f>
        <v>105</v>
      </c>
      <c r="H3333">
        <f>ROUND(E3333/P3333,2)</f>
        <v>80.400000000000006</v>
      </c>
      <c r="I3333" t="s">
        <v>8223</v>
      </c>
      <c r="J3333" t="s">
        <v>8245</v>
      </c>
      <c r="K3333">
        <v>1444149886</v>
      </c>
      <c r="L3333" s="9">
        <f>K3333/60/60/24+DATE(1970,1,1)</f>
        <v>42283.697754629626</v>
      </c>
      <c r="M3333">
        <v>1441125886</v>
      </c>
      <c r="N3333" s="9">
        <f>M3333/24/60/60+DATE(1970,1,1)</f>
        <v>42248.697754629626</v>
      </c>
      <c r="O3333" t="b">
        <v>0</v>
      </c>
      <c r="P3333">
        <v>65</v>
      </c>
      <c r="Q3333" t="b">
        <v>1</v>
      </c>
      <c r="R3333" t="s">
        <v>8269</v>
      </c>
      <c r="S3333" s="12" t="s">
        <v>8318</v>
      </c>
      <c r="T3333" t="s">
        <v>8319</v>
      </c>
      <c r="U3333">
        <f>YEAR(N3333)</f>
        <v>2015</v>
      </c>
    </row>
    <row r="3334" spans="1:21" ht="15" hidden="1" customHeight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>
        <f>ROUND(E3334/D3334*100,0)</f>
        <v>100</v>
      </c>
      <c r="H3334">
        <f>ROUND(E3334/P3334,2)</f>
        <v>72.290000000000006</v>
      </c>
      <c r="I3334" t="s">
        <v>8223</v>
      </c>
      <c r="J3334" t="s">
        <v>8245</v>
      </c>
      <c r="K3334">
        <v>1405802330</v>
      </c>
      <c r="L3334" s="9">
        <f>K3334/60/60/24+DATE(1970,1,1)</f>
        <v>41839.860300925924</v>
      </c>
      <c r="M3334">
        <v>1403210330</v>
      </c>
      <c r="N3334" s="9">
        <f>M3334/24/60/60+DATE(1970,1,1)</f>
        <v>41809.860300925924</v>
      </c>
      <c r="O3334" t="b">
        <v>0</v>
      </c>
      <c r="P3334">
        <v>83</v>
      </c>
      <c r="Q3334" t="b">
        <v>1</v>
      </c>
      <c r="R3334" t="s">
        <v>8269</v>
      </c>
      <c r="S3334" s="12" t="s">
        <v>8318</v>
      </c>
      <c r="T3334" t="s">
        <v>8319</v>
      </c>
      <c r="U3334">
        <f>YEAR(N3334)</f>
        <v>2014</v>
      </c>
    </row>
    <row r="3335" spans="1:21" ht="15" hidden="1" customHeight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>
        <f>ROUND(E3335/D3335*100,0)</f>
        <v>105</v>
      </c>
      <c r="H3335">
        <f>ROUND(E3335/P3335,2)</f>
        <v>32.97</v>
      </c>
      <c r="I3335" t="s">
        <v>8223</v>
      </c>
      <c r="J3335" t="s">
        <v>8245</v>
      </c>
      <c r="K3335">
        <v>1434384880</v>
      </c>
      <c r="L3335" s="9">
        <f>K3335/60/60/24+DATE(1970,1,1)</f>
        <v>42170.676851851851</v>
      </c>
      <c r="M3335">
        <v>1432484080</v>
      </c>
      <c r="N3335" s="9">
        <f>M3335/24/60/60+DATE(1970,1,1)</f>
        <v>42148.676851851851</v>
      </c>
      <c r="O3335" t="b">
        <v>0</v>
      </c>
      <c r="P3335">
        <v>111</v>
      </c>
      <c r="Q3335" t="b">
        <v>1</v>
      </c>
      <c r="R3335" t="s">
        <v>8269</v>
      </c>
      <c r="S3335" s="12" t="s">
        <v>8318</v>
      </c>
      <c r="T3335" t="s">
        <v>8319</v>
      </c>
      <c r="U3335">
        <f>YEAR(N3335)</f>
        <v>2015</v>
      </c>
    </row>
    <row r="3336" spans="1:21" ht="15" hidden="1" customHeight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>
        <f>ROUND(E3336/D3336*100,0)</f>
        <v>139</v>
      </c>
      <c r="H3336">
        <f>ROUND(E3336/P3336,2)</f>
        <v>116.65</v>
      </c>
      <c r="I3336" t="s">
        <v>8223</v>
      </c>
      <c r="J3336" t="s">
        <v>8245</v>
      </c>
      <c r="K3336">
        <v>1438259422</v>
      </c>
      <c r="L3336" s="9">
        <f>K3336/60/60/24+DATE(1970,1,1)</f>
        <v>42215.521087962959</v>
      </c>
      <c r="M3336">
        <v>1435667422</v>
      </c>
      <c r="N3336" s="9">
        <f>M3336/24/60/60+DATE(1970,1,1)</f>
        <v>42185.521087962959</v>
      </c>
      <c r="O3336" t="b">
        <v>0</v>
      </c>
      <c r="P3336">
        <v>46</v>
      </c>
      <c r="Q3336" t="b">
        <v>1</v>
      </c>
      <c r="R3336" t="s">
        <v>8269</v>
      </c>
      <c r="S3336" s="12" t="s">
        <v>8318</v>
      </c>
      <c r="T3336" t="s">
        <v>8319</v>
      </c>
      <c r="U3336">
        <f>YEAR(N3336)</f>
        <v>2015</v>
      </c>
    </row>
    <row r="3337" spans="1:21" ht="15" hidden="1" customHeight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>
        <f>ROUND(E3337/D3337*100,0)</f>
        <v>100</v>
      </c>
      <c r="H3337">
        <f>ROUND(E3337/P3337,2)</f>
        <v>79.62</v>
      </c>
      <c r="I3337" t="s">
        <v>8224</v>
      </c>
      <c r="J3337" t="s">
        <v>8246</v>
      </c>
      <c r="K3337">
        <v>1407106800</v>
      </c>
      <c r="L3337" s="9">
        <f>K3337/60/60/24+DATE(1970,1,1)</f>
        <v>41854.958333333336</v>
      </c>
      <c r="M3337">
        <v>1404749446</v>
      </c>
      <c r="N3337" s="9">
        <f>M3337/24/60/60+DATE(1970,1,1)</f>
        <v>41827.674143518518</v>
      </c>
      <c r="O3337" t="b">
        <v>0</v>
      </c>
      <c r="P3337">
        <v>63</v>
      </c>
      <c r="Q3337" t="b">
        <v>1</v>
      </c>
      <c r="R3337" t="s">
        <v>8269</v>
      </c>
      <c r="S3337" s="12" t="s">
        <v>8318</v>
      </c>
      <c r="T3337" t="s">
        <v>8319</v>
      </c>
      <c r="U3337">
        <f>YEAR(N3337)</f>
        <v>2014</v>
      </c>
    </row>
    <row r="3338" spans="1:21" ht="15" hidden="1" customHeight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>
        <f>ROUND(E3338/D3338*100,0)</f>
        <v>100</v>
      </c>
      <c r="H3338">
        <f>ROUND(E3338/P3338,2)</f>
        <v>27.78</v>
      </c>
      <c r="I3338" t="s">
        <v>8224</v>
      </c>
      <c r="J3338" t="s">
        <v>8246</v>
      </c>
      <c r="K3338">
        <v>1459845246</v>
      </c>
      <c r="L3338" s="9">
        <f>K3338/60/60/24+DATE(1970,1,1)</f>
        <v>42465.35701388889</v>
      </c>
      <c r="M3338">
        <v>1457429646</v>
      </c>
      <c r="N3338" s="9">
        <f>M3338/24/60/60+DATE(1970,1,1)</f>
        <v>42437.398680555554</v>
      </c>
      <c r="O3338" t="b">
        <v>0</v>
      </c>
      <c r="P3338">
        <v>9</v>
      </c>
      <c r="Q3338" t="b">
        <v>1</v>
      </c>
      <c r="R3338" t="s">
        <v>8269</v>
      </c>
      <c r="S3338" s="12" t="s">
        <v>8318</v>
      </c>
      <c r="T3338" t="s">
        <v>8319</v>
      </c>
      <c r="U3338">
        <f>YEAR(N3338)</f>
        <v>2016</v>
      </c>
    </row>
    <row r="3339" spans="1:21" ht="15" hidden="1" customHeight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>
        <f>ROUND(E3339/D3339*100,0)</f>
        <v>110</v>
      </c>
      <c r="H3339">
        <f>ROUND(E3339/P3339,2)</f>
        <v>81.03</v>
      </c>
      <c r="I3339" t="s">
        <v>8224</v>
      </c>
      <c r="J3339" t="s">
        <v>8246</v>
      </c>
      <c r="K3339">
        <v>1412974800</v>
      </c>
      <c r="L3339" s="9">
        <f>K3339/60/60/24+DATE(1970,1,1)</f>
        <v>41922.875</v>
      </c>
      <c r="M3339">
        <v>1411109167</v>
      </c>
      <c r="N3339" s="9">
        <f>M3339/24/60/60+DATE(1970,1,1)</f>
        <v>41901.282025462962</v>
      </c>
      <c r="O3339" t="b">
        <v>0</v>
      </c>
      <c r="P3339">
        <v>34</v>
      </c>
      <c r="Q3339" t="b">
        <v>1</v>
      </c>
      <c r="R3339" t="s">
        <v>8269</v>
      </c>
      <c r="S3339" s="12" t="s">
        <v>8318</v>
      </c>
      <c r="T3339" t="s">
        <v>8319</v>
      </c>
      <c r="U3339">
        <f>YEAR(N3339)</f>
        <v>2014</v>
      </c>
    </row>
    <row r="3340" spans="1:21" ht="15" hidden="1" customHeight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>
        <f>ROUND(E3340/D3340*100,0)</f>
        <v>102</v>
      </c>
      <c r="H3340">
        <f>ROUND(E3340/P3340,2)</f>
        <v>136.85</v>
      </c>
      <c r="I3340" t="s">
        <v>8223</v>
      </c>
      <c r="J3340" t="s">
        <v>8245</v>
      </c>
      <c r="K3340">
        <v>1487944080</v>
      </c>
      <c r="L3340" s="9">
        <f>K3340/60/60/24+DATE(1970,1,1)</f>
        <v>42790.574999999997</v>
      </c>
      <c r="M3340">
        <v>1486129680</v>
      </c>
      <c r="N3340" s="9">
        <f>M3340/24/60/60+DATE(1970,1,1)</f>
        <v>42769.574999999997</v>
      </c>
      <c r="O3340" t="b">
        <v>0</v>
      </c>
      <c r="P3340">
        <v>112</v>
      </c>
      <c r="Q3340" t="b">
        <v>1</v>
      </c>
      <c r="R3340" t="s">
        <v>8269</v>
      </c>
      <c r="S3340" s="12" t="s">
        <v>8318</v>
      </c>
      <c r="T3340" t="s">
        <v>8319</v>
      </c>
      <c r="U3340">
        <f>YEAR(N3340)</f>
        <v>2017</v>
      </c>
    </row>
    <row r="3341" spans="1:21" ht="15" hidden="1" customHeight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>
        <f>ROUND(E3341/D3341*100,0)</f>
        <v>104</v>
      </c>
      <c r="H3341">
        <f>ROUND(E3341/P3341,2)</f>
        <v>177.62</v>
      </c>
      <c r="I3341" t="s">
        <v>8223</v>
      </c>
      <c r="J3341" t="s">
        <v>8245</v>
      </c>
      <c r="K3341">
        <v>1469721518</v>
      </c>
      <c r="L3341" s="9">
        <f>K3341/60/60/24+DATE(1970,1,1)</f>
        <v>42579.665717592594</v>
      </c>
      <c r="M3341">
        <v>1467129518</v>
      </c>
      <c r="N3341" s="9">
        <f>M3341/24/60/60+DATE(1970,1,1)</f>
        <v>42549.665717592594</v>
      </c>
      <c r="O3341" t="b">
        <v>0</v>
      </c>
      <c r="P3341">
        <v>47</v>
      </c>
      <c r="Q3341" t="b">
        <v>1</v>
      </c>
      <c r="R3341" t="s">
        <v>8269</v>
      </c>
      <c r="S3341" s="12" t="s">
        <v>8318</v>
      </c>
      <c r="T3341" t="s">
        <v>8319</v>
      </c>
      <c r="U3341">
        <f>YEAR(N3341)</f>
        <v>2016</v>
      </c>
    </row>
    <row r="3342" spans="1:21" ht="15" hidden="1" customHeight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>
        <f>ROUND(E3342/D3342*100,0)</f>
        <v>138</v>
      </c>
      <c r="H3342">
        <f>ROUND(E3342/P3342,2)</f>
        <v>109.08</v>
      </c>
      <c r="I3342" t="s">
        <v>8223</v>
      </c>
      <c r="J3342" t="s">
        <v>8245</v>
      </c>
      <c r="K3342">
        <v>1481066554</v>
      </c>
      <c r="L3342" s="9">
        <f>K3342/60/60/24+DATE(1970,1,1)</f>
        <v>42710.974004629628</v>
      </c>
      <c r="M3342">
        <v>1478906554</v>
      </c>
      <c r="N3342" s="9">
        <f>M3342/24/60/60+DATE(1970,1,1)</f>
        <v>42685.974004629628</v>
      </c>
      <c r="O3342" t="b">
        <v>0</v>
      </c>
      <c r="P3342">
        <v>38</v>
      </c>
      <c r="Q3342" t="b">
        <v>1</v>
      </c>
      <c r="R3342" t="s">
        <v>8269</v>
      </c>
      <c r="S3342" s="12" t="s">
        <v>8318</v>
      </c>
      <c r="T3342" t="s">
        <v>8319</v>
      </c>
      <c r="U3342">
        <f>YEAR(N3342)</f>
        <v>2016</v>
      </c>
    </row>
    <row r="3343" spans="1:21" ht="15" hidden="1" customHeight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>
        <f>ROUND(E3343/D3343*100,0)</f>
        <v>100</v>
      </c>
      <c r="H3343">
        <f>ROUND(E3343/P3343,2)</f>
        <v>119.64</v>
      </c>
      <c r="I3343" t="s">
        <v>8224</v>
      </c>
      <c r="J3343" t="s">
        <v>8246</v>
      </c>
      <c r="K3343">
        <v>1465750800</v>
      </c>
      <c r="L3343" s="9">
        <f>K3343/60/60/24+DATE(1970,1,1)</f>
        <v>42533.708333333328</v>
      </c>
      <c r="M3343">
        <v>1463771421</v>
      </c>
      <c r="N3343" s="9">
        <f>M3343/24/60/60+DATE(1970,1,1)</f>
        <v>42510.798854166671</v>
      </c>
      <c r="O3343" t="b">
        <v>0</v>
      </c>
      <c r="P3343">
        <v>28</v>
      </c>
      <c r="Q3343" t="b">
        <v>1</v>
      </c>
      <c r="R3343" t="s">
        <v>8269</v>
      </c>
      <c r="S3343" s="12" t="s">
        <v>8318</v>
      </c>
      <c r="T3343" t="s">
        <v>8319</v>
      </c>
      <c r="U3343">
        <f>YEAR(N3343)</f>
        <v>2016</v>
      </c>
    </row>
    <row r="3344" spans="1:21" ht="15" hidden="1" customHeight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>
        <f>ROUND(E3344/D3344*100,0)</f>
        <v>102</v>
      </c>
      <c r="H3344">
        <f>ROUND(E3344/P3344,2)</f>
        <v>78.209999999999994</v>
      </c>
      <c r="I3344" t="s">
        <v>8223</v>
      </c>
      <c r="J3344" t="s">
        <v>8245</v>
      </c>
      <c r="K3344">
        <v>1427864340</v>
      </c>
      <c r="L3344" s="9">
        <f>K3344/60/60/24+DATE(1970,1,1)</f>
        <v>42095.207638888889</v>
      </c>
      <c r="M3344">
        <v>1425020810</v>
      </c>
      <c r="N3344" s="9">
        <f>M3344/24/60/60+DATE(1970,1,1)</f>
        <v>42062.296412037038</v>
      </c>
      <c r="O3344" t="b">
        <v>0</v>
      </c>
      <c r="P3344">
        <v>78</v>
      </c>
      <c r="Q3344" t="b">
        <v>1</v>
      </c>
      <c r="R3344" t="s">
        <v>8269</v>
      </c>
      <c r="S3344" s="12" t="s">
        <v>8318</v>
      </c>
      <c r="T3344" t="s">
        <v>8319</v>
      </c>
      <c r="U3344">
        <f>YEAR(N3344)</f>
        <v>2015</v>
      </c>
    </row>
    <row r="3345" spans="1:21" ht="15" hidden="1" customHeight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>
        <f>ROUND(E3345/D3345*100,0)</f>
        <v>171</v>
      </c>
      <c r="H3345">
        <f>ROUND(E3345/P3345,2)</f>
        <v>52.17</v>
      </c>
      <c r="I3345" t="s">
        <v>8224</v>
      </c>
      <c r="J3345" t="s">
        <v>8246</v>
      </c>
      <c r="K3345">
        <v>1460553480</v>
      </c>
      <c r="L3345" s="9">
        <f>K3345/60/60/24+DATE(1970,1,1)</f>
        <v>42473.554166666669</v>
      </c>
      <c r="M3345">
        <v>1458770384</v>
      </c>
      <c r="N3345" s="9">
        <f>M3345/24/60/60+DATE(1970,1,1)</f>
        <v>42452.916481481487</v>
      </c>
      <c r="O3345" t="b">
        <v>0</v>
      </c>
      <c r="P3345">
        <v>23</v>
      </c>
      <c r="Q3345" t="b">
        <v>1</v>
      </c>
      <c r="R3345" t="s">
        <v>8269</v>
      </c>
      <c r="S3345" s="12" t="s">
        <v>8318</v>
      </c>
      <c r="T3345" t="s">
        <v>8319</v>
      </c>
      <c r="U3345">
        <f>YEAR(N3345)</f>
        <v>2016</v>
      </c>
    </row>
    <row r="3346" spans="1:21" ht="15" hidden="1" customHeight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>
        <f>ROUND(E3346/D3346*100,0)</f>
        <v>101</v>
      </c>
      <c r="H3346">
        <f>ROUND(E3346/P3346,2)</f>
        <v>114.13</v>
      </c>
      <c r="I3346" t="s">
        <v>8223</v>
      </c>
      <c r="J3346" t="s">
        <v>8245</v>
      </c>
      <c r="K3346">
        <v>1409374093</v>
      </c>
      <c r="L3346" s="9">
        <f>K3346/60/60/24+DATE(1970,1,1)</f>
        <v>41881.200150462959</v>
      </c>
      <c r="M3346">
        <v>1406782093</v>
      </c>
      <c r="N3346" s="9">
        <f>M3346/24/60/60+DATE(1970,1,1)</f>
        <v>41851.200150462959</v>
      </c>
      <c r="O3346" t="b">
        <v>0</v>
      </c>
      <c r="P3346">
        <v>40</v>
      </c>
      <c r="Q3346" t="b">
        <v>1</v>
      </c>
      <c r="R3346" t="s">
        <v>8269</v>
      </c>
      <c r="S3346" s="12" t="s">
        <v>8318</v>
      </c>
      <c r="T3346" t="s">
        <v>8319</v>
      </c>
      <c r="U3346">
        <f>YEAR(N3346)</f>
        <v>2014</v>
      </c>
    </row>
    <row r="3347" spans="1:21" ht="15" hidden="1" customHeight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>
        <f>ROUND(E3347/D3347*100,0)</f>
        <v>130</v>
      </c>
      <c r="H3347">
        <f>ROUND(E3347/P3347,2)</f>
        <v>50</v>
      </c>
      <c r="I3347" t="s">
        <v>8223</v>
      </c>
      <c r="J3347" t="s">
        <v>8245</v>
      </c>
      <c r="K3347">
        <v>1429317420</v>
      </c>
      <c r="L3347" s="9">
        <f>K3347/60/60/24+DATE(1970,1,1)</f>
        <v>42112.025694444441</v>
      </c>
      <c r="M3347">
        <v>1424226768</v>
      </c>
      <c r="N3347" s="9">
        <f>M3347/24/60/60+DATE(1970,1,1)</f>
        <v>42053.106111111112</v>
      </c>
      <c r="O3347" t="b">
        <v>0</v>
      </c>
      <c r="P3347">
        <v>13</v>
      </c>
      <c r="Q3347" t="b">
        <v>1</v>
      </c>
      <c r="R3347" t="s">
        <v>8269</v>
      </c>
      <c r="S3347" s="12" t="s">
        <v>8318</v>
      </c>
      <c r="T3347" t="s">
        <v>8319</v>
      </c>
      <c r="U3347">
        <f>YEAR(N3347)</f>
        <v>2015</v>
      </c>
    </row>
    <row r="3348" spans="1:21" ht="15" hidden="1" customHeight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>
        <f>ROUND(E3348/D3348*100,0)</f>
        <v>110</v>
      </c>
      <c r="H3348">
        <f>ROUND(E3348/P3348,2)</f>
        <v>91.67</v>
      </c>
      <c r="I3348" t="s">
        <v>8223</v>
      </c>
      <c r="J3348" t="s">
        <v>8245</v>
      </c>
      <c r="K3348">
        <v>1424910910</v>
      </c>
      <c r="L3348" s="9">
        <f>K3348/60/60/24+DATE(1970,1,1)</f>
        <v>42061.024421296301</v>
      </c>
      <c r="M3348">
        <v>1424306110</v>
      </c>
      <c r="N3348" s="9">
        <f>M3348/24/60/60+DATE(1970,1,1)</f>
        <v>42054.024421296301</v>
      </c>
      <c r="O3348" t="b">
        <v>0</v>
      </c>
      <c r="P3348">
        <v>18</v>
      </c>
      <c r="Q3348" t="b">
        <v>1</v>
      </c>
      <c r="R3348" t="s">
        <v>8269</v>
      </c>
      <c r="S3348" s="12" t="s">
        <v>8318</v>
      </c>
      <c r="T3348" t="s">
        <v>8319</v>
      </c>
      <c r="U3348">
        <f>YEAR(N3348)</f>
        <v>2015</v>
      </c>
    </row>
    <row r="3349" spans="1:21" ht="15" hidden="1" customHeight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>
        <f>ROUND(E3349/D3349*100,0)</f>
        <v>119</v>
      </c>
      <c r="H3349">
        <f>ROUND(E3349/P3349,2)</f>
        <v>108.59</v>
      </c>
      <c r="I3349" t="s">
        <v>8224</v>
      </c>
      <c r="J3349" t="s">
        <v>8246</v>
      </c>
      <c r="K3349">
        <v>1462741200</v>
      </c>
      <c r="L3349" s="9">
        <f>K3349/60/60/24+DATE(1970,1,1)</f>
        <v>42498.875</v>
      </c>
      <c r="M3349">
        <v>1461503654</v>
      </c>
      <c r="N3349" s="9">
        <f>M3349/24/60/60+DATE(1970,1,1)</f>
        <v>42484.551550925928</v>
      </c>
      <c r="O3349" t="b">
        <v>0</v>
      </c>
      <c r="P3349">
        <v>22</v>
      </c>
      <c r="Q3349" t="b">
        <v>1</v>
      </c>
      <c r="R3349" t="s">
        <v>8269</v>
      </c>
      <c r="S3349" s="12" t="s">
        <v>8318</v>
      </c>
      <c r="T3349" t="s">
        <v>8319</v>
      </c>
      <c r="U3349">
        <f>YEAR(N3349)</f>
        <v>2016</v>
      </c>
    </row>
    <row r="3350" spans="1:21" ht="15" hidden="1" customHeight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>
        <f>ROUND(E3350/D3350*100,0)</f>
        <v>100</v>
      </c>
      <c r="H3350">
        <f>ROUND(E3350/P3350,2)</f>
        <v>69.819999999999993</v>
      </c>
      <c r="I3350" t="s">
        <v>8223</v>
      </c>
      <c r="J3350" t="s">
        <v>8245</v>
      </c>
      <c r="K3350">
        <v>1461988740</v>
      </c>
      <c r="L3350" s="9">
        <f>K3350/60/60/24+DATE(1970,1,1)</f>
        <v>42490.165972222225</v>
      </c>
      <c r="M3350">
        <v>1459949080</v>
      </c>
      <c r="N3350" s="9">
        <f>M3350/24/60/60+DATE(1970,1,1)</f>
        <v>42466.558796296296</v>
      </c>
      <c r="O3350" t="b">
        <v>0</v>
      </c>
      <c r="P3350">
        <v>79</v>
      </c>
      <c r="Q3350" t="b">
        <v>1</v>
      </c>
      <c r="R3350" t="s">
        <v>8269</v>
      </c>
      <c r="S3350" s="12" t="s">
        <v>8318</v>
      </c>
      <c r="T3350" t="s">
        <v>8319</v>
      </c>
      <c r="U3350">
        <f>YEAR(N3350)</f>
        <v>2016</v>
      </c>
    </row>
    <row r="3351" spans="1:21" ht="15" hidden="1" customHeight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>
        <f>ROUND(E3351/D3351*100,0)</f>
        <v>153</v>
      </c>
      <c r="H3351">
        <f>ROUND(E3351/P3351,2)</f>
        <v>109.57</v>
      </c>
      <c r="I3351" t="s">
        <v>8223</v>
      </c>
      <c r="J3351" t="s">
        <v>8245</v>
      </c>
      <c r="K3351">
        <v>1465837200</v>
      </c>
      <c r="L3351" s="9">
        <f>K3351/60/60/24+DATE(1970,1,1)</f>
        <v>42534.708333333328</v>
      </c>
      <c r="M3351">
        <v>1463971172</v>
      </c>
      <c r="N3351" s="9">
        <f>M3351/24/60/60+DATE(1970,1,1)</f>
        <v>42513.11078703704</v>
      </c>
      <c r="O3351" t="b">
        <v>0</v>
      </c>
      <c r="P3351">
        <v>14</v>
      </c>
      <c r="Q3351" t="b">
        <v>1</v>
      </c>
      <c r="R3351" t="s">
        <v>8269</v>
      </c>
      <c r="S3351" s="12" t="s">
        <v>8318</v>
      </c>
      <c r="T3351" t="s">
        <v>8319</v>
      </c>
      <c r="U3351">
        <f>YEAR(N3351)</f>
        <v>2016</v>
      </c>
    </row>
    <row r="3352" spans="1:21" ht="15" hidden="1" customHeight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>
        <f>ROUND(E3352/D3352*100,0)</f>
        <v>104</v>
      </c>
      <c r="H3352">
        <f>ROUND(E3352/P3352,2)</f>
        <v>71.67</v>
      </c>
      <c r="I3352" t="s">
        <v>8242</v>
      </c>
      <c r="J3352" t="s">
        <v>8248</v>
      </c>
      <c r="K3352">
        <v>1448838000</v>
      </c>
      <c r="L3352" s="9">
        <f>K3352/60/60/24+DATE(1970,1,1)</f>
        <v>42337.958333333328</v>
      </c>
      <c r="M3352">
        <v>1445791811</v>
      </c>
      <c r="N3352" s="9">
        <f>M3352/24/60/60+DATE(1970,1,1)</f>
        <v>42302.701516203706</v>
      </c>
      <c r="O3352" t="b">
        <v>0</v>
      </c>
      <c r="P3352">
        <v>51</v>
      </c>
      <c r="Q3352" t="b">
        <v>1</v>
      </c>
      <c r="R3352" t="s">
        <v>8269</v>
      </c>
      <c r="S3352" s="12" t="s">
        <v>8318</v>
      </c>
      <c r="T3352" t="s">
        <v>8319</v>
      </c>
      <c r="U3352">
        <f>YEAR(N3352)</f>
        <v>2015</v>
      </c>
    </row>
    <row r="3353" spans="1:21" ht="15" hidden="1" customHeight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>
        <f>ROUND(E3353/D3353*100,0)</f>
        <v>101</v>
      </c>
      <c r="H3353">
        <f>ROUND(E3353/P3353,2)</f>
        <v>93.61</v>
      </c>
      <c r="I3353" t="s">
        <v>8224</v>
      </c>
      <c r="J3353" t="s">
        <v>8246</v>
      </c>
      <c r="K3353">
        <v>1406113200</v>
      </c>
      <c r="L3353" s="9">
        <f>K3353/60/60/24+DATE(1970,1,1)</f>
        <v>41843.458333333336</v>
      </c>
      <c r="M3353">
        <v>1402910965</v>
      </c>
      <c r="N3353" s="9">
        <f>M3353/24/60/60+DATE(1970,1,1)</f>
        <v>41806.395428240736</v>
      </c>
      <c r="O3353" t="b">
        <v>0</v>
      </c>
      <c r="P3353">
        <v>54</v>
      </c>
      <c r="Q3353" t="b">
        <v>1</v>
      </c>
      <c r="R3353" t="s">
        <v>8269</v>
      </c>
      <c r="S3353" s="12" t="s">
        <v>8318</v>
      </c>
      <c r="T3353" t="s">
        <v>8319</v>
      </c>
      <c r="U3353">
        <f>YEAR(N3353)</f>
        <v>2014</v>
      </c>
    </row>
    <row r="3354" spans="1:21" ht="15" hidden="1" customHeight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>
        <f>ROUND(E3354/D3354*100,0)</f>
        <v>108</v>
      </c>
      <c r="H3354">
        <f>ROUND(E3354/P3354,2)</f>
        <v>76.8</v>
      </c>
      <c r="I3354" t="s">
        <v>8224</v>
      </c>
      <c r="J3354" t="s">
        <v>8246</v>
      </c>
      <c r="K3354">
        <v>1467414000</v>
      </c>
      <c r="L3354" s="9">
        <f>K3354/60/60/24+DATE(1970,1,1)</f>
        <v>42552.958333333328</v>
      </c>
      <c r="M3354">
        <v>1462492178</v>
      </c>
      <c r="N3354" s="9">
        <f>M3354/24/60/60+DATE(1970,1,1)</f>
        <v>42495.992800925931</v>
      </c>
      <c r="O3354" t="b">
        <v>0</v>
      </c>
      <c r="P3354">
        <v>70</v>
      </c>
      <c r="Q3354" t="b">
        <v>1</v>
      </c>
      <c r="R3354" t="s">
        <v>8269</v>
      </c>
      <c r="S3354" s="12" t="s">
        <v>8318</v>
      </c>
      <c r="T3354" t="s">
        <v>8319</v>
      </c>
      <c r="U3354">
        <f>YEAR(N3354)</f>
        <v>2016</v>
      </c>
    </row>
    <row r="3355" spans="1:21" ht="15" hidden="1" customHeight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>
        <f>ROUND(E3355/D3355*100,0)</f>
        <v>315</v>
      </c>
      <c r="H3355">
        <f>ROUND(E3355/P3355,2)</f>
        <v>35.799999999999997</v>
      </c>
      <c r="I3355" t="s">
        <v>8224</v>
      </c>
      <c r="J3355" t="s">
        <v>8246</v>
      </c>
      <c r="K3355">
        <v>1462230000</v>
      </c>
      <c r="L3355" s="9">
        <f>K3355/60/60/24+DATE(1970,1,1)</f>
        <v>42492.958333333328</v>
      </c>
      <c r="M3355">
        <v>1461061350</v>
      </c>
      <c r="N3355" s="9">
        <f>M3355/24/60/60+DATE(1970,1,1)</f>
        <v>42479.432291666672</v>
      </c>
      <c r="O3355" t="b">
        <v>0</v>
      </c>
      <c r="P3355">
        <v>44</v>
      </c>
      <c r="Q3355" t="b">
        <v>1</v>
      </c>
      <c r="R3355" t="s">
        <v>8269</v>
      </c>
      <c r="S3355" s="12" t="s">
        <v>8318</v>
      </c>
      <c r="T3355" t="s">
        <v>8319</v>
      </c>
      <c r="U3355">
        <f>YEAR(N3355)</f>
        <v>2016</v>
      </c>
    </row>
    <row r="3356" spans="1:21" ht="15" hidden="1" customHeight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>
        <f>ROUND(E3356/D3356*100,0)</f>
        <v>102</v>
      </c>
      <c r="H3356">
        <f>ROUND(E3356/P3356,2)</f>
        <v>55.6</v>
      </c>
      <c r="I3356" t="s">
        <v>8223</v>
      </c>
      <c r="J3356" t="s">
        <v>8245</v>
      </c>
      <c r="K3356">
        <v>1446091260</v>
      </c>
      <c r="L3356" s="9">
        <f>K3356/60/60/24+DATE(1970,1,1)</f>
        <v>42306.167361111111</v>
      </c>
      <c r="M3356">
        <v>1443029206</v>
      </c>
      <c r="N3356" s="9">
        <f>M3356/24/60/60+DATE(1970,1,1)</f>
        <v>42270.7269212963</v>
      </c>
      <c r="O3356" t="b">
        <v>0</v>
      </c>
      <c r="P3356">
        <v>55</v>
      </c>
      <c r="Q3356" t="b">
        <v>1</v>
      </c>
      <c r="R3356" t="s">
        <v>8269</v>
      </c>
      <c r="S3356" s="12" t="s">
        <v>8318</v>
      </c>
      <c r="T3356" t="s">
        <v>8319</v>
      </c>
      <c r="U3356">
        <f>YEAR(N3356)</f>
        <v>2015</v>
      </c>
    </row>
    <row r="3357" spans="1:21" ht="15" hidden="1" customHeight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>
        <f>ROUND(E3357/D3357*100,0)</f>
        <v>126</v>
      </c>
      <c r="H3357">
        <f>ROUND(E3357/P3357,2)</f>
        <v>147.33000000000001</v>
      </c>
      <c r="I3357" t="s">
        <v>8224</v>
      </c>
      <c r="J3357" t="s">
        <v>8246</v>
      </c>
      <c r="K3357">
        <v>1462879020</v>
      </c>
      <c r="L3357" s="9">
        <f>K3357/60/60/24+DATE(1970,1,1)</f>
        <v>42500.470138888893</v>
      </c>
      <c r="M3357">
        <v>1461941527</v>
      </c>
      <c r="N3357" s="9">
        <f>M3357/24/60/60+DATE(1970,1,1)</f>
        <v>42489.619525462957</v>
      </c>
      <c r="O3357" t="b">
        <v>0</v>
      </c>
      <c r="P3357">
        <v>15</v>
      </c>
      <c r="Q3357" t="b">
        <v>1</v>
      </c>
      <c r="R3357" t="s">
        <v>8269</v>
      </c>
      <c r="S3357" s="12" t="s">
        <v>8318</v>
      </c>
      <c r="T3357" t="s">
        <v>8319</v>
      </c>
      <c r="U3357">
        <f>YEAR(N3357)</f>
        <v>2016</v>
      </c>
    </row>
    <row r="3358" spans="1:21" ht="15" hidden="1" customHeight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>
        <f>ROUND(E3358/D3358*100,0)</f>
        <v>101</v>
      </c>
      <c r="H3358">
        <f>ROUND(E3358/P3358,2)</f>
        <v>56.33</v>
      </c>
      <c r="I3358" t="s">
        <v>8224</v>
      </c>
      <c r="J3358" t="s">
        <v>8246</v>
      </c>
      <c r="K3358">
        <v>1468611272</v>
      </c>
      <c r="L3358" s="9">
        <f>K3358/60/60/24+DATE(1970,1,1)</f>
        <v>42566.815648148149</v>
      </c>
      <c r="M3358">
        <v>1466019272</v>
      </c>
      <c r="N3358" s="9">
        <f>M3358/24/60/60+DATE(1970,1,1)</f>
        <v>42536.815648148149</v>
      </c>
      <c r="O3358" t="b">
        <v>0</v>
      </c>
      <c r="P3358">
        <v>27</v>
      </c>
      <c r="Q3358" t="b">
        <v>1</v>
      </c>
      <c r="R3358" t="s">
        <v>8269</v>
      </c>
      <c r="S3358" s="12" t="s">
        <v>8318</v>
      </c>
      <c r="T3358" t="s">
        <v>8319</v>
      </c>
      <c r="U3358">
        <f>YEAR(N3358)</f>
        <v>2016</v>
      </c>
    </row>
    <row r="3359" spans="1:21" ht="15" hidden="1" customHeight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>
        <f>ROUND(E3359/D3359*100,0)</f>
        <v>101</v>
      </c>
      <c r="H3359">
        <f>ROUND(E3359/P3359,2)</f>
        <v>96.19</v>
      </c>
      <c r="I3359" t="s">
        <v>8224</v>
      </c>
      <c r="J3359" t="s">
        <v>8246</v>
      </c>
      <c r="K3359">
        <v>1406887310</v>
      </c>
      <c r="L3359" s="9">
        <f>K3359/60/60/24+DATE(1970,1,1)</f>
        <v>41852.417939814812</v>
      </c>
      <c r="M3359">
        <v>1404295310</v>
      </c>
      <c r="N3359" s="9">
        <f>M3359/24/60/60+DATE(1970,1,1)</f>
        <v>41822.417939814812</v>
      </c>
      <c r="O3359" t="b">
        <v>0</v>
      </c>
      <c r="P3359">
        <v>21</v>
      </c>
      <c r="Q3359" t="b">
        <v>1</v>
      </c>
      <c r="R3359" t="s">
        <v>8269</v>
      </c>
      <c r="S3359" s="12" t="s">
        <v>8318</v>
      </c>
      <c r="T3359" t="s">
        <v>8319</v>
      </c>
      <c r="U3359">
        <f>YEAR(N3359)</f>
        <v>2014</v>
      </c>
    </row>
    <row r="3360" spans="1:21" ht="15" hidden="1" customHeight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>
        <f>ROUND(E3360/D3360*100,0)</f>
        <v>103</v>
      </c>
      <c r="H3360">
        <f>ROUND(E3360/P3360,2)</f>
        <v>63.57</v>
      </c>
      <c r="I3360" t="s">
        <v>8223</v>
      </c>
      <c r="J3360" t="s">
        <v>8245</v>
      </c>
      <c r="K3360">
        <v>1416385679</v>
      </c>
      <c r="L3360" s="9">
        <f>K3360/60/60/24+DATE(1970,1,1)</f>
        <v>41962.352766203709</v>
      </c>
      <c r="M3360">
        <v>1413790079</v>
      </c>
      <c r="N3360" s="9">
        <f>M3360/24/60/60+DATE(1970,1,1)</f>
        <v>41932.311099537037</v>
      </c>
      <c r="O3360" t="b">
        <v>0</v>
      </c>
      <c r="P3360">
        <v>162</v>
      </c>
      <c r="Q3360" t="b">
        <v>1</v>
      </c>
      <c r="R3360" t="s">
        <v>8269</v>
      </c>
      <c r="S3360" s="12" t="s">
        <v>8318</v>
      </c>
      <c r="T3360" t="s">
        <v>8319</v>
      </c>
      <c r="U3360">
        <f>YEAR(N3360)</f>
        <v>2014</v>
      </c>
    </row>
    <row r="3361" spans="1:21" ht="15" hidden="1" customHeight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>
        <f>ROUND(E3361/D3361*100,0)</f>
        <v>106</v>
      </c>
      <c r="H3361">
        <f>ROUND(E3361/P3361,2)</f>
        <v>184.78</v>
      </c>
      <c r="I3361" t="s">
        <v>8223</v>
      </c>
      <c r="J3361" t="s">
        <v>8245</v>
      </c>
      <c r="K3361">
        <v>1487985734</v>
      </c>
      <c r="L3361" s="9">
        <f>K3361/60/60/24+DATE(1970,1,1)</f>
        <v>42791.057106481487</v>
      </c>
      <c r="M3361">
        <v>1484097734</v>
      </c>
      <c r="N3361" s="9">
        <f>M3361/24/60/60+DATE(1970,1,1)</f>
        <v>42746.057106481487</v>
      </c>
      <c r="O3361" t="b">
        <v>0</v>
      </c>
      <c r="P3361">
        <v>23</v>
      </c>
      <c r="Q3361" t="b">
        <v>1</v>
      </c>
      <c r="R3361" t="s">
        <v>8269</v>
      </c>
      <c r="S3361" s="12" t="s">
        <v>8318</v>
      </c>
      <c r="T3361" t="s">
        <v>8319</v>
      </c>
      <c r="U3361">
        <f>YEAR(N3361)</f>
        <v>2017</v>
      </c>
    </row>
    <row r="3362" spans="1:21" ht="15" hidden="1" customHeight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>
        <f>ROUND(E3362/D3362*100,0)</f>
        <v>101</v>
      </c>
      <c r="H3362">
        <f>ROUND(E3362/P3362,2)</f>
        <v>126.72</v>
      </c>
      <c r="I3362" t="s">
        <v>8243</v>
      </c>
      <c r="J3362" t="s">
        <v>8257</v>
      </c>
      <c r="K3362">
        <v>1481731140</v>
      </c>
      <c r="L3362" s="9">
        <f>K3362/60/60/24+DATE(1970,1,1)</f>
        <v>42718.665972222225</v>
      </c>
      <c r="M3362">
        <v>1479866343</v>
      </c>
      <c r="N3362" s="9">
        <f>M3362/24/60/60+DATE(1970,1,1)</f>
        <v>42697.082673611112</v>
      </c>
      <c r="O3362" t="b">
        <v>0</v>
      </c>
      <c r="P3362">
        <v>72</v>
      </c>
      <c r="Q3362" t="b">
        <v>1</v>
      </c>
      <c r="R3362" t="s">
        <v>8269</v>
      </c>
      <c r="S3362" s="12" t="s">
        <v>8318</v>
      </c>
      <c r="T3362" t="s">
        <v>8319</v>
      </c>
      <c r="U3362">
        <f>YEAR(N3362)</f>
        <v>2016</v>
      </c>
    </row>
    <row r="3363" spans="1:21" ht="15" hidden="1" customHeight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>
        <f>ROUND(E3363/D3363*100,0)</f>
        <v>113</v>
      </c>
      <c r="H3363">
        <f>ROUND(E3363/P3363,2)</f>
        <v>83.43</v>
      </c>
      <c r="I3363" t="s">
        <v>8223</v>
      </c>
      <c r="J3363" t="s">
        <v>8245</v>
      </c>
      <c r="K3363">
        <v>1409587140</v>
      </c>
      <c r="L3363" s="9">
        <f>K3363/60/60/24+DATE(1970,1,1)</f>
        <v>41883.665972222225</v>
      </c>
      <c r="M3363">
        <v>1408062990</v>
      </c>
      <c r="N3363" s="9">
        <f>M3363/24/60/60+DATE(1970,1,1)</f>
        <v>41866.025347222225</v>
      </c>
      <c r="O3363" t="b">
        <v>0</v>
      </c>
      <c r="P3363">
        <v>68</v>
      </c>
      <c r="Q3363" t="b">
        <v>1</v>
      </c>
      <c r="R3363" t="s">
        <v>8269</v>
      </c>
      <c r="S3363" s="12" t="s">
        <v>8318</v>
      </c>
      <c r="T3363" t="s">
        <v>8319</v>
      </c>
      <c r="U3363">
        <f>YEAR(N3363)</f>
        <v>2014</v>
      </c>
    </row>
    <row r="3364" spans="1:21" ht="15" hidden="1" customHeight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>
        <f>ROUND(E3364/D3364*100,0)</f>
        <v>218</v>
      </c>
      <c r="H3364">
        <f>ROUND(E3364/P3364,2)</f>
        <v>54.5</v>
      </c>
      <c r="I3364" t="s">
        <v>8223</v>
      </c>
      <c r="J3364" t="s">
        <v>8245</v>
      </c>
      <c r="K3364">
        <v>1425704100</v>
      </c>
      <c r="L3364" s="9">
        <f>K3364/60/60/24+DATE(1970,1,1)</f>
        <v>42070.204861111109</v>
      </c>
      <c r="M3364">
        <v>1424484717</v>
      </c>
      <c r="N3364" s="9">
        <f>M3364/24/60/60+DATE(1970,1,1)</f>
        <v>42056.091631944444</v>
      </c>
      <c r="O3364" t="b">
        <v>0</v>
      </c>
      <c r="P3364">
        <v>20</v>
      </c>
      <c r="Q3364" t="b">
        <v>1</v>
      </c>
      <c r="R3364" t="s">
        <v>8269</v>
      </c>
      <c r="S3364" s="12" t="s">
        <v>8318</v>
      </c>
      <c r="T3364" t="s">
        <v>8319</v>
      </c>
      <c r="U3364">
        <f>YEAR(N3364)</f>
        <v>2015</v>
      </c>
    </row>
    <row r="3365" spans="1:21" ht="15" hidden="1" customHeight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>
        <f>ROUND(E3365/D3365*100,0)</f>
        <v>101</v>
      </c>
      <c r="H3365">
        <f>ROUND(E3365/P3365,2)</f>
        <v>302.31</v>
      </c>
      <c r="I3365" t="s">
        <v>8223</v>
      </c>
      <c r="J3365" t="s">
        <v>8245</v>
      </c>
      <c r="K3365">
        <v>1408464000</v>
      </c>
      <c r="L3365" s="9">
        <f>K3365/60/60/24+DATE(1970,1,1)</f>
        <v>41870.666666666664</v>
      </c>
      <c r="M3365">
        <v>1406831445</v>
      </c>
      <c r="N3365" s="9">
        <f>M3365/24/60/60+DATE(1970,1,1)</f>
        <v>41851.771354166667</v>
      </c>
      <c r="O3365" t="b">
        <v>0</v>
      </c>
      <c r="P3365">
        <v>26</v>
      </c>
      <c r="Q3365" t="b">
        <v>1</v>
      </c>
      <c r="R3365" t="s">
        <v>8269</v>
      </c>
      <c r="S3365" s="12" t="s">
        <v>8318</v>
      </c>
      <c r="T3365" t="s">
        <v>8319</v>
      </c>
      <c r="U3365">
        <f>YEAR(N3365)</f>
        <v>2014</v>
      </c>
    </row>
    <row r="3366" spans="1:21" ht="15" hidden="1" customHeight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>
        <f>ROUND(E3366/D3366*100,0)</f>
        <v>106</v>
      </c>
      <c r="H3366">
        <f>ROUND(E3366/P3366,2)</f>
        <v>44.14</v>
      </c>
      <c r="I3366" t="s">
        <v>8224</v>
      </c>
      <c r="J3366" t="s">
        <v>8246</v>
      </c>
      <c r="K3366">
        <v>1458075600</v>
      </c>
      <c r="L3366" s="9">
        <f>K3366/60/60/24+DATE(1970,1,1)</f>
        <v>42444.875</v>
      </c>
      <c r="M3366">
        <v>1456183649</v>
      </c>
      <c r="N3366" s="9">
        <f>M3366/24/60/60+DATE(1970,1,1)</f>
        <v>42422.977418981478</v>
      </c>
      <c r="O3366" t="b">
        <v>0</v>
      </c>
      <c r="P3366">
        <v>72</v>
      </c>
      <c r="Q3366" t="b">
        <v>1</v>
      </c>
      <c r="R3366" t="s">
        <v>8269</v>
      </c>
      <c r="S3366" s="12" t="s">
        <v>8318</v>
      </c>
      <c r="T3366" t="s">
        <v>8319</v>
      </c>
      <c r="U3366">
        <f>YEAR(N3366)</f>
        <v>2016</v>
      </c>
    </row>
    <row r="3367" spans="1:21" ht="15" hidden="1" customHeight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>
        <f>ROUND(E3367/D3367*100,0)</f>
        <v>104</v>
      </c>
      <c r="H3367">
        <f>ROUND(E3367/P3367,2)</f>
        <v>866.67</v>
      </c>
      <c r="I3367" t="s">
        <v>8223</v>
      </c>
      <c r="J3367" t="s">
        <v>8245</v>
      </c>
      <c r="K3367">
        <v>1449973592</v>
      </c>
      <c r="L3367" s="9">
        <f>K3367/60/60/24+DATE(1970,1,1)</f>
        <v>42351.101759259262</v>
      </c>
      <c r="M3367">
        <v>1447381592</v>
      </c>
      <c r="N3367" s="9">
        <f>M3367/24/60/60+DATE(1970,1,1)</f>
        <v>42321.101759259254</v>
      </c>
      <c r="O3367" t="b">
        <v>0</v>
      </c>
      <c r="P3367">
        <v>3</v>
      </c>
      <c r="Q3367" t="b">
        <v>1</v>
      </c>
      <c r="R3367" t="s">
        <v>8269</v>
      </c>
      <c r="S3367" s="12" t="s">
        <v>8318</v>
      </c>
      <c r="T3367" t="s">
        <v>8319</v>
      </c>
      <c r="U3367">
        <f>YEAR(N3367)</f>
        <v>2015</v>
      </c>
    </row>
    <row r="3368" spans="1:21" ht="15" hidden="1" customHeight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>
        <f>ROUND(E3368/D3368*100,0)</f>
        <v>221</v>
      </c>
      <c r="H3368">
        <f>ROUND(E3368/P3368,2)</f>
        <v>61.39</v>
      </c>
      <c r="I3368" t="s">
        <v>8223</v>
      </c>
      <c r="J3368" t="s">
        <v>8245</v>
      </c>
      <c r="K3368">
        <v>1431481037</v>
      </c>
      <c r="L3368" s="9">
        <f>K3368/60/60/24+DATE(1970,1,1)</f>
        <v>42137.067557870367</v>
      </c>
      <c r="M3368">
        <v>1428889037</v>
      </c>
      <c r="N3368" s="9">
        <f>M3368/24/60/60+DATE(1970,1,1)</f>
        <v>42107.067557870367</v>
      </c>
      <c r="O3368" t="b">
        <v>0</v>
      </c>
      <c r="P3368">
        <v>18</v>
      </c>
      <c r="Q3368" t="b">
        <v>1</v>
      </c>
      <c r="R3368" t="s">
        <v>8269</v>
      </c>
      <c r="S3368" s="12" t="s">
        <v>8318</v>
      </c>
      <c r="T3368" t="s">
        <v>8319</v>
      </c>
      <c r="U3368">
        <f>YEAR(N3368)</f>
        <v>2015</v>
      </c>
    </row>
    <row r="3369" spans="1:21" ht="15" hidden="1" customHeight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>
        <f>ROUND(E3369/D3369*100,0)</f>
        <v>119</v>
      </c>
      <c r="H3369">
        <f>ROUND(E3369/P3369,2)</f>
        <v>29.67</v>
      </c>
      <c r="I3369" t="s">
        <v>8224</v>
      </c>
      <c r="J3369" t="s">
        <v>8246</v>
      </c>
      <c r="K3369">
        <v>1438467894</v>
      </c>
      <c r="L3369" s="9">
        <f>K3369/60/60/24+DATE(1970,1,1)</f>
        <v>42217.933958333335</v>
      </c>
      <c r="M3369">
        <v>1436307894</v>
      </c>
      <c r="N3369" s="9">
        <f>M3369/24/60/60+DATE(1970,1,1)</f>
        <v>42192.933958333335</v>
      </c>
      <c r="O3369" t="b">
        <v>0</v>
      </c>
      <c r="P3369">
        <v>30</v>
      </c>
      <c r="Q3369" t="b">
        <v>1</v>
      </c>
      <c r="R3369" t="s">
        <v>8269</v>
      </c>
      <c r="S3369" s="12" t="s">
        <v>8318</v>
      </c>
      <c r="T3369" t="s">
        <v>8319</v>
      </c>
      <c r="U3369">
        <f>YEAR(N3369)</f>
        <v>2015</v>
      </c>
    </row>
    <row r="3370" spans="1:21" ht="15" hidden="1" customHeight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>
        <f>ROUND(E3370/D3370*100,0)</f>
        <v>105</v>
      </c>
      <c r="H3370">
        <f>ROUND(E3370/P3370,2)</f>
        <v>45.48</v>
      </c>
      <c r="I3370" t="s">
        <v>8223</v>
      </c>
      <c r="J3370" t="s">
        <v>8245</v>
      </c>
      <c r="K3370">
        <v>1420088400</v>
      </c>
      <c r="L3370" s="9">
        <f>K3370/60/60/24+DATE(1970,1,1)</f>
        <v>42005.208333333328</v>
      </c>
      <c r="M3370">
        <v>1416977259</v>
      </c>
      <c r="N3370" s="9">
        <f>M3370/24/60/60+DATE(1970,1,1)</f>
        <v>41969.19975694445</v>
      </c>
      <c r="O3370" t="b">
        <v>0</v>
      </c>
      <c r="P3370">
        <v>23</v>
      </c>
      <c r="Q3370" t="b">
        <v>1</v>
      </c>
      <c r="R3370" t="s">
        <v>8269</v>
      </c>
      <c r="S3370" s="12" t="s">
        <v>8318</v>
      </c>
      <c r="T3370" t="s">
        <v>8319</v>
      </c>
      <c r="U3370">
        <f>YEAR(N3370)</f>
        <v>2014</v>
      </c>
    </row>
    <row r="3371" spans="1:21" ht="15" hidden="1" customHeight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>
        <f>ROUND(E3371/D3371*100,0)</f>
        <v>104</v>
      </c>
      <c r="H3371">
        <f>ROUND(E3371/P3371,2)</f>
        <v>96.2</v>
      </c>
      <c r="I3371" t="s">
        <v>8240</v>
      </c>
      <c r="J3371" t="s">
        <v>8248</v>
      </c>
      <c r="K3371">
        <v>1484441980</v>
      </c>
      <c r="L3371" s="9">
        <f>K3371/60/60/24+DATE(1970,1,1)</f>
        <v>42750.041435185187</v>
      </c>
      <c r="M3371">
        <v>1479257980</v>
      </c>
      <c r="N3371" s="9">
        <f>M3371/24/60/60+DATE(1970,1,1)</f>
        <v>42690.041435185187</v>
      </c>
      <c r="O3371" t="b">
        <v>0</v>
      </c>
      <c r="P3371">
        <v>54</v>
      </c>
      <c r="Q3371" t="b">
        <v>1</v>
      </c>
      <c r="R3371" t="s">
        <v>8269</v>
      </c>
      <c r="S3371" s="12" t="s">
        <v>8318</v>
      </c>
      <c r="T3371" t="s">
        <v>8319</v>
      </c>
      <c r="U3371">
        <f>YEAR(N3371)</f>
        <v>2016</v>
      </c>
    </row>
    <row r="3372" spans="1:21" ht="15" hidden="1" customHeight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>
        <f>ROUND(E3372/D3372*100,0)</f>
        <v>118</v>
      </c>
      <c r="H3372">
        <f>ROUND(E3372/P3372,2)</f>
        <v>67.92</v>
      </c>
      <c r="I3372" t="s">
        <v>8223</v>
      </c>
      <c r="J3372" t="s">
        <v>8245</v>
      </c>
      <c r="K3372">
        <v>1481961600</v>
      </c>
      <c r="L3372" s="9">
        <f>K3372/60/60/24+DATE(1970,1,1)</f>
        <v>42721.333333333328</v>
      </c>
      <c r="M3372">
        <v>1479283285</v>
      </c>
      <c r="N3372" s="9">
        <f>M3372/24/60/60+DATE(1970,1,1)</f>
        <v>42690.334317129629</v>
      </c>
      <c r="O3372" t="b">
        <v>0</v>
      </c>
      <c r="P3372">
        <v>26</v>
      </c>
      <c r="Q3372" t="b">
        <v>1</v>
      </c>
      <c r="R3372" t="s">
        <v>8269</v>
      </c>
      <c r="S3372" s="12" t="s">
        <v>8318</v>
      </c>
      <c r="T3372" t="s">
        <v>8319</v>
      </c>
      <c r="U3372">
        <f>YEAR(N3372)</f>
        <v>2016</v>
      </c>
    </row>
    <row r="3373" spans="1:21" ht="15" hidden="1" customHeight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>
        <f>ROUND(E3373/D3373*100,0)</f>
        <v>139</v>
      </c>
      <c r="H3373">
        <f>ROUND(E3373/P3373,2)</f>
        <v>30.78</v>
      </c>
      <c r="I3373" t="s">
        <v>8223</v>
      </c>
      <c r="J3373" t="s">
        <v>8245</v>
      </c>
      <c r="K3373">
        <v>1449089965</v>
      </c>
      <c r="L3373" s="9">
        <f>K3373/60/60/24+DATE(1970,1,1)</f>
        <v>42340.874594907407</v>
      </c>
      <c r="M3373">
        <v>1446670765</v>
      </c>
      <c r="N3373" s="9">
        <f>M3373/24/60/60+DATE(1970,1,1)</f>
        <v>42312.874594907407</v>
      </c>
      <c r="O3373" t="b">
        <v>0</v>
      </c>
      <c r="P3373">
        <v>9</v>
      </c>
      <c r="Q3373" t="b">
        <v>1</v>
      </c>
      <c r="R3373" t="s">
        <v>8269</v>
      </c>
      <c r="S3373" s="12" t="s">
        <v>8318</v>
      </c>
      <c r="T3373" t="s">
        <v>8319</v>
      </c>
      <c r="U3373">
        <f>YEAR(N3373)</f>
        <v>2015</v>
      </c>
    </row>
    <row r="3374" spans="1:21" ht="15" hidden="1" customHeight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>
        <f>ROUND(E3374/D3374*100,0)</f>
        <v>104</v>
      </c>
      <c r="H3374">
        <f>ROUND(E3374/P3374,2)</f>
        <v>38.33</v>
      </c>
      <c r="I3374" t="s">
        <v>8223</v>
      </c>
      <c r="J3374" t="s">
        <v>8245</v>
      </c>
      <c r="K3374">
        <v>1408942740</v>
      </c>
      <c r="L3374" s="9">
        <f>K3374/60/60/24+DATE(1970,1,1)</f>
        <v>41876.207638888889</v>
      </c>
      <c r="M3374">
        <v>1407157756</v>
      </c>
      <c r="N3374" s="9">
        <f>M3374/24/60/60+DATE(1970,1,1)</f>
        <v>41855.548101851848</v>
      </c>
      <c r="O3374" t="b">
        <v>0</v>
      </c>
      <c r="P3374">
        <v>27</v>
      </c>
      <c r="Q3374" t="b">
        <v>1</v>
      </c>
      <c r="R3374" t="s">
        <v>8269</v>
      </c>
      <c r="S3374" s="12" t="s">
        <v>8318</v>
      </c>
      <c r="T3374" t="s">
        <v>8319</v>
      </c>
      <c r="U3374">
        <f>YEAR(N3374)</f>
        <v>2014</v>
      </c>
    </row>
    <row r="3375" spans="1:21" ht="15" hidden="1" customHeight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>
        <f>ROUND(E3375/D3375*100,0)</f>
        <v>100</v>
      </c>
      <c r="H3375">
        <f>ROUND(E3375/P3375,2)</f>
        <v>66.83</v>
      </c>
      <c r="I3375" t="s">
        <v>8224</v>
      </c>
      <c r="J3375" t="s">
        <v>8246</v>
      </c>
      <c r="K3375">
        <v>1437235200</v>
      </c>
      <c r="L3375" s="9">
        <f>K3375/60/60/24+DATE(1970,1,1)</f>
        <v>42203.666666666672</v>
      </c>
      <c r="M3375">
        <v>1435177840</v>
      </c>
      <c r="N3375" s="9">
        <f>M3375/24/60/60+DATE(1970,1,1)</f>
        <v>42179.854629629626</v>
      </c>
      <c r="O3375" t="b">
        <v>0</v>
      </c>
      <c r="P3375">
        <v>30</v>
      </c>
      <c r="Q3375" t="b">
        <v>1</v>
      </c>
      <c r="R3375" t="s">
        <v>8269</v>
      </c>
      <c r="S3375" s="12" t="s">
        <v>8318</v>
      </c>
      <c r="T3375" t="s">
        <v>8319</v>
      </c>
      <c r="U3375">
        <f>YEAR(N3375)</f>
        <v>2015</v>
      </c>
    </row>
    <row r="3376" spans="1:21" ht="15" hidden="1" customHeight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>
        <f>ROUND(E3376/D3376*100,0)</f>
        <v>107</v>
      </c>
      <c r="H3376">
        <f>ROUND(E3376/P3376,2)</f>
        <v>71.73</v>
      </c>
      <c r="I3376" t="s">
        <v>8228</v>
      </c>
      <c r="J3376" t="s">
        <v>8250</v>
      </c>
      <c r="K3376">
        <v>1446053616</v>
      </c>
      <c r="L3376" s="9">
        <f>K3376/60/60/24+DATE(1970,1,1)</f>
        <v>42305.731666666667</v>
      </c>
      <c r="M3376">
        <v>1443461616</v>
      </c>
      <c r="N3376" s="9">
        <f>M3376/24/60/60+DATE(1970,1,1)</f>
        <v>42275.731666666667</v>
      </c>
      <c r="O3376" t="b">
        <v>0</v>
      </c>
      <c r="P3376">
        <v>52</v>
      </c>
      <c r="Q3376" t="b">
        <v>1</v>
      </c>
      <c r="R3376" t="s">
        <v>8269</v>
      </c>
      <c r="S3376" s="12" t="s">
        <v>8318</v>
      </c>
      <c r="T3376" t="s">
        <v>8319</v>
      </c>
      <c r="U3376">
        <f>YEAR(N3376)</f>
        <v>2015</v>
      </c>
    </row>
    <row r="3377" spans="1:21" ht="15" hidden="1" customHeight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>
        <f>ROUND(E3377/D3377*100,0)</f>
        <v>100</v>
      </c>
      <c r="H3377">
        <f>ROUND(E3377/P3377,2)</f>
        <v>176.47</v>
      </c>
      <c r="I3377" t="s">
        <v>8224</v>
      </c>
      <c r="J3377" t="s">
        <v>8246</v>
      </c>
      <c r="K3377">
        <v>1400423973</v>
      </c>
      <c r="L3377" s="9">
        <f>K3377/60/60/24+DATE(1970,1,1)</f>
        <v>41777.610798611109</v>
      </c>
      <c r="M3377">
        <v>1399387173</v>
      </c>
      <c r="N3377" s="9">
        <f>M3377/24/60/60+DATE(1970,1,1)</f>
        <v>41765.610798611109</v>
      </c>
      <c r="O3377" t="b">
        <v>0</v>
      </c>
      <c r="P3377">
        <v>17</v>
      </c>
      <c r="Q3377" t="b">
        <v>1</v>
      </c>
      <c r="R3377" t="s">
        <v>8269</v>
      </c>
      <c r="S3377" s="12" t="s">
        <v>8318</v>
      </c>
      <c r="T3377" t="s">
        <v>8319</v>
      </c>
      <c r="U3377">
        <f>YEAR(N3377)</f>
        <v>2014</v>
      </c>
    </row>
    <row r="3378" spans="1:21" ht="15" hidden="1" customHeight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>
        <f>ROUND(E3378/D3378*100,0)</f>
        <v>100</v>
      </c>
      <c r="H3378">
        <f>ROUND(E3378/P3378,2)</f>
        <v>421.11</v>
      </c>
      <c r="I3378" t="s">
        <v>8223</v>
      </c>
      <c r="J3378" t="s">
        <v>8245</v>
      </c>
      <c r="K3378">
        <v>1429976994</v>
      </c>
      <c r="L3378" s="9">
        <f>K3378/60/60/24+DATE(1970,1,1)</f>
        <v>42119.659652777773</v>
      </c>
      <c r="M3378">
        <v>1424796594</v>
      </c>
      <c r="N3378" s="9">
        <f>M3378/24/60/60+DATE(1970,1,1)</f>
        <v>42059.701319444444</v>
      </c>
      <c r="O3378" t="b">
        <v>0</v>
      </c>
      <c r="P3378">
        <v>19</v>
      </c>
      <c r="Q3378" t="b">
        <v>1</v>
      </c>
      <c r="R3378" t="s">
        <v>8269</v>
      </c>
      <c r="S3378" s="12" t="s">
        <v>8318</v>
      </c>
      <c r="T3378" t="s">
        <v>8319</v>
      </c>
      <c r="U3378">
        <f>YEAR(N3378)</f>
        <v>2015</v>
      </c>
    </row>
    <row r="3379" spans="1:21" ht="15" hidden="1" customHeight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>
        <f>ROUND(E3379/D3379*100,0)</f>
        <v>101</v>
      </c>
      <c r="H3379">
        <f>ROUND(E3379/P3379,2)</f>
        <v>104.99</v>
      </c>
      <c r="I3379" t="s">
        <v>8224</v>
      </c>
      <c r="J3379" t="s">
        <v>8246</v>
      </c>
      <c r="K3379">
        <v>1426870560</v>
      </c>
      <c r="L3379" s="9">
        <f>K3379/60/60/24+DATE(1970,1,1)</f>
        <v>42083.705555555556</v>
      </c>
      <c r="M3379">
        <v>1424280899</v>
      </c>
      <c r="N3379" s="9">
        <f>M3379/24/60/60+DATE(1970,1,1)</f>
        <v>42053.732627314821</v>
      </c>
      <c r="O3379" t="b">
        <v>0</v>
      </c>
      <c r="P3379">
        <v>77</v>
      </c>
      <c r="Q3379" t="b">
        <v>1</v>
      </c>
      <c r="R3379" t="s">
        <v>8269</v>
      </c>
      <c r="S3379" s="12" t="s">
        <v>8318</v>
      </c>
      <c r="T3379" t="s">
        <v>8319</v>
      </c>
      <c r="U3379">
        <f>YEAR(N3379)</f>
        <v>2015</v>
      </c>
    </row>
    <row r="3380" spans="1:21" ht="15" hidden="1" customHeight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>
        <f>ROUND(E3380/D3380*100,0)</f>
        <v>108</v>
      </c>
      <c r="H3380">
        <f>ROUND(E3380/P3380,2)</f>
        <v>28.19</v>
      </c>
      <c r="I3380" t="s">
        <v>8224</v>
      </c>
      <c r="J3380" t="s">
        <v>8246</v>
      </c>
      <c r="K3380">
        <v>1409490480</v>
      </c>
      <c r="L3380" s="9">
        <f>K3380/60/60/24+DATE(1970,1,1)</f>
        <v>41882.547222222223</v>
      </c>
      <c r="M3380">
        <v>1407400306</v>
      </c>
      <c r="N3380" s="9">
        <f>M3380/24/60/60+DATE(1970,1,1)</f>
        <v>41858.355393518519</v>
      </c>
      <c r="O3380" t="b">
        <v>0</v>
      </c>
      <c r="P3380">
        <v>21</v>
      </c>
      <c r="Q3380" t="b">
        <v>1</v>
      </c>
      <c r="R3380" t="s">
        <v>8269</v>
      </c>
      <c r="S3380" s="12" t="s">
        <v>8318</v>
      </c>
      <c r="T3380" t="s">
        <v>8319</v>
      </c>
      <c r="U3380">
        <f>YEAR(N3380)</f>
        <v>2014</v>
      </c>
    </row>
    <row r="3381" spans="1:21" ht="15" hidden="1" customHeight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>
        <f>ROUND(E3381/D3381*100,0)</f>
        <v>104</v>
      </c>
      <c r="H3381">
        <f>ROUND(E3381/P3381,2)</f>
        <v>54.55</v>
      </c>
      <c r="I3381" t="s">
        <v>8224</v>
      </c>
      <c r="J3381" t="s">
        <v>8246</v>
      </c>
      <c r="K3381">
        <v>1440630000</v>
      </c>
      <c r="L3381" s="9">
        <f>K3381/60/60/24+DATE(1970,1,1)</f>
        <v>42242.958333333328</v>
      </c>
      <c r="M3381">
        <v>1439122800</v>
      </c>
      <c r="N3381" s="9">
        <f>M3381/24/60/60+DATE(1970,1,1)</f>
        <v>42225.513888888891</v>
      </c>
      <c r="O3381" t="b">
        <v>0</v>
      </c>
      <c r="P3381">
        <v>38</v>
      </c>
      <c r="Q3381" t="b">
        <v>1</v>
      </c>
      <c r="R3381" t="s">
        <v>8269</v>
      </c>
      <c r="S3381" s="12" t="s">
        <v>8318</v>
      </c>
      <c r="T3381" t="s">
        <v>8319</v>
      </c>
      <c r="U3381">
        <f>YEAR(N3381)</f>
        <v>2015</v>
      </c>
    </row>
    <row r="3382" spans="1:21" ht="15" hidden="1" customHeight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>
        <f>ROUND(E3382/D3382*100,0)</f>
        <v>104</v>
      </c>
      <c r="H3382">
        <f>ROUND(E3382/P3382,2)</f>
        <v>111.89</v>
      </c>
      <c r="I3382" t="s">
        <v>8223</v>
      </c>
      <c r="J3382" t="s">
        <v>8245</v>
      </c>
      <c r="K3382">
        <v>1417305178</v>
      </c>
      <c r="L3382" s="9">
        <f>K3382/60/60/24+DATE(1970,1,1)</f>
        <v>41972.995115740734</v>
      </c>
      <c r="M3382">
        <v>1414277578</v>
      </c>
      <c r="N3382" s="9">
        <f>M3382/24/60/60+DATE(1970,1,1)</f>
        <v>41937.953449074077</v>
      </c>
      <c r="O3382" t="b">
        <v>0</v>
      </c>
      <c r="P3382">
        <v>28</v>
      </c>
      <c r="Q3382" t="b">
        <v>1</v>
      </c>
      <c r="R3382" t="s">
        <v>8269</v>
      </c>
      <c r="S3382" s="12" t="s">
        <v>8318</v>
      </c>
      <c r="T3382" t="s">
        <v>8319</v>
      </c>
      <c r="U3382">
        <f>YEAR(N3382)</f>
        <v>2014</v>
      </c>
    </row>
    <row r="3383" spans="1:21" ht="15" hidden="1" customHeight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>
        <f>ROUND(E3383/D3383*100,0)</f>
        <v>102</v>
      </c>
      <c r="H3383">
        <f>ROUND(E3383/P3383,2)</f>
        <v>85.21</v>
      </c>
      <c r="I3383" t="s">
        <v>8223</v>
      </c>
      <c r="J3383" t="s">
        <v>8245</v>
      </c>
      <c r="K3383">
        <v>1426044383</v>
      </c>
      <c r="L3383" s="9">
        <f>K3383/60/60/24+DATE(1970,1,1)</f>
        <v>42074.143321759257</v>
      </c>
      <c r="M3383">
        <v>1423455983</v>
      </c>
      <c r="N3383" s="9">
        <f>M3383/24/60/60+DATE(1970,1,1)</f>
        <v>42044.184988425928</v>
      </c>
      <c r="O3383" t="b">
        <v>0</v>
      </c>
      <c r="P3383">
        <v>48</v>
      </c>
      <c r="Q3383" t="b">
        <v>1</v>
      </c>
      <c r="R3383" t="s">
        <v>8269</v>
      </c>
      <c r="S3383" s="12" t="s">
        <v>8318</v>
      </c>
      <c r="T3383" t="s">
        <v>8319</v>
      </c>
      <c r="U3383">
        <f>YEAR(N3383)</f>
        <v>2015</v>
      </c>
    </row>
    <row r="3384" spans="1:21" ht="15" hidden="1" customHeight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>
        <f>ROUND(E3384/D3384*100,0)</f>
        <v>101</v>
      </c>
      <c r="H3384">
        <f>ROUND(E3384/P3384,2)</f>
        <v>76.650000000000006</v>
      </c>
      <c r="I3384" t="s">
        <v>8224</v>
      </c>
      <c r="J3384" t="s">
        <v>8246</v>
      </c>
      <c r="K3384">
        <v>1470092340</v>
      </c>
      <c r="L3384" s="9">
        <f>K3384/60/60/24+DATE(1970,1,1)</f>
        <v>42583.957638888889</v>
      </c>
      <c r="M3384">
        <v>1467973256</v>
      </c>
      <c r="N3384" s="9">
        <f>M3384/24/60/60+DATE(1970,1,1)</f>
        <v>42559.431203703702</v>
      </c>
      <c r="O3384" t="b">
        <v>0</v>
      </c>
      <c r="P3384">
        <v>46</v>
      </c>
      <c r="Q3384" t="b">
        <v>1</v>
      </c>
      <c r="R3384" t="s">
        <v>8269</v>
      </c>
      <c r="S3384" s="12" t="s">
        <v>8318</v>
      </c>
      <c r="T3384" t="s">
        <v>8319</v>
      </c>
      <c r="U3384">
        <f>YEAR(N3384)</f>
        <v>2016</v>
      </c>
    </row>
    <row r="3385" spans="1:21" ht="15" hidden="1" customHeight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>
        <f>ROUND(E3385/D3385*100,0)</f>
        <v>112</v>
      </c>
      <c r="H3385">
        <f>ROUND(E3385/P3385,2)</f>
        <v>65.17</v>
      </c>
      <c r="I3385" t="s">
        <v>8223</v>
      </c>
      <c r="J3385" t="s">
        <v>8245</v>
      </c>
      <c r="K3385">
        <v>1466707620</v>
      </c>
      <c r="L3385" s="9">
        <f>K3385/60/60/24+DATE(1970,1,1)</f>
        <v>42544.782638888893</v>
      </c>
      <c r="M3385">
        <v>1464979620</v>
      </c>
      <c r="N3385" s="9">
        <f>M3385/24/60/60+DATE(1970,1,1)</f>
        <v>42524.782638888893</v>
      </c>
      <c r="O3385" t="b">
        <v>0</v>
      </c>
      <c r="P3385">
        <v>30</v>
      </c>
      <c r="Q3385" t="b">
        <v>1</v>
      </c>
      <c r="R3385" t="s">
        <v>8269</v>
      </c>
      <c r="S3385" s="12" t="s">
        <v>8318</v>
      </c>
      <c r="T3385" t="s">
        <v>8319</v>
      </c>
      <c r="U3385">
        <f>YEAR(N3385)</f>
        <v>2016</v>
      </c>
    </row>
    <row r="3386" spans="1:21" ht="15" hidden="1" customHeight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>
        <f>ROUND(E3386/D3386*100,0)</f>
        <v>100</v>
      </c>
      <c r="H3386">
        <f>ROUND(E3386/P3386,2)</f>
        <v>93.76</v>
      </c>
      <c r="I3386" t="s">
        <v>8223</v>
      </c>
      <c r="J3386" t="s">
        <v>8245</v>
      </c>
      <c r="K3386">
        <v>1448074800</v>
      </c>
      <c r="L3386" s="9">
        <f>K3386/60/60/24+DATE(1970,1,1)</f>
        <v>42329.125</v>
      </c>
      <c r="M3386">
        <v>1444874768</v>
      </c>
      <c r="N3386" s="9">
        <f>M3386/24/60/60+DATE(1970,1,1)</f>
        <v>42292.087592592594</v>
      </c>
      <c r="O3386" t="b">
        <v>0</v>
      </c>
      <c r="P3386">
        <v>64</v>
      </c>
      <c r="Q3386" t="b">
        <v>1</v>
      </c>
      <c r="R3386" t="s">
        <v>8269</v>
      </c>
      <c r="S3386" s="12" t="s">
        <v>8318</v>
      </c>
      <c r="T3386" t="s">
        <v>8319</v>
      </c>
      <c r="U3386">
        <f>YEAR(N3386)</f>
        <v>2015</v>
      </c>
    </row>
    <row r="3387" spans="1:21" ht="15" hidden="1" customHeight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>
        <f>ROUND(E3387/D3387*100,0)</f>
        <v>100</v>
      </c>
      <c r="H3387">
        <f>ROUND(E3387/P3387,2)</f>
        <v>133.33000000000001</v>
      </c>
      <c r="I3387" t="s">
        <v>8223</v>
      </c>
      <c r="J3387" t="s">
        <v>8245</v>
      </c>
      <c r="K3387">
        <v>1418244552</v>
      </c>
      <c r="L3387" s="9">
        <f>K3387/60/60/24+DATE(1970,1,1)</f>
        <v>41983.8675</v>
      </c>
      <c r="M3387">
        <v>1415652552</v>
      </c>
      <c r="N3387" s="9">
        <f>M3387/24/60/60+DATE(1970,1,1)</f>
        <v>41953.8675</v>
      </c>
      <c r="O3387" t="b">
        <v>0</v>
      </c>
      <c r="P3387">
        <v>15</v>
      </c>
      <c r="Q3387" t="b">
        <v>1</v>
      </c>
      <c r="R3387" t="s">
        <v>8269</v>
      </c>
      <c r="S3387" s="12" t="s">
        <v>8318</v>
      </c>
      <c r="T3387" t="s">
        <v>8319</v>
      </c>
      <c r="U3387">
        <f>YEAR(N3387)</f>
        <v>2014</v>
      </c>
    </row>
    <row r="3388" spans="1:21" ht="15" hidden="1" customHeight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>
        <f>ROUND(E3388/D3388*100,0)</f>
        <v>105</v>
      </c>
      <c r="H3388">
        <f>ROUND(E3388/P3388,2)</f>
        <v>51.22</v>
      </c>
      <c r="I3388" t="s">
        <v>8223</v>
      </c>
      <c r="J3388" t="s">
        <v>8245</v>
      </c>
      <c r="K3388">
        <v>1417620506</v>
      </c>
      <c r="L3388" s="9">
        <f>K3388/60/60/24+DATE(1970,1,1)</f>
        <v>41976.644745370373</v>
      </c>
      <c r="M3388">
        <v>1415028506</v>
      </c>
      <c r="N3388" s="9">
        <f>M3388/24/60/60+DATE(1970,1,1)</f>
        <v>41946.644745370373</v>
      </c>
      <c r="O3388" t="b">
        <v>0</v>
      </c>
      <c r="P3388">
        <v>41</v>
      </c>
      <c r="Q3388" t="b">
        <v>1</v>
      </c>
      <c r="R3388" t="s">
        <v>8269</v>
      </c>
      <c r="S3388" s="12" t="s">
        <v>8318</v>
      </c>
      <c r="T3388" t="s">
        <v>8319</v>
      </c>
      <c r="U3388">
        <f>YEAR(N3388)</f>
        <v>2014</v>
      </c>
    </row>
    <row r="3389" spans="1:21" ht="15" hidden="1" customHeight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>
        <f>ROUND(E3389/D3389*100,0)</f>
        <v>117</v>
      </c>
      <c r="H3389">
        <f>ROUND(E3389/P3389,2)</f>
        <v>100.17</v>
      </c>
      <c r="I3389" t="s">
        <v>8223</v>
      </c>
      <c r="J3389" t="s">
        <v>8245</v>
      </c>
      <c r="K3389">
        <v>1418581088</v>
      </c>
      <c r="L3389" s="9">
        <f>K3389/60/60/24+DATE(1970,1,1)</f>
        <v>41987.762592592597</v>
      </c>
      <c r="M3389">
        <v>1415125088</v>
      </c>
      <c r="N3389" s="9">
        <f>M3389/24/60/60+DATE(1970,1,1)</f>
        <v>41947.762592592597</v>
      </c>
      <c r="O3389" t="b">
        <v>0</v>
      </c>
      <c r="P3389">
        <v>35</v>
      </c>
      <c r="Q3389" t="b">
        <v>1</v>
      </c>
      <c r="R3389" t="s">
        <v>8269</v>
      </c>
      <c r="S3389" s="12" t="s">
        <v>8318</v>
      </c>
      <c r="T3389" t="s">
        <v>8319</v>
      </c>
      <c r="U3389">
        <f>YEAR(N3389)</f>
        <v>2014</v>
      </c>
    </row>
    <row r="3390" spans="1:21" ht="15" hidden="1" customHeight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>
        <f>ROUND(E3390/D3390*100,0)</f>
        <v>104</v>
      </c>
      <c r="H3390">
        <f>ROUND(E3390/P3390,2)</f>
        <v>34.6</v>
      </c>
      <c r="I3390" t="s">
        <v>8224</v>
      </c>
      <c r="J3390" t="s">
        <v>8246</v>
      </c>
      <c r="K3390">
        <v>1434625441</v>
      </c>
      <c r="L3390" s="9">
        <f>K3390/60/60/24+DATE(1970,1,1)</f>
        <v>42173.461122685185</v>
      </c>
      <c r="M3390">
        <v>1432033441</v>
      </c>
      <c r="N3390" s="9">
        <f>M3390/24/60/60+DATE(1970,1,1)</f>
        <v>42143.461122685185</v>
      </c>
      <c r="O3390" t="b">
        <v>0</v>
      </c>
      <c r="P3390">
        <v>45</v>
      </c>
      <c r="Q3390" t="b">
        <v>1</v>
      </c>
      <c r="R3390" t="s">
        <v>8269</v>
      </c>
      <c r="S3390" s="12" t="s">
        <v>8318</v>
      </c>
      <c r="T3390" t="s">
        <v>8319</v>
      </c>
      <c r="U3390">
        <f>YEAR(N3390)</f>
        <v>2015</v>
      </c>
    </row>
    <row r="3391" spans="1:21" ht="15" hidden="1" customHeight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>
        <f>ROUND(E3391/D3391*100,0)</f>
        <v>115</v>
      </c>
      <c r="H3391">
        <f>ROUND(E3391/P3391,2)</f>
        <v>184.68</v>
      </c>
      <c r="I3391" t="s">
        <v>8223</v>
      </c>
      <c r="J3391" t="s">
        <v>8245</v>
      </c>
      <c r="K3391">
        <v>1464960682</v>
      </c>
      <c r="L3391" s="9">
        <f>K3391/60/60/24+DATE(1970,1,1)</f>
        <v>42524.563449074078</v>
      </c>
      <c r="M3391">
        <v>1462368682</v>
      </c>
      <c r="N3391" s="9">
        <f>M3391/24/60/60+DATE(1970,1,1)</f>
        <v>42494.563449074078</v>
      </c>
      <c r="O3391" t="b">
        <v>0</v>
      </c>
      <c r="P3391">
        <v>62</v>
      </c>
      <c r="Q3391" t="b">
        <v>1</v>
      </c>
      <c r="R3391" t="s">
        <v>8269</v>
      </c>
      <c r="S3391" s="12" t="s">
        <v>8318</v>
      </c>
      <c r="T3391" t="s">
        <v>8319</v>
      </c>
      <c r="U3391">
        <f>YEAR(N3391)</f>
        <v>2016</v>
      </c>
    </row>
    <row r="3392" spans="1:21" ht="15" hidden="1" customHeight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>
        <f>ROUND(E3392/D3392*100,0)</f>
        <v>102</v>
      </c>
      <c r="H3392">
        <f>ROUND(E3392/P3392,2)</f>
        <v>69.819999999999993</v>
      </c>
      <c r="I3392" t="s">
        <v>8223</v>
      </c>
      <c r="J3392" t="s">
        <v>8245</v>
      </c>
      <c r="K3392">
        <v>1405017345</v>
      </c>
      <c r="L3392" s="9">
        <f>K3392/60/60/24+DATE(1970,1,1)</f>
        <v>41830.774826388886</v>
      </c>
      <c r="M3392">
        <v>1403721345</v>
      </c>
      <c r="N3392" s="9">
        <f>M3392/24/60/60+DATE(1970,1,1)</f>
        <v>41815.774826388893</v>
      </c>
      <c r="O3392" t="b">
        <v>0</v>
      </c>
      <c r="P3392">
        <v>22</v>
      </c>
      <c r="Q3392" t="b">
        <v>1</v>
      </c>
      <c r="R3392" t="s">
        <v>8269</v>
      </c>
      <c r="S3392" s="12" t="s">
        <v>8318</v>
      </c>
      <c r="T3392" t="s">
        <v>8319</v>
      </c>
      <c r="U3392">
        <f>YEAR(N3392)</f>
        <v>2014</v>
      </c>
    </row>
    <row r="3393" spans="1:21" ht="15" hidden="1" customHeight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>
        <f>ROUND(E3393/D3393*100,0)</f>
        <v>223</v>
      </c>
      <c r="H3393">
        <f>ROUND(E3393/P3393,2)</f>
        <v>61.94</v>
      </c>
      <c r="I3393" t="s">
        <v>8223</v>
      </c>
      <c r="J3393" t="s">
        <v>8245</v>
      </c>
      <c r="K3393">
        <v>1407536880</v>
      </c>
      <c r="L3393" s="9">
        <f>K3393/60/60/24+DATE(1970,1,1)</f>
        <v>41859.936111111114</v>
      </c>
      <c r="M3393">
        <v>1404997548</v>
      </c>
      <c r="N3393" s="9">
        <f>M3393/24/60/60+DATE(1970,1,1)</f>
        <v>41830.545694444445</v>
      </c>
      <c r="O3393" t="b">
        <v>0</v>
      </c>
      <c r="P3393">
        <v>18</v>
      </c>
      <c r="Q3393" t="b">
        <v>1</v>
      </c>
      <c r="R3393" t="s">
        <v>8269</v>
      </c>
      <c r="S3393" s="12" t="s">
        <v>8318</v>
      </c>
      <c r="T3393" t="s">
        <v>8319</v>
      </c>
      <c r="U3393">
        <f>YEAR(N3393)</f>
        <v>2014</v>
      </c>
    </row>
    <row r="3394" spans="1:21" ht="15" hidden="1" customHeight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>
        <f>ROUND(E3394/D3394*100,0)</f>
        <v>100</v>
      </c>
      <c r="H3394">
        <f>ROUND(E3394/P3394,2)</f>
        <v>41.67</v>
      </c>
      <c r="I3394" t="s">
        <v>8224</v>
      </c>
      <c r="J3394" t="s">
        <v>8246</v>
      </c>
      <c r="K3394">
        <v>1462565855</v>
      </c>
      <c r="L3394" s="9">
        <f>K3394/60/60/24+DATE(1970,1,1)</f>
        <v>42496.845543981486</v>
      </c>
      <c r="M3394">
        <v>1458245855</v>
      </c>
      <c r="N3394" s="9">
        <f>M3394/24/60/60+DATE(1970,1,1)</f>
        <v>42446.845543981486</v>
      </c>
      <c r="O3394" t="b">
        <v>0</v>
      </c>
      <c r="P3394">
        <v>12</v>
      </c>
      <c r="Q3394" t="b">
        <v>1</v>
      </c>
      <c r="R3394" t="s">
        <v>8269</v>
      </c>
      <c r="S3394" s="12" t="s">
        <v>8318</v>
      </c>
      <c r="T3394" t="s">
        <v>8319</v>
      </c>
      <c r="U3394">
        <f>YEAR(N3394)</f>
        <v>2016</v>
      </c>
    </row>
    <row r="3395" spans="1:21" ht="15" hidden="1" customHeight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>
        <f>ROUND(E3395/D3395*100,0)</f>
        <v>106</v>
      </c>
      <c r="H3395">
        <f>ROUND(E3395/P3395,2)</f>
        <v>36.07</v>
      </c>
      <c r="I3395" t="s">
        <v>8223</v>
      </c>
      <c r="J3395" t="s">
        <v>8245</v>
      </c>
      <c r="K3395">
        <v>1415234760</v>
      </c>
      <c r="L3395" s="9">
        <f>K3395/60/60/24+DATE(1970,1,1)</f>
        <v>41949.031944444447</v>
      </c>
      <c r="M3395">
        <v>1413065230</v>
      </c>
      <c r="N3395" s="9">
        <f>M3395/24/60/60+DATE(1970,1,1)</f>
        <v>41923.921643518523</v>
      </c>
      <c r="O3395" t="b">
        <v>0</v>
      </c>
      <c r="P3395">
        <v>44</v>
      </c>
      <c r="Q3395" t="b">
        <v>1</v>
      </c>
      <c r="R3395" t="s">
        <v>8269</v>
      </c>
      <c r="S3395" s="12" t="s">
        <v>8318</v>
      </c>
      <c r="T3395" t="s">
        <v>8319</v>
      </c>
      <c r="U3395">
        <f>YEAR(N3395)</f>
        <v>2014</v>
      </c>
    </row>
    <row r="3396" spans="1:21" ht="15" hidden="1" customHeight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>
        <f>ROUND(E3396/D3396*100,0)</f>
        <v>142</v>
      </c>
      <c r="H3396">
        <f>ROUND(E3396/P3396,2)</f>
        <v>29</v>
      </c>
      <c r="I3396" t="s">
        <v>8224</v>
      </c>
      <c r="J3396" t="s">
        <v>8246</v>
      </c>
      <c r="K3396">
        <v>1406470645</v>
      </c>
      <c r="L3396" s="9">
        <f>K3396/60/60/24+DATE(1970,1,1)</f>
        <v>41847.59542824074</v>
      </c>
      <c r="M3396">
        <v>1403878645</v>
      </c>
      <c r="N3396" s="9">
        <f>M3396/24/60/60+DATE(1970,1,1)</f>
        <v>41817.59542824074</v>
      </c>
      <c r="O3396" t="b">
        <v>0</v>
      </c>
      <c r="P3396">
        <v>27</v>
      </c>
      <c r="Q3396" t="b">
        <v>1</v>
      </c>
      <c r="R3396" t="s">
        <v>8269</v>
      </c>
      <c r="S3396" s="12" t="s">
        <v>8318</v>
      </c>
      <c r="T3396" t="s">
        <v>8319</v>
      </c>
      <c r="U3396">
        <f>YEAR(N3396)</f>
        <v>2014</v>
      </c>
    </row>
    <row r="3397" spans="1:21" ht="15" hidden="1" customHeight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>
        <f>ROUND(E3397/D3397*100,0)</f>
        <v>184</v>
      </c>
      <c r="H3397">
        <f>ROUND(E3397/P3397,2)</f>
        <v>24.21</v>
      </c>
      <c r="I3397" t="s">
        <v>8224</v>
      </c>
      <c r="J3397" t="s">
        <v>8246</v>
      </c>
      <c r="K3397">
        <v>1433009400</v>
      </c>
      <c r="L3397" s="9">
        <f>K3397/60/60/24+DATE(1970,1,1)</f>
        <v>42154.756944444445</v>
      </c>
      <c r="M3397">
        <v>1431795944</v>
      </c>
      <c r="N3397" s="9">
        <f>M3397/24/60/60+DATE(1970,1,1)</f>
        <v>42140.712314814817</v>
      </c>
      <c r="O3397" t="b">
        <v>0</v>
      </c>
      <c r="P3397">
        <v>38</v>
      </c>
      <c r="Q3397" t="b">
        <v>1</v>
      </c>
      <c r="R3397" t="s">
        <v>8269</v>
      </c>
      <c r="S3397" s="12" t="s">
        <v>8318</v>
      </c>
      <c r="T3397" t="s">
        <v>8319</v>
      </c>
      <c r="U3397">
        <f>YEAR(N3397)</f>
        <v>2015</v>
      </c>
    </row>
    <row r="3398" spans="1:21" ht="15" hidden="1" customHeight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>
        <f>ROUND(E3398/D3398*100,0)</f>
        <v>104</v>
      </c>
      <c r="H3398">
        <f>ROUND(E3398/P3398,2)</f>
        <v>55.89</v>
      </c>
      <c r="I3398" t="s">
        <v>8223</v>
      </c>
      <c r="J3398" t="s">
        <v>8245</v>
      </c>
      <c r="K3398">
        <v>1401595140</v>
      </c>
      <c r="L3398" s="9">
        <f>K3398/60/60/24+DATE(1970,1,1)</f>
        <v>41791.165972222225</v>
      </c>
      <c r="M3398">
        <v>1399286589</v>
      </c>
      <c r="N3398" s="9">
        <f>M3398/24/60/60+DATE(1970,1,1)</f>
        <v>41764.446631944447</v>
      </c>
      <c r="O3398" t="b">
        <v>0</v>
      </c>
      <c r="P3398">
        <v>28</v>
      </c>
      <c r="Q3398" t="b">
        <v>1</v>
      </c>
      <c r="R3398" t="s">
        <v>8269</v>
      </c>
      <c r="S3398" s="12" t="s">
        <v>8318</v>
      </c>
      <c r="T3398" t="s">
        <v>8319</v>
      </c>
      <c r="U3398">
        <f>YEAR(N3398)</f>
        <v>2014</v>
      </c>
    </row>
    <row r="3399" spans="1:21" ht="15" hidden="1" customHeight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>
        <f>ROUND(E3399/D3399*100,0)</f>
        <v>112</v>
      </c>
      <c r="H3399">
        <f>ROUND(E3399/P3399,2)</f>
        <v>11.67</v>
      </c>
      <c r="I3399" t="s">
        <v>8224</v>
      </c>
      <c r="J3399" t="s">
        <v>8246</v>
      </c>
      <c r="K3399">
        <v>1455832800</v>
      </c>
      <c r="L3399" s="9">
        <f>K3399/60/60/24+DATE(1970,1,1)</f>
        <v>42418.916666666672</v>
      </c>
      <c r="M3399">
        <v>1452338929</v>
      </c>
      <c r="N3399" s="9">
        <f>M3399/24/60/60+DATE(1970,1,1)</f>
        <v>42378.478344907402</v>
      </c>
      <c r="O3399" t="b">
        <v>0</v>
      </c>
      <c r="P3399">
        <v>24</v>
      </c>
      <c r="Q3399" t="b">
        <v>1</v>
      </c>
      <c r="R3399" t="s">
        <v>8269</v>
      </c>
      <c r="S3399" s="12" t="s">
        <v>8318</v>
      </c>
      <c r="T3399" t="s">
        <v>8319</v>
      </c>
      <c r="U3399">
        <f>YEAR(N3399)</f>
        <v>2016</v>
      </c>
    </row>
    <row r="3400" spans="1:21" ht="15" hidden="1" customHeight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>
        <f>ROUND(E3400/D3400*100,0)</f>
        <v>111</v>
      </c>
      <c r="H3400">
        <f>ROUND(E3400/P3400,2)</f>
        <v>68.349999999999994</v>
      </c>
      <c r="I3400" t="s">
        <v>8223</v>
      </c>
      <c r="J3400" t="s">
        <v>8245</v>
      </c>
      <c r="K3400">
        <v>1416589200</v>
      </c>
      <c r="L3400" s="9">
        <f>K3400/60/60/24+DATE(1970,1,1)</f>
        <v>41964.708333333328</v>
      </c>
      <c r="M3400">
        <v>1414605776</v>
      </c>
      <c r="N3400" s="9">
        <f>M3400/24/60/60+DATE(1970,1,1)</f>
        <v>41941.75203703704</v>
      </c>
      <c r="O3400" t="b">
        <v>0</v>
      </c>
      <c r="P3400">
        <v>65</v>
      </c>
      <c r="Q3400" t="b">
        <v>1</v>
      </c>
      <c r="R3400" t="s">
        <v>8269</v>
      </c>
      <c r="S3400" s="12" t="s">
        <v>8318</v>
      </c>
      <c r="T3400" t="s">
        <v>8319</v>
      </c>
      <c r="U3400">
        <f>YEAR(N3400)</f>
        <v>2014</v>
      </c>
    </row>
    <row r="3401" spans="1:21" ht="15" hidden="1" customHeight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>
        <f>ROUND(E3401/D3401*100,0)</f>
        <v>104</v>
      </c>
      <c r="H3401">
        <f>ROUND(E3401/P3401,2)</f>
        <v>27.07</v>
      </c>
      <c r="I3401" t="s">
        <v>8224</v>
      </c>
      <c r="J3401" t="s">
        <v>8246</v>
      </c>
      <c r="K3401">
        <v>1424556325</v>
      </c>
      <c r="L3401" s="9">
        <f>K3401/60/60/24+DATE(1970,1,1)</f>
        <v>42056.920428240745</v>
      </c>
      <c r="M3401">
        <v>1421964325</v>
      </c>
      <c r="N3401" s="9">
        <f>M3401/24/60/60+DATE(1970,1,1)</f>
        <v>42026.920428240745</v>
      </c>
      <c r="O3401" t="b">
        <v>0</v>
      </c>
      <c r="P3401">
        <v>46</v>
      </c>
      <c r="Q3401" t="b">
        <v>1</v>
      </c>
      <c r="R3401" t="s">
        <v>8269</v>
      </c>
      <c r="S3401" s="12" t="s">
        <v>8318</v>
      </c>
      <c r="T3401" t="s">
        <v>8319</v>
      </c>
      <c r="U3401">
        <f>YEAR(N3401)</f>
        <v>2015</v>
      </c>
    </row>
    <row r="3402" spans="1:21" ht="15" hidden="1" customHeight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>
        <f>ROUND(E3402/D3402*100,0)</f>
        <v>100</v>
      </c>
      <c r="H3402">
        <f>ROUND(E3402/P3402,2)</f>
        <v>118.13</v>
      </c>
      <c r="I3402" t="s">
        <v>8223</v>
      </c>
      <c r="J3402" t="s">
        <v>8245</v>
      </c>
      <c r="K3402">
        <v>1409266414</v>
      </c>
      <c r="L3402" s="9">
        <f>K3402/60/60/24+DATE(1970,1,1)</f>
        <v>41879.953865740739</v>
      </c>
      <c r="M3402">
        <v>1405378414</v>
      </c>
      <c r="N3402" s="9">
        <f>M3402/24/60/60+DATE(1970,1,1)</f>
        <v>41834.953865740739</v>
      </c>
      <c r="O3402" t="b">
        <v>0</v>
      </c>
      <c r="P3402">
        <v>85</v>
      </c>
      <c r="Q3402" t="b">
        <v>1</v>
      </c>
      <c r="R3402" t="s">
        <v>8269</v>
      </c>
      <c r="S3402" s="12" t="s">
        <v>8318</v>
      </c>
      <c r="T3402" t="s">
        <v>8319</v>
      </c>
      <c r="U3402">
        <f>YEAR(N3402)</f>
        <v>2014</v>
      </c>
    </row>
    <row r="3403" spans="1:21" ht="15" hidden="1" customHeight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>
        <f>ROUND(E3403/D3403*100,0)</f>
        <v>102</v>
      </c>
      <c r="H3403">
        <f>ROUND(E3403/P3403,2)</f>
        <v>44.76</v>
      </c>
      <c r="I3403" t="s">
        <v>8224</v>
      </c>
      <c r="J3403" t="s">
        <v>8246</v>
      </c>
      <c r="K3403">
        <v>1438968146</v>
      </c>
      <c r="L3403" s="9">
        <f>K3403/60/60/24+DATE(1970,1,1)</f>
        <v>42223.723912037036</v>
      </c>
      <c r="M3403">
        <v>1436376146</v>
      </c>
      <c r="N3403" s="9">
        <f>M3403/24/60/60+DATE(1970,1,1)</f>
        <v>42193.723912037036</v>
      </c>
      <c r="O3403" t="b">
        <v>0</v>
      </c>
      <c r="P3403">
        <v>66</v>
      </c>
      <c r="Q3403" t="b">
        <v>1</v>
      </c>
      <c r="R3403" t="s">
        <v>8269</v>
      </c>
      <c r="S3403" s="12" t="s">
        <v>8318</v>
      </c>
      <c r="T3403" t="s">
        <v>8319</v>
      </c>
      <c r="U3403">
        <f>YEAR(N3403)</f>
        <v>2015</v>
      </c>
    </row>
    <row r="3404" spans="1:21" ht="15" hidden="1" customHeight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>
        <f>ROUND(E3404/D3404*100,0)</f>
        <v>110</v>
      </c>
      <c r="H3404">
        <f>ROUND(E3404/P3404,2)</f>
        <v>99.79</v>
      </c>
      <c r="I3404" t="s">
        <v>8223</v>
      </c>
      <c r="J3404" t="s">
        <v>8245</v>
      </c>
      <c r="K3404">
        <v>1447295460</v>
      </c>
      <c r="L3404" s="9">
        <f>K3404/60/60/24+DATE(1970,1,1)</f>
        <v>42320.104861111111</v>
      </c>
      <c r="M3404">
        <v>1444747843</v>
      </c>
      <c r="N3404" s="9">
        <f>M3404/24/60/60+DATE(1970,1,1)</f>
        <v>42290.61855324074</v>
      </c>
      <c r="O3404" t="b">
        <v>0</v>
      </c>
      <c r="P3404">
        <v>165</v>
      </c>
      <c r="Q3404" t="b">
        <v>1</v>
      </c>
      <c r="R3404" t="s">
        <v>8269</v>
      </c>
      <c r="S3404" s="12" t="s">
        <v>8318</v>
      </c>
      <c r="T3404" t="s">
        <v>8319</v>
      </c>
      <c r="U3404">
        <f>YEAR(N3404)</f>
        <v>2015</v>
      </c>
    </row>
    <row r="3405" spans="1:21" ht="15" hidden="1" customHeight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>
        <f>ROUND(E3405/D3405*100,0)</f>
        <v>100</v>
      </c>
      <c r="H3405">
        <f>ROUND(E3405/P3405,2)</f>
        <v>117.65</v>
      </c>
      <c r="I3405" t="s">
        <v>8224</v>
      </c>
      <c r="J3405" t="s">
        <v>8246</v>
      </c>
      <c r="K3405">
        <v>1435230324</v>
      </c>
      <c r="L3405" s="9">
        <f>K3405/60/60/24+DATE(1970,1,1)</f>
        <v>42180.462083333332</v>
      </c>
      <c r="M3405">
        <v>1432638324</v>
      </c>
      <c r="N3405" s="9">
        <f>M3405/24/60/60+DATE(1970,1,1)</f>
        <v>42150.462083333332</v>
      </c>
      <c r="O3405" t="b">
        <v>0</v>
      </c>
      <c r="P3405">
        <v>17</v>
      </c>
      <c r="Q3405" t="b">
        <v>1</v>
      </c>
      <c r="R3405" t="s">
        <v>8269</v>
      </c>
      <c r="S3405" s="12" t="s">
        <v>8318</v>
      </c>
      <c r="T3405" t="s">
        <v>8319</v>
      </c>
      <c r="U3405">
        <f>YEAR(N3405)</f>
        <v>2015</v>
      </c>
    </row>
    <row r="3406" spans="1:21" ht="15" hidden="1" customHeight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>
        <f>ROUND(E3406/D3406*100,0)</f>
        <v>122</v>
      </c>
      <c r="H3406">
        <f>ROUND(E3406/P3406,2)</f>
        <v>203.33</v>
      </c>
      <c r="I3406" t="s">
        <v>8223</v>
      </c>
      <c r="J3406" t="s">
        <v>8245</v>
      </c>
      <c r="K3406">
        <v>1434542702</v>
      </c>
      <c r="L3406" s="9">
        <f>K3406/60/60/24+DATE(1970,1,1)</f>
        <v>42172.503495370373</v>
      </c>
      <c r="M3406">
        <v>1432814702</v>
      </c>
      <c r="N3406" s="9">
        <f>M3406/24/60/60+DATE(1970,1,1)</f>
        <v>42152.503495370373</v>
      </c>
      <c r="O3406" t="b">
        <v>0</v>
      </c>
      <c r="P3406">
        <v>3</v>
      </c>
      <c r="Q3406" t="b">
        <v>1</v>
      </c>
      <c r="R3406" t="s">
        <v>8269</v>
      </c>
      <c r="S3406" s="12" t="s">
        <v>8318</v>
      </c>
      <c r="T3406" t="s">
        <v>8319</v>
      </c>
      <c r="U3406">
        <f>YEAR(N3406)</f>
        <v>2015</v>
      </c>
    </row>
    <row r="3407" spans="1:21" ht="15" hidden="1" customHeight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>
        <f>ROUND(E3407/D3407*100,0)</f>
        <v>138</v>
      </c>
      <c r="H3407">
        <f>ROUND(E3407/P3407,2)</f>
        <v>28.32</v>
      </c>
      <c r="I3407" t="s">
        <v>8224</v>
      </c>
      <c r="J3407" t="s">
        <v>8246</v>
      </c>
      <c r="K3407">
        <v>1456876740</v>
      </c>
      <c r="L3407" s="9">
        <f>K3407/60/60/24+DATE(1970,1,1)</f>
        <v>42430.999305555553</v>
      </c>
      <c r="M3407">
        <v>1455063886</v>
      </c>
      <c r="N3407" s="9">
        <f>M3407/24/60/60+DATE(1970,1,1)</f>
        <v>42410.017199074078</v>
      </c>
      <c r="O3407" t="b">
        <v>0</v>
      </c>
      <c r="P3407">
        <v>17</v>
      </c>
      <c r="Q3407" t="b">
        <v>1</v>
      </c>
      <c r="R3407" t="s">
        <v>8269</v>
      </c>
      <c r="S3407" s="12" t="s">
        <v>8318</v>
      </c>
      <c r="T3407" t="s">
        <v>8319</v>
      </c>
      <c r="U3407">
        <f>YEAR(N3407)</f>
        <v>2016</v>
      </c>
    </row>
    <row r="3408" spans="1:21" ht="15" hidden="1" customHeight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>
        <f>ROUND(E3408/D3408*100,0)</f>
        <v>100</v>
      </c>
      <c r="H3408">
        <f>ROUND(E3408/P3408,2)</f>
        <v>110.23</v>
      </c>
      <c r="I3408" t="s">
        <v>8223</v>
      </c>
      <c r="J3408" t="s">
        <v>8245</v>
      </c>
      <c r="K3408">
        <v>1405511376</v>
      </c>
      <c r="L3408" s="9">
        <f>K3408/60/60/24+DATE(1970,1,1)</f>
        <v>41836.492777777778</v>
      </c>
      <c r="M3408">
        <v>1401623376</v>
      </c>
      <c r="N3408" s="9">
        <f>M3408/24/60/60+DATE(1970,1,1)</f>
        <v>41791.492777777778</v>
      </c>
      <c r="O3408" t="b">
        <v>0</v>
      </c>
      <c r="P3408">
        <v>91</v>
      </c>
      <c r="Q3408" t="b">
        <v>1</v>
      </c>
      <c r="R3408" t="s">
        <v>8269</v>
      </c>
      <c r="S3408" s="12" t="s">
        <v>8318</v>
      </c>
      <c r="T3408" t="s">
        <v>8319</v>
      </c>
      <c r="U3408">
        <f>YEAR(N3408)</f>
        <v>2014</v>
      </c>
    </row>
    <row r="3409" spans="1:21" ht="15" hidden="1" customHeight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>
        <f>ROUND(E3409/D3409*100,0)</f>
        <v>107</v>
      </c>
      <c r="H3409">
        <f>ROUND(E3409/P3409,2)</f>
        <v>31.97</v>
      </c>
      <c r="I3409" t="s">
        <v>8224</v>
      </c>
      <c r="J3409" t="s">
        <v>8246</v>
      </c>
      <c r="K3409">
        <v>1404641289</v>
      </c>
      <c r="L3409" s="9">
        <f>K3409/60/60/24+DATE(1970,1,1)</f>
        <v>41826.422326388885</v>
      </c>
      <c r="M3409">
        <v>1402049289</v>
      </c>
      <c r="N3409" s="9">
        <f>M3409/24/60/60+DATE(1970,1,1)</f>
        <v>41796.422326388885</v>
      </c>
      <c r="O3409" t="b">
        <v>0</v>
      </c>
      <c r="P3409">
        <v>67</v>
      </c>
      <c r="Q3409" t="b">
        <v>1</v>
      </c>
      <c r="R3409" t="s">
        <v>8269</v>
      </c>
      <c r="S3409" s="12" t="s">
        <v>8318</v>
      </c>
      <c r="T3409" t="s">
        <v>8319</v>
      </c>
      <c r="U3409">
        <f>YEAR(N3409)</f>
        <v>2014</v>
      </c>
    </row>
    <row r="3410" spans="1:21" ht="15" hidden="1" customHeight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>
        <f>ROUND(E3410/D3410*100,0)</f>
        <v>211</v>
      </c>
      <c r="H3410">
        <f>ROUND(E3410/P3410,2)</f>
        <v>58.61</v>
      </c>
      <c r="I3410" t="s">
        <v>8223</v>
      </c>
      <c r="J3410" t="s">
        <v>8245</v>
      </c>
      <c r="K3410">
        <v>1405727304</v>
      </c>
      <c r="L3410" s="9">
        <f>K3410/60/60/24+DATE(1970,1,1)</f>
        <v>41838.991944444446</v>
      </c>
      <c r="M3410">
        <v>1403135304</v>
      </c>
      <c r="N3410" s="9">
        <f>M3410/24/60/60+DATE(1970,1,1)</f>
        <v>41808.991944444446</v>
      </c>
      <c r="O3410" t="b">
        <v>0</v>
      </c>
      <c r="P3410">
        <v>18</v>
      </c>
      <c r="Q3410" t="b">
        <v>1</v>
      </c>
      <c r="R3410" t="s">
        <v>8269</v>
      </c>
      <c r="S3410" s="12" t="s">
        <v>8318</v>
      </c>
      <c r="T3410" t="s">
        <v>8319</v>
      </c>
      <c r="U3410">
        <f>YEAR(N3410)</f>
        <v>2014</v>
      </c>
    </row>
    <row r="3411" spans="1:21" ht="15" hidden="1" customHeight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>
        <f>ROUND(E3411/D3411*100,0)</f>
        <v>124</v>
      </c>
      <c r="H3411">
        <f>ROUND(E3411/P3411,2)</f>
        <v>29.43</v>
      </c>
      <c r="I3411" t="s">
        <v>8224</v>
      </c>
      <c r="J3411" t="s">
        <v>8246</v>
      </c>
      <c r="K3411">
        <v>1469998680</v>
      </c>
      <c r="L3411" s="9">
        <f>K3411/60/60/24+DATE(1970,1,1)</f>
        <v>42582.873611111107</v>
      </c>
      <c r="M3411">
        <v>1466710358</v>
      </c>
      <c r="N3411" s="9">
        <f>M3411/24/60/60+DATE(1970,1,1)</f>
        <v>42544.814328703709</v>
      </c>
      <c r="O3411" t="b">
        <v>0</v>
      </c>
      <c r="P3411">
        <v>21</v>
      </c>
      <c r="Q3411" t="b">
        <v>1</v>
      </c>
      <c r="R3411" t="s">
        <v>8269</v>
      </c>
      <c r="S3411" s="12" t="s">
        <v>8318</v>
      </c>
      <c r="T3411" t="s">
        <v>8319</v>
      </c>
      <c r="U3411">
        <f>YEAR(N3411)</f>
        <v>2016</v>
      </c>
    </row>
    <row r="3412" spans="1:21" ht="15" hidden="1" customHeight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>
        <f>ROUND(E3412/D3412*100,0)</f>
        <v>109</v>
      </c>
      <c r="H3412">
        <f>ROUND(E3412/P3412,2)</f>
        <v>81.38</v>
      </c>
      <c r="I3412" t="s">
        <v>8223</v>
      </c>
      <c r="J3412" t="s">
        <v>8245</v>
      </c>
      <c r="K3412">
        <v>1465196400</v>
      </c>
      <c r="L3412" s="9">
        <f>K3412/60/60/24+DATE(1970,1,1)</f>
        <v>42527.291666666672</v>
      </c>
      <c r="M3412">
        <v>1462841990</v>
      </c>
      <c r="N3412" s="9">
        <f>M3412/24/60/60+DATE(1970,1,1)</f>
        <v>42500.041550925926</v>
      </c>
      <c r="O3412" t="b">
        <v>0</v>
      </c>
      <c r="P3412">
        <v>40</v>
      </c>
      <c r="Q3412" t="b">
        <v>1</v>
      </c>
      <c r="R3412" t="s">
        <v>8269</v>
      </c>
      <c r="S3412" s="12" t="s">
        <v>8318</v>
      </c>
      <c r="T3412" t="s">
        <v>8319</v>
      </c>
      <c r="U3412">
        <f>YEAR(N3412)</f>
        <v>2016</v>
      </c>
    </row>
    <row r="3413" spans="1:21" ht="15" hidden="1" customHeight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>
        <f>ROUND(E3413/D3413*100,0)</f>
        <v>104</v>
      </c>
      <c r="H3413">
        <f>ROUND(E3413/P3413,2)</f>
        <v>199.17</v>
      </c>
      <c r="I3413" t="s">
        <v>8223</v>
      </c>
      <c r="J3413" t="s">
        <v>8245</v>
      </c>
      <c r="K3413">
        <v>1444264372</v>
      </c>
      <c r="L3413" s="9">
        <f>K3413/60/60/24+DATE(1970,1,1)</f>
        <v>42285.022824074069</v>
      </c>
      <c r="M3413">
        <v>1442536372</v>
      </c>
      <c r="N3413" s="9">
        <f>M3413/24/60/60+DATE(1970,1,1)</f>
        <v>42265.022824074069</v>
      </c>
      <c r="O3413" t="b">
        <v>0</v>
      </c>
      <c r="P3413">
        <v>78</v>
      </c>
      <c r="Q3413" t="b">
        <v>1</v>
      </c>
      <c r="R3413" t="s">
        <v>8269</v>
      </c>
      <c r="S3413" s="12" t="s">
        <v>8318</v>
      </c>
      <c r="T3413" t="s">
        <v>8319</v>
      </c>
      <c r="U3413">
        <f>YEAR(N3413)</f>
        <v>2015</v>
      </c>
    </row>
    <row r="3414" spans="1:21" ht="15" hidden="1" customHeight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>
        <f>ROUND(E3414/D3414*100,0)</f>
        <v>100</v>
      </c>
      <c r="H3414">
        <f>ROUND(E3414/P3414,2)</f>
        <v>115.38</v>
      </c>
      <c r="I3414" t="s">
        <v>8224</v>
      </c>
      <c r="J3414" t="s">
        <v>8246</v>
      </c>
      <c r="K3414">
        <v>1411858862</v>
      </c>
      <c r="L3414" s="9">
        <f>K3414/60/60/24+DATE(1970,1,1)</f>
        <v>41909.959050925929</v>
      </c>
      <c r="M3414">
        <v>1409266862</v>
      </c>
      <c r="N3414" s="9">
        <f>M3414/24/60/60+DATE(1970,1,1)</f>
        <v>41879.959050925929</v>
      </c>
      <c r="O3414" t="b">
        <v>0</v>
      </c>
      <c r="P3414">
        <v>26</v>
      </c>
      <c r="Q3414" t="b">
        <v>1</v>
      </c>
      <c r="R3414" t="s">
        <v>8269</v>
      </c>
      <c r="S3414" s="12" t="s">
        <v>8318</v>
      </c>
      <c r="T3414" t="s">
        <v>8319</v>
      </c>
      <c r="U3414">
        <f>YEAR(N3414)</f>
        <v>2014</v>
      </c>
    </row>
    <row r="3415" spans="1:21" ht="15" hidden="1" customHeight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>
        <f>ROUND(E3415/D3415*100,0)</f>
        <v>130</v>
      </c>
      <c r="H3415">
        <f>ROUND(E3415/P3415,2)</f>
        <v>46.43</v>
      </c>
      <c r="I3415" t="s">
        <v>8223</v>
      </c>
      <c r="J3415" t="s">
        <v>8245</v>
      </c>
      <c r="K3415">
        <v>1425099540</v>
      </c>
      <c r="L3415" s="9">
        <f>K3415/60/60/24+DATE(1970,1,1)</f>
        <v>42063.207638888889</v>
      </c>
      <c r="M3415">
        <v>1424280938</v>
      </c>
      <c r="N3415" s="9">
        <f>M3415/24/60/60+DATE(1970,1,1)</f>
        <v>42053.733078703706</v>
      </c>
      <c r="O3415" t="b">
        <v>0</v>
      </c>
      <c r="P3415">
        <v>14</v>
      </c>
      <c r="Q3415" t="b">
        <v>1</v>
      </c>
      <c r="R3415" t="s">
        <v>8269</v>
      </c>
      <c r="S3415" s="12" t="s">
        <v>8318</v>
      </c>
      <c r="T3415" t="s">
        <v>8319</v>
      </c>
      <c r="U3415">
        <f>YEAR(N3415)</f>
        <v>2015</v>
      </c>
    </row>
    <row r="3416" spans="1:21" ht="15" hidden="1" customHeight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>
        <f>ROUND(E3416/D3416*100,0)</f>
        <v>104</v>
      </c>
      <c r="H3416">
        <f>ROUND(E3416/P3416,2)</f>
        <v>70.569999999999993</v>
      </c>
      <c r="I3416" t="s">
        <v>8223</v>
      </c>
      <c r="J3416" t="s">
        <v>8245</v>
      </c>
      <c r="K3416">
        <v>1480579140</v>
      </c>
      <c r="L3416" s="9">
        <f>K3416/60/60/24+DATE(1970,1,1)</f>
        <v>42705.332638888889</v>
      </c>
      <c r="M3416">
        <v>1478030325</v>
      </c>
      <c r="N3416" s="9">
        <f>M3416/24/60/60+DATE(1970,1,1)</f>
        <v>42675.832465277781</v>
      </c>
      <c r="O3416" t="b">
        <v>0</v>
      </c>
      <c r="P3416">
        <v>44</v>
      </c>
      <c r="Q3416" t="b">
        <v>1</v>
      </c>
      <c r="R3416" t="s">
        <v>8269</v>
      </c>
      <c r="S3416" s="12" t="s">
        <v>8318</v>
      </c>
      <c r="T3416" t="s">
        <v>8319</v>
      </c>
      <c r="U3416">
        <f>YEAR(N3416)</f>
        <v>2016</v>
      </c>
    </row>
    <row r="3417" spans="1:21" ht="15" hidden="1" customHeight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>
        <f>ROUND(E3417/D3417*100,0)</f>
        <v>100</v>
      </c>
      <c r="H3417">
        <f>ROUND(E3417/P3417,2)</f>
        <v>22.22</v>
      </c>
      <c r="I3417" t="s">
        <v>8223</v>
      </c>
      <c r="J3417" t="s">
        <v>8245</v>
      </c>
      <c r="K3417">
        <v>1460935800</v>
      </c>
      <c r="L3417" s="9">
        <f>K3417/60/60/24+DATE(1970,1,1)</f>
        <v>42477.979166666672</v>
      </c>
      <c r="M3417">
        <v>1459999656</v>
      </c>
      <c r="N3417" s="9">
        <f>M3417/24/60/60+DATE(1970,1,1)</f>
        <v>42467.144166666665</v>
      </c>
      <c r="O3417" t="b">
        <v>0</v>
      </c>
      <c r="P3417">
        <v>9</v>
      </c>
      <c r="Q3417" t="b">
        <v>1</v>
      </c>
      <c r="R3417" t="s">
        <v>8269</v>
      </c>
      <c r="S3417" s="12" t="s">
        <v>8318</v>
      </c>
      <c r="T3417" t="s">
        <v>8319</v>
      </c>
      <c r="U3417">
        <f>YEAR(N3417)</f>
        <v>2016</v>
      </c>
    </row>
    <row r="3418" spans="1:21" ht="15" hidden="1" customHeight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>
        <f>ROUND(E3418/D3418*100,0)</f>
        <v>120</v>
      </c>
      <c r="H3418">
        <f>ROUND(E3418/P3418,2)</f>
        <v>159.47</v>
      </c>
      <c r="I3418" t="s">
        <v>8224</v>
      </c>
      <c r="J3418" t="s">
        <v>8246</v>
      </c>
      <c r="K3418">
        <v>1429813800</v>
      </c>
      <c r="L3418" s="9">
        <f>K3418/60/60/24+DATE(1970,1,1)</f>
        <v>42117.770833333328</v>
      </c>
      <c r="M3418">
        <v>1427363645</v>
      </c>
      <c r="N3418" s="9">
        <f>M3418/24/60/60+DATE(1970,1,1)</f>
        <v>42089.412557870368</v>
      </c>
      <c r="O3418" t="b">
        <v>0</v>
      </c>
      <c r="P3418">
        <v>30</v>
      </c>
      <c r="Q3418" t="b">
        <v>1</v>
      </c>
      <c r="R3418" t="s">
        <v>8269</v>
      </c>
      <c r="S3418" s="12" t="s">
        <v>8318</v>
      </c>
      <c r="T3418" t="s">
        <v>8319</v>
      </c>
      <c r="U3418">
        <f>YEAR(N3418)</f>
        <v>2015</v>
      </c>
    </row>
    <row r="3419" spans="1:21" ht="15" hidden="1" customHeight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>
        <f>ROUND(E3419/D3419*100,0)</f>
        <v>100</v>
      </c>
      <c r="H3419">
        <f>ROUND(E3419/P3419,2)</f>
        <v>37.78</v>
      </c>
      <c r="I3419" t="s">
        <v>8223</v>
      </c>
      <c r="J3419" t="s">
        <v>8245</v>
      </c>
      <c r="K3419">
        <v>1414284180</v>
      </c>
      <c r="L3419" s="9">
        <f>K3419/60/60/24+DATE(1970,1,1)</f>
        <v>41938.029861111114</v>
      </c>
      <c r="M3419">
        <v>1410558948</v>
      </c>
      <c r="N3419" s="9">
        <f>M3419/24/60/60+DATE(1970,1,1)</f>
        <v>41894.91375</v>
      </c>
      <c r="O3419" t="b">
        <v>0</v>
      </c>
      <c r="P3419">
        <v>45</v>
      </c>
      <c r="Q3419" t="b">
        <v>1</v>
      </c>
      <c r="R3419" t="s">
        <v>8269</v>
      </c>
      <c r="S3419" s="12" t="s">
        <v>8318</v>
      </c>
      <c r="T3419" t="s">
        <v>8319</v>
      </c>
      <c r="U3419">
        <f>YEAR(N3419)</f>
        <v>2014</v>
      </c>
    </row>
    <row r="3420" spans="1:21" ht="15" hidden="1" customHeight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>
        <f>ROUND(E3420/D3420*100,0)</f>
        <v>101</v>
      </c>
      <c r="H3420">
        <f>ROUND(E3420/P3420,2)</f>
        <v>72.05</v>
      </c>
      <c r="I3420" t="s">
        <v>8223</v>
      </c>
      <c r="J3420" t="s">
        <v>8245</v>
      </c>
      <c r="K3420">
        <v>1400875307</v>
      </c>
      <c r="L3420" s="9">
        <f>K3420/60/60/24+DATE(1970,1,1)</f>
        <v>41782.83457175926</v>
      </c>
      <c r="M3420">
        <v>1398283307</v>
      </c>
      <c r="N3420" s="9">
        <f>M3420/24/60/60+DATE(1970,1,1)</f>
        <v>41752.83457175926</v>
      </c>
      <c r="O3420" t="b">
        <v>0</v>
      </c>
      <c r="P3420">
        <v>56</v>
      </c>
      <c r="Q3420" t="b">
        <v>1</v>
      </c>
      <c r="R3420" t="s">
        <v>8269</v>
      </c>
      <c r="S3420" s="12" t="s">
        <v>8318</v>
      </c>
      <c r="T3420" t="s">
        <v>8319</v>
      </c>
      <c r="U3420">
        <f>YEAR(N3420)</f>
        <v>2014</v>
      </c>
    </row>
    <row r="3421" spans="1:21" ht="15" hidden="1" customHeight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>
        <f>ROUND(E3421/D3421*100,0)</f>
        <v>107</v>
      </c>
      <c r="H3421">
        <f>ROUND(E3421/P3421,2)</f>
        <v>63.7</v>
      </c>
      <c r="I3421" t="s">
        <v>8240</v>
      </c>
      <c r="J3421" t="s">
        <v>8248</v>
      </c>
      <c r="K3421">
        <v>1459978200</v>
      </c>
      <c r="L3421" s="9">
        <f>K3421/60/60/24+DATE(1970,1,1)</f>
        <v>42466.895833333328</v>
      </c>
      <c r="M3421">
        <v>1458416585</v>
      </c>
      <c r="N3421" s="9">
        <f>M3421/24/60/60+DATE(1970,1,1)</f>
        <v>42448.821585648147</v>
      </c>
      <c r="O3421" t="b">
        <v>0</v>
      </c>
      <c r="P3421">
        <v>46</v>
      </c>
      <c r="Q3421" t="b">
        <v>1</v>
      </c>
      <c r="R3421" t="s">
        <v>8269</v>
      </c>
      <c r="S3421" s="12" t="s">
        <v>8318</v>
      </c>
      <c r="T3421" t="s">
        <v>8319</v>
      </c>
      <c r="U3421">
        <f>YEAR(N3421)</f>
        <v>2016</v>
      </c>
    </row>
    <row r="3422" spans="1:21" ht="15" hidden="1" customHeight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>
        <f>ROUND(E3422/D3422*100,0)</f>
        <v>138</v>
      </c>
      <c r="H3422">
        <f>ROUND(E3422/P3422,2)</f>
        <v>28.41</v>
      </c>
      <c r="I3422" t="s">
        <v>8224</v>
      </c>
      <c r="J3422" t="s">
        <v>8246</v>
      </c>
      <c r="K3422">
        <v>1455408000</v>
      </c>
      <c r="L3422" s="9">
        <f>K3422/60/60/24+DATE(1970,1,1)</f>
        <v>42414</v>
      </c>
      <c r="M3422">
        <v>1454638202</v>
      </c>
      <c r="N3422" s="9">
        <f>M3422/24/60/60+DATE(1970,1,1)</f>
        <v>42405.090300925927</v>
      </c>
      <c r="O3422" t="b">
        <v>0</v>
      </c>
      <c r="P3422">
        <v>34</v>
      </c>
      <c r="Q3422" t="b">
        <v>1</v>
      </c>
      <c r="R3422" t="s">
        <v>8269</v>
      </c>
      <c r="S3422" s="12" t="s">
        <v>8318</v>
      </c>
      <c r="T3422" t="s">
        <v>8319</v>
      </c>
      <c r="U3422">
        <f>YEAR(N3422)</f>
        <v>2016</v>
      </c>
    </row>
    <row r="3423" spans="1:21" ht="15" hidden="1" customHeight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>
        <f>ROUND(E3423/D3423*100,0)</f>
        <v>101</v>
      </c>
      <c r="H3423">
        <f>ROUND(E3423/P3423,2)</f>
        <v>103.21</v>
      </c>
      <c r="I3423" t="s">
        <v>8223</v>
      </c>
      <c r="J3423" t="s">
        <v>8245</v>
      </c>
      <c r="K3423">
        <v>1425495563</v>
      </c>
      <c r="L3423" s="9">
        <f>K3423/60/60/24+DATE(1970,1,1)</f>
        <v>42067.791238425925</v>
      </c>
      <c r="M3423">
        <v>1422903563</v>
      </c>
      <c r="N3423" s="9">
        <f>M3423/24/60/60+DATE(1970,1,1)</f>
        <v>42037.791238425925</v>
      </c>
      <c r="O3423" t="b">
        <v>0</v>
      </c>
      <c r="P3423">
        <v>98</v>
      </c>
      <c r="Q3423" t="b">
        <v>1</v>
      </c>
      <c r="R3423" t="s">
        <v>8269</v>
      </c>
      <c r="S3423" s="12" t="s">
        <v>8318</v>
      </c>
      <c r="T3423" t="s">
        <v>8319</v>
      </c>
      <c r="U3423">
        <f>YEAR(N3423)</f>
        <v>2015</v>
      </c>
    </row>
    <row r="3424" spans="1:21" ht="15" hidden="1" customHeight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>
        <f>ROUND(E3424/D3424*100,0)</f>
        <v>109</v>
      </c>
      <c r="H3424">
        <f>ROUND(E3424/P3424,2)</f>
        <v>71.150000000000006</v>
      </c>
      <c r="I3424" t="s">
        <v>8224</v>
      </c>
      <c r="J3424" t="s">
        <v>8246</v>
      </c>
      <c r="K3424">
        <v>1450051200</v>
      </c>
      <c r="L3424" s="9">
        <f>K3424/60/60/24+DATE(1970,1,1)</f>
        <v>42352</v>
      </c>
      <c r="M3424">
        <v>1447594176</v>
      </c>
      <c r="N3424" s="9">
        <f>M3424/24/60/60+DATE(1970,1,1)</f>
        <v>42323.562222222223</v>
      </c>
      <c r="O3424" t="b">
        <v>0</v>
      </c>
      <c r="P3424">
        <v>46</v>
      </c>
      <c r="Q3424" t="b">
        <v>1</v>
      </c>
      <c r="R3424" t="s">
        <v>8269</v>
      </c>
      <c r="S3424" s="12" t="s">
        <v>8318</v>
      </c>
      <c r="T3424" t="s">
        <v>8319</v>
      </c>
      <c r="U3424">
        <f>YEAR(N3424)</f>
        <v>2015</v>
      </c>
    </row>
    <row r="3425" spans="1:21" ht="15" hidden="1" customHeight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>
        <f>ROUND(E3425/D3425*100,0)</f>
        <v>140</v>
      </c>
      <c r="H3425">
        <f>ROUND(E3425/P3425,2)</f>
        <v>35</v>
      </c>
      <c r="I3425" t="s">
        <v>8223</v>
      </c>
      <c r="J3425" t="s">
        <v>8245</v>
      </c>
      <c r="K3425">
        <v>1429912341</v>
      </c>
      <c r="L3425" s="9">
        <f>K3425/60/60/24+DATE(1970,1,1)</f>
        <v>42118.911354166667</v>
      </c>
      <c r="M3425">
        <v>1427320341</v>
      </c>
      <c r="N3425" s="9">
        <f>M3425/24/60/60+DATE(1970,1,1)</f>
        <v>42088.911354166667</v>
      </c>
      <c r="O3425" t="b">
        <v>0</v>
      </c>
      <c r="P3425">
        <v>10</v>
      </c>
      <c r="Q3425" t="b">
        <v>1</v>
      </c>
      <c r="R3425" t="s">
        <v>8269</v>
      </c>
      <c r="S3425" s="12" t="s">
        <v>8318</v>
      </c>
      <c r="T3425" t="s">
        <v>8319</v>
      </c>
      <c r="U3425">
        <f>YEAR(N3425)</f>
        <v>2015</v>
      </c>
    </row>
    <row r="3426" spans="1:21" ht="15" hidden="1" customHeight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>
        <f>ROUND(E3426/D3426*100,0)</f>
        <v>104</v>
      </c>
      <c r="H3426">
        <f>ROUND(E3426/P3426,2)</f>
        <v>81.78</v>
      </c>
      <c r="I3426" t="s">
        <v>8223</v>
      </c>
      <c r="J3426" t="s">
        <v>8245</v>
      </c>
      <c r="K3426">
        <v>1423119540</v>
      </c>
      <c r="L3426" s="9">
        <f>K3426/60/60/24+DATE(1970,1,1)</f>
        <v>42040.290972222225</v>
      </c>
      <c r="M3426">
        <v>1421252084</v>
      </c>
      <c r="N3426" s="9">
        <f>M3426/24/60/60+DATE(1970,1,1)</f>
        <v>42018.676898148151</v>
      </c>
      <c r="O3426" t="b">
        <v>0</v>
      </c>
      <c r="P3426">
        <v>76</v>
      </c>
      <c r="Q3426" t="b">
        <v>1</v>
      </c>
      <c r="R3426" t="s">
        <v>8269</v>
      </c>
      <c r="S3426" s="12" t="s">
        <v>8318</v>
      </c>
      <c r="T3426" t="s">
        <v>8319</v>
      </c>
      <c r="U3426">
        <f>YEAR(N3426)</f>
        <v>2015</v>
      </c>
    </row>
    <row r="3427" spans="1:21" ht="15" hidden="1" customHeight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>
        <f>ROUND(E3427/D3427*100,0)</f>
        <v>103</v>
      </c>
      <c r="H3427">
        <f>ROUND(E3427/P3427,2)</f>
        <v>297.02999999999997</v>
      </c>
      <c r="I3427" t="s">
        <v>8223</v>
      </c>
      <c r="J3427" t="s">
        <v>8245</v>
      </c>
      <c r="K3427">
        <v>1412434136</v>
      </c>
      <c r="L3427" s="9">
        <f>K3427/60/60/24+DATE(1970,1,1)</f>
        <v>41916.617314814815</v>
      </c>
      <c r="M3427">
        <v>1409669336</v>
      </c>
      <c r="N3427" s="9">
        <f>M3427/24/60/60+DATE(1970,1,1)</f>
        <v>41884.617314814815</v>
      </c>
      <c r="O3427" t="b">
        <v>0</v>
      </c>
      <c r="P3427">
        <v>104</v>
      </c>
      <c r="Q3427" t="b">
        <v>1</v>
      </c>
      <c r="R3427" t="s">
        <v>8269</v>
      </c>
      <c r="S3427" s="12" t="s">
        <v>8318</v>
      </c>
      <c r="T3427" t="s">
        <v>8319</v>
      </c>
      <c r="U3427">
        <f>YEAR(N3427)</f>
        <v>2014</v>
      </c>
    </row>
    <row r="3428" spans="1:21" ht="15" hidden="1" customHeight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>
        <f>ROUND(E3428/D3428*100,0)</f>
        <v>108</v>
      </c>
      <c r="H3428">
        <f>ROUND(E3428/P3428,2)</f>
        <v>46.61</v>
      </c>
      <c r="I3428" t="s">
        <v>8223</v>
      </c>
      <c r="J3428" t="s">
        <v>8245</v>
      </c>
      <c r="K3428">
        <v>1411264800</v>
      </c>
      <c r="L3428" s="9">
        <f>K3428/60/60/24+DATE(1970,1,1)</f>
        <v>41903.083333333336</v>
      </c>
      <c r="M3428">
        <v>1409620903</v>
      </c>
      <c r="N3428" s="9">
        <f>M3428/24/60/60+DATE(1970,1,1)</f>
        <v>41884.056747685187</v>
      </c>
      <c r="O3428" t="b">
        <v>0</v>
      </c>
      <c r="P3428">
        <v>87</v>
      </c>
      <c r="Q3428" t="b">
        <v>1</v>
      </c>
      <c r="R3428" t="s">
        <v>8269</v>
      </c>
      <c r="S3428" s="12" t="s">
        <v>8318</v>
      </c>
      <c r="T3428" t="s">
        <v>8319</v>
      </c>
      <c r="U3428">
        <f>YEAR(N3428)</f>
        <v>2014</v>
      </c>
    </row>
    <row r="3429" spans="1:21" ht="15" hidden="1" customHeight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>
        <f>ROUND(E3429/D3429*100,0)</f>
        <v>100</v>
      </c>
      <c r="H3429">
        <f>ROUND(E3429/P3429,2)</f>
        <v>51.72</v>
      </c>
      <c r="I3429" t="s">
        <v>8224</v>
      </c>
      <c r="J3429" t="s">
        <v>8246</v>
      </c>
      <c r="K3429">
        <v>1404314952</v>
      </c>
      <c r="L3429" s="9">
        <f>K3429/60/60/24+DATE(1970,1,1)</f>
        <v>41822.645277777774</v>
      </c>
      <c r="M3429">
        <v>1401722952</v>
      </c>
      <c r="N3429" s="9">
        <f>M3429/24/60/60+DATE(1970,1,1)</f>
        <v>41792.645277777774</v>
      </c>
      <c r="O3429" t="b">
        <v>0</v>
      </c>
      <c r="P3429">
        <v>29</v>
      </c>
      <c r="Q3429" t="b">
        <v>1</v>
      </c>
      <c r="R3429" t="s">
        <v>8269</v>
      </c>
      <c r="S3429" s="12" t="s">
        <v>8318</v>
      </c>
      <c r="T3429" t="s">
        <v>8319</v>
      </c>
      <c r="U3429">
        <f>YEAR(N3429)</f>
        <v>2014</v>
      </c>
    </row>
    <row r="3430" spans="1:21" ht="15" hidden="1" customHeight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>
        <f>ROUND(E3430/D3430*100,0)</f>
        <v>103</v>
      </c>
      <c r="H3430">
        <f>ROUND(E3430/P3430,2)</f>
        <v>40.29</v>
      </c>
      <c r="I3430" t="s">
        <v>8224</v>
      </c>
      <c r="J3430" t="s">
        <v>8246</v>
      </c>
      <c r="K3430">
        <v>1425142800</v>
      </c>
      <c r="L3430" s="9">
        <f>K3430/60/60/24+DATE(1970,1,1)</f>
        <v>42063.708333333328</v>
      </c>
      <c r="M3430">
        <v>1422983847</v>
      </c>
      <c r="N3430" s="9">
        <f>M3430/24/60/60+DATE(1970,1,1)</f>
        <v>42038.720451388886</v>
      </c>
      <c r="O3430" t="b">
        <v>0</v>
      </c>
      <c r="P3430">
        <v>51</v>
      </c>
      <c r="Q3430" t="b">
        <v>1</v>
      </c>
      <c r="R3430" t="s">
        <v>8269</v>
      </c>
      <c r="S3430" s="12" t="s">
        <v>8318</v>
      </c>
      <c r="T3430" t="s">
        <v>8319</v>
      </c>
      <c r="U3430">
        <f>YEAR(N3430)</f>
        <v>2015</v>
      </c>
    </row>
    <row r="3431" spans="1:21" ht="15" hidden="1" customHeight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>
        <f>ROUND(E3431/D3431*100,0)</f>
        <v>130</v>
      </c>
      <c r="H3431">
        <f>ROUND(E3431/P3431,2)</f>
        <v>16.25</v>
      </c>
      <c r="I3431" t="s">
        <v>8224</v>
      </c>
      <c r="J3431" t="s">
        <v>8246</v>
      </c>
      <c r="K3431">
        <v>1478046661</v>
      </c>
      <c r="L3431" s="9">
        <f>K3431/60/60/24+DATE(1970,1,1)</f>
        <v>42676.021539351852</v>
      </c>
      <c r="M3431">
        <v>1476837061</v>
      </c>
      <c r="N3431" s="9">
        <f>M3431/24/60/60+DATE(1970,1,1)</f>
        <v>42662.021539351852</v>
      </c>
      <c r="O3431" t="b">
        <v>0</v>
      </c>
      <c r="P3431">
        <v>12</v>
      </c>
      <c r="Q3431" t="b">
        <v>1</v>
      </c>
      <c r="R3431" t="s">
        <v>8269</v>
      </c>
      <c r="S3431" s="12" t="s">
        <v>8318</v>
      </c>
      <c r="T3431" t="s">
        <v>8319</v>
      </c>
      <c r="U3431">
        <f>YEAR(N3431)</f>
        <v>2016</v>
      </c>
    </row>
    <row r="3432" spans="1:21" ht="15" hidden="1" customHeight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>
        <f>ROUND(E3432/D3432*100,0)</f>
        <v>109</v>
      </c>
      <c r="H3432">
        <f>ROUND(E3432/P3432,2)</f>
        <v>30.15</v>
      </c>
      <c r="I3432" t="s">
        <v>8224</v>
      </c>
      <c r="J3432" t="s">
        <v>8246</v>
      </c>
      <c r="K3432">
        <v>1406760101</v>
      </c>
      <c r="L3432" s="9">
        <f>K3432/60/60/24+DATE(1970,1,1)</f>
        <v>41850.945613425924</v>
      </c>
      <c r="M3432">
        <v>1404168101</v>
      </c>
      <c r="N3432" s="9">
        <f>M3432/24/60/60+DATE(1970,1,1)</f>
        <v>41820.945613425924</v>
      </c>
      <c r="O3432" t="b">
        <v>0</v>
      </c>
      <c r="P3432">
        <v>72</v>
      </c>
      <c r="Q3432" t="b">
        <v>1</v>
      </c>
      <c r="R3432" t="s">
        <v>8269</v>
      </c>
      <c r="S3432" s="12" t="s">
        <v>8318</v>
      </c>
      <c r="T3432" t="s">
        <v>8319</v>
      </c>
      <c r="U3432">
        <f>YEAR(N3432)</f>
        <v>2014</v>
      </c>
    </row>
    <row r="3433" spans="1:21" ht="15" hidden="1" customHeight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>
        <f>ROUND(E3433/D3433*100,0)</f>
        <v>100</v>
      </c>
      <c r="H3433">
        <f>ROUND(E3433/P3433,2)</f>
        <v>95.24</v>
      </c>
      <c r="I3433" t="s">
        <v>8223</v>
      </c>
      <c r="J3433" t="s">
        <v>8245</v>
      </c>
      <c r="K3433">
        <v>1408383153</v>
      </c>
      <c r="L3433" s="9">
        <f>K3433/60/60/24+DATE(1970,1,1)</f>
        <v>41869.730937500004</v>
      </c>
      <c r="M3433">
        <v>1405791153</v>
      </c>
      <c r="N3433" s="9">
        <f>M3433/24/60/60+DATE(1970,1,1)</f>
        <v>41839.730937499997</v>
      </c>
      <c r="O3433" t="b">
        <v>0</v>
      </c>
      <c r="P3433">
        <v>21</v>
      </c>
      <c r="Q3433" t="b">
        <v>1</v>
      </c>
      <c r="R3433" t="s">
        <v>8269</v>
      </c>
      <c r="S3433" s="12" t="s">
        <v>8318</v>
      </c>
      <c r="T3433" t="s">
        <v>8319</v>
      </c>
      <c r="U3433">
        <f>YEAR(N3433)</f>
        <v>2014</v>
      </c>
    </row>
    <row r="3434" spans="1:21" ht="15" hidden="1" customHeight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>
        <f>ROUND(E3434/D3434*100,0)</f>
        <v>110</v>
      </c>
      <c r="H3434">
        <f>ROUND(E3434/P3434,2)</f>
        <v>52.21</v>
      </c>
      <c r="I3434" t="s">
        <v>8223</v>
      </c>
      <c r="J3434" t="s">
        <v>8245</v>
      </c>
      <c r="K3434">
        <v>1454709600</v>
      </c>
      <c r="L3434" s="9">
        <f>K3434/60/60/24+DATE(1970,1,1)</f>
        <v>42405.916666666672</v>
      </c>
      <c r="M3434">
        <v>1452520614</v>
      </c>
      <c r="N3434" s="9">
        <f>M3434/24/60/60+DATE(1970,1,1)</f>
        <v>42380.581180555557</v>
      </c>
      <c r="O3434" t="b">
        <v>0</v>
      </c>
      <c r="P3434">
        <v>42</v>
      </c>
      <c r="Q3434" t="b">
        <v>1</v>
      </c>
      <c r="R3434" t="s">
        <v>8269</v>
      </c>
      <c r="S3434" s="12" t="s">
        <v>8318</v>
      </c>
      <c r="T3434" t="s">
        <v>8319</v>
      </c>
      <c r="U3434">
        <f>YEAR(N3434)</f>
        <v>2016</v>
      </c>
    </row>
    <row r="3435" spans="1:21" ht="15" hidden="1" customHeight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>
        <f>ROUND(E3435/D3435*100,0)</f>
        <v>100</v>
      </c>
      <c r="H3435">
        <f>ROUND(E3435/P3435,2)</f>
        <v>134.15</v>
      </c>
      <c r="I3435" t="s">
        <v>8223</v>
      </c>
      <c r="J3435" t="s">
        <v>8245</v>
      </c>
      <c r="K3435">
        <v>1402974000</v>
      </c>
      <c r="L3435" s="9">
        <f>K3435/60/60/24+DATE(1970,1,1)</f>
        <v>41807.125</v>
      </c>
      <c r="M3435">
        <v>1400290255</v>
      </c>
      <c r="N3435" s="9">
        <f>M3435/24/60/60+DATE(1970,1,1)</f>
        <v>41776.06313657407</v>
      </c>
      <c r="O3435" t="b">
        <v>0</v>
      </c>
      <c r="P3435">
        <v>71</v>
      </c>
      <c r="Q3435" t="b">
        <v>1</v>
      </c>
      <c r="R3435" t="s">
        <v>8269</v>
      </c>
      <c r="S3435" s="12" t="s">
        <v>8318</v>
      </c>
      <c r="T3435" t="s">
        <v>8319</v>
      </c>
      <c r="U3435">
        <f>YEAR(N3435)</f>
        <v>2014</v>
      </c>
    </row>
    <row r="3436" spans="1:21" ht="15" hidden="1" customHeight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>
        <f>ROUND(E3436/D3436*100,0)</f>
        <v>106</v>
      </c>
      <c r="H3436">
        <f>ROUND(E3436/P3436,2)</f>
        <v>62.83</v>
      </c>
      <c r="I3436" t="s">
        <v>8223</v>
      </c>
      <c r="J3436" t="s">
        <v>8245</v>
      </c>
      <c r="K3436">
        <v>1404983269</v>
      </c>
      <c r="L3436" s="9">
        <f>K3436/60/60/24+DATE(1970,1,1)</f>
        <v>41830.380428240744</v>
      </c>
      <c r="M3436">
        <v>1402391269</v>
      </c>
      <c r="N3436" s="9">
        <f>M3436/24/60/60+DATE(1970,1,1)</f>
        <v>41800.380428240736</v>
      </c>
      <c r="O3436" t="b">
        <v>0</v>
      </c>
      <c r="P3436">
        <v>168</v>
      </c>
      <c r="Q3436" t="b">
        <v>1</v>
      </c>
      <c r="R3436" t="s">
        <v>8269</v>
      </c>
      <c r="S3436" s="12" t="s">
        <v>8318</v>
      </c>
      <c r="T3436" t="s">
        <v>8319</v>
      </c>
      <c r="U3436">
        <f>YEAR(N3436)</f>
        <v>2014</v>
      </c>
    </row>
    <row r="3437" spans="1:21" ht="15" hidden="1" customHeight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>
        <f>ROUND(E3437/D3437*100,0)</f>
        <v>112</v>
      </c>
      <c r="H3437">
        <f>ROUND(E3437/P3437,2)</f>
        <v>58.95</v>
      </c>
      <c r="I3437" t="s">
        <v>8223</v>
      </c>
      <c r="J3437" t="s">
        <v>8245</v>
      </c>
      <c r="K3437">
        <v>1470538800</v>
      </c>
      <c r="L3437" s="9">
        <f>K3437/60/60/24+DATE(1970,1,1)</f>
        <v>42589.125</v>
      </c>
      <c r="M3437">
        <v>1469112493</v>
      </c>
      <c r="N3437" s="9">
        <f>M3437/24/60/60+DATE(1970,1,1)</f>
        <v>42572.61681712963</v>
      </c>
      <c r="O3437" t="b">
        <v>0</v>
      </c>
      <c r="P3437">
        <v>19</v>
      </c>
      <c r="Q3437" t="b">
        <v>1</v>
      </c>
      <c r="R3437" t="s">
        <v>8269</v>
      </c>
      <c r="S3437" s="12" t="s">
        <v>8318</v>
      </c>
      <c r="T3437" t="s">
        <v>8319</v>
      </c>
      <c r="U3437">
        <f>YEAR(N3437)</f>
        <v>2016</v>
      </c>
    </row>
    <row r="3438" spans="1:21" ht="15" hidden="1" customHeight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>
        <f>ROUND(E3438/D3438*100,0)</f>
        <v>106</v>
      </c>
      <c r="H3438">
        <f>ROUND(E3438/P3438,2)</f>
        <v>143.11000000000001</v>
      </c>
      <c r="I3438" t="s">
        <v>8223</v>
      </c>
      <c r="J3438" t="s">
        <v>8245</v>
      </c>
      <c r="K3438">
        <v>1408638480</v>
      </c>
      <c r="L3438" s="9">
        <f>K3438/60/60/24+DATE(1970,1,1)</f>
        <v>41872.686111111114</v>
      </c>
      <c r="M3438">
        <v>1406811593</v>
      </c>
      <c r="N3438" s="9">
        <f>M3438/24/60/60+DATE(1970,1,1)</f>
        <v>41851.541585648149</v>
      </c>
      <c r="O3438" t="b">
        <v>0</v>
      </c>
      <c r="P3438">
        <v>37</v>
      </c>
      <c r="Q3438" t="b">
        <v>1</v>
      </c>
      <c r="R3438" t="s">
        <v>8269</v>
      </c>
      <c r="S3438" s="12" t="s">
        <v>8318</v>
      </c>
      <c r="T3438" t="s">
        <v>8319</v>
      </c>
      <c r="U3438">
        <f>YEAR(N3438)</f>
        <v>2014</v>
      </c>
    </row>
    <row r="3439" spans="1:21" ht="15" hidden="1" customHeight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>
        <f>ROUND(E3439/D3439*100,0)</f>
        <v>101</v>
      </c>
      <c r="H3439">
        <f>ROUND(E3439/P3439,2)</f>
        <v>84.17</v>
      </c>
      <c r="I3439" t="s">
        <v>8223</v>
      </c>
      <c r="J3439" t="s">
        <v>8245</v>
      </c>
      <c r="K3439">
        <v>1440003820</v>
      </c>
      <c r="L3439" s="9">
        <f>K3439/60/60/24+DATE(1970,1,1)</f>
        <v>42235.710879629631</v>
      </c>
      <c r="M3439">
        <v>1437411820</v>
      </c>
      <c r="N3439" s="9">
        <f>M3439/24/60/60+DATE(1970,1,1)</f>
        <v>42205.710879629631</v>
      </c>
      <c r="O3439" t="b">
        <v>0</v>
      </c>
      <c r="P3439">
        <v>36</v>
      </c>
      <c r="Q3439" t="b">
        <v>1</v>
      </c>
      <c r="R3439" t="s">
        <v>8269</v>
      </c>
      <c r="S3439" s="12" t="s">
        <v>8318</v>
      </c>
      <c r="T3439" t="s">
        <v>8319</v>
      </c>
      <c r="U3439">
        <f>YEAR(N3439)</f>
        <v>2015</v>
      </c>
    </row>
    <row r="3440" spans="1:21" ht="15" hidden="1" customHeight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>
        <f>ROUND(E3440/D3440*100,0)</f>
        <v>104</v>
      </c>
      <c r="H3440">
        <f>ROUND(E3440/P3440,2)</f>
        <v>186.07</v>
      </c>
      <c r="I3440" t="s">
        <v>8224</v>
      </c>
      <c r="J3440" t="s">
        <v>8246</v>
      </c>
      <c r="K3440">
        <v>1430600400</v>
      </c>
      <c r="L3440" s="9">
        <f>K3440/60/60/24+DATE(1970,1,1)</f>
        <v>42126.875</v>
      </c>
      <c r="M3440">
        <v>1428358567</v>
      </c>
      <c r="N3440" s="9">
        <f>M3440/24/60/60+DATE(1970,1,1)</f>
        <v>42100.927858796291</v>
      </c>
      <c r="O3440" t="b">
        <v>0</v>
      </c>
      <c r="P3440">
        <v>14</v>
      </c>
      <c r="Q3440" t="b">
        <v>1</v>
      </c>
      <c r="R3440" t="s">
        <v>8269</v>
      </c>
      <c r="S3440" s="12" t="s">
        <v>8318</v>
      </c>
      <c r="T3440" t="s">
        <v>8319</v>
      </c>
      <c r="U3440">
        <f>YEAR(N3440)</f>
        <v>2015</v>
      </c>
    </row>
    <row r="3441" spans="1:21" ht="15" hidden="1" customHeight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>
        <f>ROUND(E3441/D3441*100,0)</f>
        <v>135</v>
      </c>
      <c r="H3441">
        <f>ROUND(E3441/P3441,2)</f>
        <v>89.79</v>
      </c>
      <c r="I3441" t="s">
        <v>8223</v>
      </c>
      <c r="J3441" t="s">
        <v>8245</v>
      </c>
      <c r="K3441">
        <v>1453179540</v>
      </c>
      <c r="L3441" s="9">
        <f>K3441/60/60/24+DATE(1970,1,1)</f>
        <v>42388.207638888889</v>
      </c>
      <c r="M3441">
        <v>1452030730</v>
      </c>
      <c r="N3441" s="9">
        <f>M3441/24/60/60+DATE(1970,1,1)</f>
        <v>42374.911226851851</v>
      </c>
      <c r="O3441" t="b">
        <v>0</v>
      </c>
      <c r="P3441">
        <v>18</v>
      </c>
      <c r="Q3441" t="b">
        <v>1</v>
      </c>
      <c r="R3441" t="s">
        <v>8269</v>
      </c>
      <c r="S3441" s="12" t="s">
        <v>8318</v>
      </c>
      <c r="T3441" t="s">
        <v>8319</v>
      </c>
      <c r="U3441">
        <f>YEAR(N3441)</f>
        <v>2016</v>
      </c>
    </row>
    <row r="3442" spans="1:21" ht="15" hidden="1" customHeight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>
        <f>ROUND(E3442/D3442*100,0)</f>
        <v>105</v>
      </c>
      <c r="H3442">
        <f>ROUND(E3442/P3442,2)</f>
        <v>64.16</v>
      </c>
      <c r="I3442" t="s">
        <v>8223</v>
      </c>
      <c r="J3442" t="s">
        <v>8245</v>
      </c>
      <c r="K3442">
        <v>1405095300</v>
      </c>
      <c r="L3442" s="9">
        <f>K3442/60/60/24+DATE(1970,1,1)</f>
        <v>41831.677083333336</v>
      </c>
      <c r="M3442">
        <v>1403146628</v>
      </c>
      <c r="N3442" s="9">
        <f>M3442/24/60/60+DATE(1970,1,1)</f>
        <v>41809.12300925926</v>
      </c>
      <c r="O3442" t="b">
        <v>0</v>
      </c>
      <c r="P3442">
        <v>82</v>
      </c>
      <c r="Q3442" t="b">
        <v>1</v>
      </c>
      <c r="R3442" t="s">
        <v>8269</v>
      </c>
      <c r="S3442" s="12" t="s">
        <v>8318</v>
      </c>
      <c r="T3442" t="s">
        <v>8319</v>
      </c>
      <c r="U3442">
        <f>YEAR(N3442)</f>
        <v>2014</v>
      </c>
    </row>
    <row r="3443" spans="1:21" ht="15" hidden="1" customHeight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>
        <f>ROUND(E3443/D3443*100,0)</f>
        <v>103</v>
      </c>
      <c r="H3443">
        <f>ROUND(E3443/P3443,2)</f>
        <v>59.65</v>
      </c>
      <c r="I3443" t="s">
        <v>8223</v>
      </c>
      <c r="J3443" t="s">
        <v>8245</v>
      </c>
      <c r="K3443">
        <v>1447445820</v>
      </c>
      <c r="L3443" s="9">
        <f>K3443/60/60/24+DATE(1970,1,1)</f>
        <v>42321.845138888893</v>
      </c>
      <c r="M3443">
        <v>1445077121</v>
      </c>
      <c r="N3443" s="9">
        <f>M3443/24/60/60+DATE(1970,1,1)</f>
        <v>42294.429641203707</v>
      </c>
      <c r="O3443" t="b">
        <v>0</v>
      </c>
      <c r="P3443">
        <v>43</v>
      </c>
      <c r="Q3443" t="b">
        <v>1</v>
      </c>
      <c r="R3443" t="s">
        <v>8269</v>
      </c>
      <c r="S3443" s="12" t="s">
        <v>8318</v>
      </c>
      <c r="T3443" t="s">
        <v>8319</v>
      </c>
      <c r="U3443">
        <f>YEAR(N3443)</f>
        <v>2015</v>
      </c>
    </row>
    <row r="3444" spans="1:21" ht="15" hidden="1" customHeight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>
        <f>ROUND(E3444/D3444*100,0)</f>
        <v>100</v>
      </c>
      <c r="H3444">
        <f>ROUND(E3444/P3444,2)</f>
        <v>31.25</v>
      </c>
      <c r="I3444" t="s">
        <v>8223</v>
      </c>
      <c r="J3444" t="s">
        <v>8245</v>
      </c>
      <c r="K3444">
        <v>1433016672</v>
      </c>
      <c r="L3444" s="9">
        <f>K3444/60/60/24+DATE(1970,1,1)</f>
        <v>42154.841111111105</v>
      </c>
      <c r="M3444">
        <v>1430424672</v>
      </c>
      <c r="N3444" s="9">
        <f>M3444/24/60/60+DATE(1970,1,1)</f>
        <v>42124.841111111113</v>
      </c>
      <c r="O3444" t="b">
        <v>0</v>
      </c>
      <c r="P3444">
        <v>8</v>
      </c>
      <c r="Q3444" t="b">
        <v>1</v>
      </c>
      <c r="R3444" t="s">
        <v>8269</v>
      </c>
      <c r="S3444" s="12" t="s">
        <v>8318</v>
      </c>
      <c r="T3444" t="s">
        <v>8319</v>
      </c>
      <c r="U3444">
        <f>YEAR(N3444)</f>
        <v>2015</v>
      </c>
    </row>
    <row r="3445" spans="1:21" ht="15" hidden="1" customHeight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>
        <f>ROUND(E3445/D3445*100,0)</f>
        <v>186</v>
      </c>
      <c r="H3445">
        <f>ROUND(E3445/P3445,2)</f>
        <v>41.22</v>
      </c>
      <c r="I3445" t="s">
        <v>8223</v>
      </c>
      <c r="J3445" t="s">
        <v>8245</v>
      </c>
      <c r="K3445">
        <v>1410266146</v>
      </c>
      <c r="L3445" s="9">
        <f>K3445/60/60/24+DATE(1970,1,1)</f>
        <v>41891.524837962963</v>
      </c>
      <c r="M3445">
        <v>1407674146</v>
      </c>
      <c r="N3445" s="9">
        <f>M3445/24/60/60+DATE(1970,1,1)</f>
        <v>41861.524837962963</v>
      </c>
      <c r="O3445" t="b">
        <v>0</v>
      </c>
      <c r="P3445">
        <v>45</v>
      </c>
      <c r="Q3445" t="b">
        <v>1</v>
      </c>
      <c r="R3445" t="s">
        <v>8269</v>
      </c>
      <c r="S3445" s="12" t="s">
        <v>8318</v>
      </c>
      <c r="T3445" t="s">
        <v>8319</v>
      </c>
      <c r="U3445">
        <f>YEAR(N3445)</f>
        <v>2014</v>
      </c>
    </row>
    <row r="3446" spans="1:21" ht="15" hidden="1" customHeight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>
        <f>ROUND(E3446/D3446*100,0)</f>
        <v>289</v>
      </c>
      <c r="H3446">
        <f>ROUND(E3446/P3446,2)</f>
        <v>43.35</v>
      </c>
      <c r="I3446" t="s">
        <v>8225</v>
      </c>
      <c r="J3446" t="s">
        <v>8247</v>
      </c>
      <c r="K3446">
        <v>1465394340</v>
      </c>
      <c r="L3446" s="9">
        <f>K3446/60/60/24+DATE(1970,1,1)</f>
        <v>42529.582638888889</v>
      </c>
      <c r="M3446">
        <v>1464677986</v>
      </c>
      <c r="N3446" s="9">
        <f>M3446/24/60/60+DATE(1970,1,1)</f>
        <v>42521.291504629626</v>
      </c>
      <c r="O3446" t="b">
        <v>0</v>
      </c>
      <c r="P3446">
        <v>20</v>
      </c>
      <c r="Q3446" t="b">
        <v>1</v>
      </c>
      <c r="R3446" t="s">
        <v>8269</v>
      </c>
      <c r="S3446" s="12" t="s">
        <v>8318</v>
      </c>
      <c r="T3446" t="s">
        <v>8319</v>
      </c>
      <c r="U3446">
        <f>YEAR(N3446)</f>
        <v>2016</v>
      </c>
    </row>
    <row r="3447" spans="1:21" ht="15" hidden="1" customHeight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>
        <f>ROUND(E3447/D3447*100,0)</f>
        <v>100</v>
      </c>
      <c r="H3447">
        <f>ROUND(E3447/P3447,2)</f>
        <v>64.52</v>
      </c>
      <c r="I3447" t="s">
        <v>8224</v>
      </c>
      <c r="J3447" t="s">
        <v>8246</v>
      </c>
      <c r="K3447">
        <v>1445604236</v>
      </c>
      <c r="L3447" s="9">
        <f>K3447/60/60/24+DATE(1970,1,1)</f>
        <v>42300.530509259261</v>
      </c>
      <c r="M3447">
        <v>1443185036</v>
      </c>
      <c r="N3447" s="9">
        <f>M3447/24/60/60+DATE(1970,1,1)</f>
        <v>42272.530509259261</v>
      </c>
      <c r="O3447" t="b">
        <v>0</v>
      </c>
      <c r="P3447">
        <v>31</v>
      </c>
      <c r="Q3447" t="b">
        <v>1</v>
      </c>
      <c r="R3447" t="s">
        <v>8269</v>
      </c>
      <c r="S3447" s="12" t="s">
        <v>8318</v>
      </c>
      <c r="T3447" t="s">
        <v>8319</v>
      </c>
      <c r="U3447">
        <f>YEAR(N3447)</f>
        <v>2015</v>
      </c>
    </row>
    <row r="3448" spans="1:21" ht="15" hidden="1" customHeight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>
        <f>ROUND(E3448/D3448*100,0)</f>
        <v>108</v>
      </c>
      <c r="H3448">
        <f>ROUND(E3448/P3448,2)</f>
        <v>43.28</v>
      </c>
      <c r="I3448" t="s">
        <v>8224</v>
      </c>
      <c r="J3448" t="s">
        <v>8246</v>
      </c>
      <c r="K3448">
        <v>1423138800</v>
      </c>
      <c r="L3448" s="9">
        <f>K3448/60/60/24+DATE(1970,1,1)</f>
        <v>42040.513888888891</v>
      </c>
      <c r="M3448">
        <v>1421092725</v>
      </c>
      <c r="N3448" s="9">
        <f>M3448/24/60/60+DATE(1970,1,1)</f>
        <v>42016.832465277781</v>
      </c>
      <c r="O3448" t="b">
        <v>0</v>
      </c>
      <c r="P3448">
        <v>25</v>
      </c>
      <c r="Q3448" t="b">
        <v>1</v>
      </c>
      <c r="R3448" t="s">
        <v>8269</v>
      </c>
      <c r="S3448" s="12" t="s">
        <v>8318</v>
      </c>
      <c r="T3448" t="s">
        <v>8319</v>
      </c>
      <c r="U3448">
        <f>YEAR(N3448)</f>
        <v>2015</v>
      </c>
    </row>
    <row r="3449" spans="1:21" ht="15" hidden="1" customHeight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>
        <f>ROUND(E3449/D3449*100,0)</f>
        <v>108</v>
      </c>
      <c r="H3449">
        <f>ROUND(E3449/P3449,2)</f>
        <v>77</v>
      </c>
      <c r="I3449" t="s">
        <v>8223</v>
      </c>
      <c r="J3449" t="s">
        <v>8245</v>
      </c>
      <c r="K3449">
        <v>1458332412</v>
      </c>
      <c r="L3449" s="9">
        <f>K3449/60/60/24+DATE(1970,1,1)</f>
        <v>42447.847361111111</v>
      </c>
      <c r="M3449">
        <v>1454448012</v>
      </c>
      <c r="N3449" s="9">
        <f>M3449/24/60/60+DATE(1970,1,1)</f>
        <v>42402.889027777783</v>
      </c>
      <c r="O3449" t="b">
        <v>0</v>
      </c>
      <c r="P3449">
        <v>14</v>
      </c>
      <c r="Q3449" t="b">
        <v>1</v>
      </c>
      <c r="R3449" t="s">
        <v>8269</v>
      </c>
      <c r="S3449" s="12" t="s">
        <v>8318</v>
      </c>
      <c r="T3449" t="s">
        <v>8319</v>
      </c>
      <c r="U3449">
        <f>YEAR(N3449)</f>
        <v>2016</v>
      </c>
    </row>
    <row r="3450" spans="1:21" ht="15" hidden="1" customHeight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>
        <f>ROUND(E3450/D3450*100,0)</f>
        <v>110</v>
      </c>
      <c r="H3450">
        <f>ROUND(E3450/P3450,2)</f>
        <v>51.22</v>
      </c>
      <c r="I3450" t="s">
        <v>8223</v>
      </c>
      <c r="J3450" t="s">
        <v>8245</v>
      </c>
      <c r="K3450">
        <v>1418784689</v>
      </c>
      <c r="L3450" s="9">
        <f>K3450/60/60/24+DATE(1970,1,1)</f>
        <v>41990.119085648148</v>
      </c>
      <c r="M3450">
        <v>1416192689</v>
      </c>
      <c r="N3450" s="9">
        <f>M3450/24/60/60+DATE(1970,1,1)</f>
        <v>41960.119085648148</v>
      </c>
      <c r="O3450" t="b">
        <v>0</v>
      </c>
      <c r="P3450">
        <v>45</v>
      </c>
      <c r="Q3450" t="b">
        <v>1</v>
      </c>
      <c r="R3450" t="s">
        <v>8269</v>
      </c>
      <c r="S3450" s="12" t="s">
        <v>8318</v>
      </c>
      <c r="T3450" t="s">
        <v>8319</v>
      </c>
      <c r="U3450">
        <f>YEAR(N3450)</f>
        <v>2014</v>
      </c>
    </row>
    <row r="3451" spans="1:21" ht="15" hidden="1" customHeight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>
        <f>ROUND(E3451/D3451*100,0)</f>
        <v>171</v>
      </c>
      <c r="H3451">
        <f>ROUND(E3451/P3451,2)</f>
        <v>68.25</v>
      </c>
      <c r="I3451" t="s">
        <v>8223</v>
      </c>
      <c r="J3451" t="s">
        <v>8245</v>
      </c>
      <c r="K3451">
        <v>1468036800</v>
      </c>
      <c r="L3451" s="9">
        <f>K3451/60/60/24+DATE(1970,1,1)</f>
        <v>42560.166666666672</v>
      </c>
      <c r="M3451">
        <v>1465607738</v>
      </c>
      <c r="N3451" s="9">
        <f>M3451/24/60/60+DATE(1970,1,1)</f>
        <v>42532.052523148144</v>
      </c>
      <c r="O3451" t="b">
        <v>0</v>
      </c>
      <c r="P3451">
        <v>20</v>
      </c>
      <c r="Q3451" t="b">
        <v>1</v>
      </c>
      <c r="R3451" t="s">
        <v>8269</v>
      </c>
      <c r="S3451" s="12" t="s">
        <v>8318</v>
      </c>
      <c r="T3451" t="s">
        <v>8319</v>
      </c>
      <c r="U3451">
        <f>YEAR(N3451)</f>
        <v>2016</v>
      </c>
    </row>
    <row r="3452" spans="1:21" ht="15" hidden="1" customHeight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>
        <f>ROUND(E3452/D3452*100,0)</f>
        <v>152</v>
      </c>
      <c r="H3452">
        <f>ROUND(E3452/P3452,2)</f>
        <v>19.489999999999998</v>
      </c>
      <c r="I3452" t="s">
        <v>8224</v>
      </c>
      <c r="J3452" t="s">
        <v>8246</v>
      </c>
      <c r="K3452">
        <v>1427990071</v>
      </c>
      <c r="L3452" s="9">
        <f>K3452/60/60/24+DATE(1970,1,1)</f>
        <v>42096.662858796291</v>
      </c>
      <c r="M3452">
        <v>1422809671</v>
      </c>
      <c r="N3452" s="9">
        <f>M3452/24/60/60+DATE(1970,1,1)</f>
        <v>42036.704525462963</v>
      </c>
      <c r="O3452" t="b">
        <v>0</v>
      </c>
      <c r="P3452">
        <v>39</v>
      </c>
      <c r="Q3452" t="b">
        <v>1</v>
      </c>
      <c r="R3452" t="s">
        <v>8269</v>
      </c>
      <c r="S3452" s="12" t="s">
        <v>8318</v>
      </c>
      <c r="T3452" t="s">
        <v>8319</v>
      </c>
      <c r="U3452">
        <f>YEAR(N3452)</f>
        <v>2015</v>
      </c>
    </row>
    <row r="3453" spans="1:21" ht="15" hidden="1" customHeight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>
        <f>ROUND(E3453/D3453*100,0)</f>
        <v>101</v>
      </c>
      <c r="H3453">
        <f>ROUND(E3453/P3453,2)</f>
        <v>41.13</v>
      </c>
      <c r="I3453" t="s">
        <v>8223</v>
      </c>
      <c r="J3453" t="s">
        <v>8245</v>
      </c>
      <c r="K3453">
        <v>1429636927</v>
      </c>
      <c r="L3453" s="9">
        <f>K3453/60/60/24+DATE(1970,1,1)</f>
        <v>42115.723692129628</v>
      </c>
      <c r="M3453">
        <v>1427304127</v>
      </c>
      <c r="N3453" s="9">
        <f>M3453/24/60/60+DATE(1970,1,1)</f>
        <v>42088.723692129628</v>
      </c>
      <c r="O3453" t="b">
        <v>0</v>
      </c>
      <c r="P3453">
        <v>16</v>
      </c>
      <c r="Q3453" t="b">
        <v>1</v>
      </c>
      <c r="R3453" t="s">
        <v>8269</v>
      </c>
      <c r="S3453" s="12" t="s">
        <v>8318</v>
      </c>
      <c r="T3453" t="s">
        <v>8319</v>
      </c>
      <c r="U3453">
        <f>YEAR(N3453)</f>
        <v>2015</v>
      </c>
    </row>
    <row r="3454" spans="1:21" ht="15" hidden="1" customHeight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>
        <f>ROUND(E3454/D3454*100,0)</f>
        <v>153</v>
      </c>
      <c r="H3454">
        <f>ROUND(E3454/P3454,2)</f>
        <v>41.41</v>
      </c>
      <c r="I3454" t="s">
        <v>8223</v>
      </c>
      <c r="J3454" t="s">
        <v>8245</v>
      </c>
      <c r="K3454">
        <v>1406087940</v>
      </c>
      <c r="L3454" s="9">
        <f>K3454/60/60/24+DATE(1970,1,1)</f>
        <v>41843.165972222225</v>
      </c>
      <c r="M3454">
        <v>1404141626</v>
      </c>
      <c r="N3454" s="9">
        <f>M3454/24/60/60+DATE(1970,1,1)</f>
        <v>41820.639189814814</v>
      </c>
      <c r="O3454" t="b">
        <v>0</v>
      </c>
      <c r="P3454">
        <v>37</v>
      </c>
      <c r="Q3454" t="b">
        <v>1</v>
      </c>
      <c r="R3454" t="s">
        <v>8269</v>
      </c>
      <c r="S3454" s="12" t="s">
        <v>8318</v>
      </c>
      <c r="T3454" t="s">
        <v>8319</v>
      </c>
      <c r="U3454">
        <f>YEAR(N3454)</f>
        <v>2014</v>
      </c>
    </row>
    <row r="3455" spans="1:21" ht="15" hidden="1" customHeight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>
        <f>ROUND(E3455/D3455*100,0)</f>
        <v>128</v>
      </c>
      <c r="H3455">
        <f>ROUND(E3455/P3455,2)</f>
        <v>27.5</v>
      </c>
      <c r="I3455" t="s">
        <v>8224</v>
      </c>
      <c r="J3455" t="s">
        <v>8246</v>
      </c>
      <c r="K3455">
        <v>1471130956</v>
      </c>
      <c r="L3455" s="9">
        <f>K3455/60/60/24+DATE(1970,1,1)</f>
        <v>42595.97865740741</v>
      </c>
      <c r="M3455">
        <v>1465946956</v>
      </c>
      <c r="N3455" s="9">
        <f>M3455/24/60/60+DATE(1970,1,1)</f>
        <v>42535.97865740741</v>
      </c>
      <c r="O3455" t="b">
        <v>0</v>
      </c>
      <c r="P3455">
        <v>14</v>
      </c>
      <c r="Q3455" t="b">
        <v>1</v>
      </c>
      <c r="R3455" t="s">
        <v>8269</v>
      </c>
      <c r="S3455" s="12" t="s">
        <v>8318</v>
      </c>
      <c r="T3455" t="s">
        <v>8319</v>
      </c>
      <c r="U3455">
        <f>YEAR(N3455)</f>
        <v>2016</v>
      </c>
    </row>
    <row r="3456" spans="1:21" ht="15" hidden="1" customHeight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>
        <f>ROUND(E3456/D3456*100,0)</f>
        <v>101</v>
      </c>
      <c r="H3456">
        <f>ROUND(E3456/P3456,2)</f>
        <v>33.57</v>
      </c>
      <c r="I3456" t="s">
        <v>8224</v>
      </c>
      <c r="J3456" t="s">
        <v>8246</v>
      </c>
      <c r="K3456">
        <v>1406825159</v>
      </c>
      <c r="L3456" s="9">
        <f>K3456/60/60/24+DATE(1970,1,1)</f>
        <v>41851.698599537034</v>
      </c>
      <c r="M3456">
        <v>1404233159</v>
      </c>
      <c r="N3456" s="9">
        <f>M3456/24/60/60+DATE(1970,1,1)</f>
        <v>41821.698599537034</v>
      </c>
      <c r="O3456" t="b">
        <v>0</v>
      </c>
      <c r="P3456">
        <v>21</v>
      </c>
      <c r="Q3456" t="b">
        <v>1</v>
      </c>
      <c r="R3456" t="s">
        <v>8269</v>
      </c>
      <c r="S3456" s="12" t="s">
        <v>8318</v>
      </c>
      <c r="T3456" t="s">
        <v>8319</v>
      </c>
      <c r="U3456">
        <f>YEAR(N3456)</f>
        <v>2014</v>
      </c>
    </row>
    <row r="3457" spans="1:21" ht="15" hidden="1" customHeight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>
        <f>ROUND(E3457/D3457*100,0)</f>
        <v>101</v>
      </c>
      <c r="H3457">
        <f>ROUND(E3457/P3457,2)</f>
        <v>145.87</v>
      </c>
      <c r="I3457" t="s">
        <v>8223</v>
      </c>
      <c r="J3457" t="s">
        <v>8245</v>
      </c>
      <c r="K3457">
        <v>1476381627</v>
      </c>
      <c r="L3457" s="9">
        <f>K3457/60/60/24+DATE(1970,1,1)</f>
        <v>42656.7503125</v>
      </c>
      <c r="M3457">
        <v>1473789627</v>
      </c>
      <c r="N3457" s="9">
        <f>M3457/24/60/60+DATE(1970,1,1)</f>
        <v>42626.7503125</v>
      </c>
      <c r="O3457" t="b">
        <v>0</v>
      </c>
      <c r="P3457">
        <v>69</v>
      </c>
      <c r="Q3457" t="b">
        <v>1</v>
      </c>
      <c r="R3457" t="s">
        <v>8269</v>
      </c>
      <c r="S3457" s="12" t="s">
        <v>8318</v>
      </c>
      <c r="T3457" t="s">
        <v>8319</v>
      </c>
      <c r="U3457">
        <f>YEAR(N3457)</f>
        <v>2016</v>
      </c>
    </row>
    <row r="3458" spans="1:21" ht="15" hidden="1" customHeight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>
        <f>ROUND(E3458/D3458*100,0)</f>
        <v>191</v>
      </c>
      <c r="H3458">
        <f>ROUND(E3458/P3458,2)</f>
        <v>358.69</v>
      </c>
      <c r="I3458" t="s">
        <v>8223</v>
      </c>
      <c r="J3458" t="s">
        <v>8245</v>
      </c>
      <c r="K3458">
        <v>1406876340</v>
      </c>
      <c r="L3458" s="9">
        <f>K3458/60/60/24+DATE(1970,1,1)</f>
        <v>41852.290972222225</v>
      </c>
      <c r="M3458">
        <v>1404190567</v>
      </c>
      <c r="N3458" s="9">
        <f>M3458/24/60/60+DATE(1970,1,1)</f>
        <v>41821.205636574072</v>
      </c>
      <c r="O3458" t="b">
        <v>0</v>
      </c>
      <c r="P3458">
        <v>16</v>
      </c>
      <c r="Q3458" t="b">
        <v>1</v>
      </c>
      <c r="R3458" t="s">
        <v>8269</v>
      </c>
      <c r="S3458" s="12" t="s">
        <v>8318</v>
      </c>
      <c r="T3458" t="s">
        <v>8319</v>
      </c>
      <c r="U3458">
        <f>YEAR(N3458)</f>
        <v>2014</v>
      </c>
    </row>
    <row r="3459" spans="1:21" ht="15" hidden="1" customHeight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>
        <f>ROUND(E3459/D3459*100,0)</f>
        <v>140</v>
      </c>
      <c r="H3459">
        <f>ROUND(E3459/P3459,2)</f>
        <v>50.98</v>
      </c>
      <c r="I3459" t="s">
        <v>8223</v>
      </c>
      <c r="J3459" t="s">
        <v>8245</v>
      </c>
      <c r="K3459">
        <v>1423720740</v>
      </c>
      <c r="L3459" s="9">
        <f>K3459/60/60/24+DATE(1970,1,1)</f>
        <v>42047.249305555553</v>
      </c>
      <c r="M3459">
        <v>1421081857</v>
      </c>
      <c r="N3459" s="9">
        <f>M3459/24/60/60+DATE(1970,1,1)</f>
        <v>42016.706678240742</v>
      </c>
      <c r="O3459" t="b">
        <v>0</v>
      </c>
      <c r="P3459">
        <v>55</v>
      </c>
      <c r="Q3459" t="b">
        <v>1</v>
      </c>
      <c r="R3459" t="s">
        <v>8269</v>
      </c>
      <c r="S3459" s="12" t="s">
        <v>8318</v>
      </c>
      <c r="T3459" t="s">
        <v>8319</v>
      </c>
      <c r="U3459">
        <f>YEAR(N3459)</f>
        <v>2015</v>
      </c>
    </row>
    <row r="3460" spans="1:21" ht="15" hidden="1" customHeight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>
        <f>ROUND(E3460/D3460*100,0)</f>
        <v>124</v>
      </c>
      <c r="H3460">
        <f>ROUND(E3460/P3460,2)</f>
        <v>45.04</v>
      </c>
      <c r="I3460" t="s">
        <v>8223</v>
      </c>
      <c r="J3460" t="s">
        <v>8245</v>
      </c>
      <c r="K3460">
        <v>1422937620</v>
      </c>
      <c r="L3460" s="9">
        <f>K3460/60/60/24+DATE(1970,1,1)</f>
        <v>42038.185416666667</v>
      </c>
      <c r="M3460">
        <v>1420606303</v>
      </c>
      <c r="N3460" s="9">
        <f>M3460/24/60/60+DATE(1970,1,1)</f>
        <v>42011.202581018515</v>
      </c>
      <c r="O3460" t="b">
        <v>0</v>
      </c>
      <c r="P3460">
        <v>27</v>
      </c>
      <c r="Q3460" t="b">
        <v>1</v>
      </c>
      <c r="R3460" t="s">
        <v>8269</v>
      </c>
      <c r="S3460" s="12" t="s">
        <v>8318</v>
      </c>
      <c r="T3460" t="s">
        <v>8319</v>
      </c>
      <c r="U3460">
        <f>YEAR(N3460)</f>
        <v>2015</v>
      </c>
    </row>
    <row r="3461" spans="1:21" ht="15" hidden="1" customHeight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>
        <f>ROUND(E3461/D3461*100,0)</f>
        <v>126</v>
      </c>
      <c r="H3461">
        <f>ROUND(E3461/P3461,2)</f>
        <v>17.53</v>
      </c>
      <c r="I3461" t="s">
        <v>8224</v>
      </c>
      <c r="J3461" t="s">
        <v>8246</v>
      </c>
      <c r="K3461">
        <v>1463743860</v>
      </c>
      <c r="L3461" s="9">
        <f>K3461/60/60/24+DATE(1970,1,1)</f>
        <v>42510.479861111111</v>
      </c>
      <c r="M3461">
        <v>1461151860</v>
      </c>
      <c r="N3461" s="9">
        <f>M3461/24/60/60+DATE(1970,1,1)</f>
        <v>42480.479861111111</v>
      </c>
      <c r="O3461" t="b">
        <v>0</v>
      </c>
      <c r="P3461">
        <v>36</v>
      </c>
      <c r="Q3461" t="b">
        <v>1</v>
      </c>
      <c r="R3461" t="s">
        <v>8269</v>
      </c>
      <c r="S3461" s="12" t="s">
        <v>8318</v>
      </c>
      <c r="T3461" t="s">
        <v>8319</v>
      </c>
      <c r="U3461">
        <f>YEAR(N3461)</f>
        <v>2016</v>
      </c>
    </row>
    <row r="3462" spans="1:21" ht="15" hidden="1" customHeight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>
        <f>ROUND(E3462/D3462*100,0)</f>
        <v>190</v>
      </c>
      <c r="H3462">
        <f>ROUND(E3462/P3462,2)</f>
        <v>50</v>
      </c>
      <c r="I3462" t="s">
        <v>8224</v>
      </c>
      <c r="J3462" t="s">
        <v>8246</v>
      </c>
      <c r="K3462">
        <v>1408106352</v>
      </c>
      <c r="L3462" s="9">
        <f>K3462/60/60/24+DATE(1970,1,1)</f>
        <v>41866.527222222219</v>
      </c>
      <c r="M3462">
        <v>1406896752</v>
      </c>
      <c r="N3462" s="9">
        <f>M3462/24/60/60+DATE(1970,1,1)</f>
        <v>41852.527222222219</v>
      </c>
      <c r="O3462" t="b">
        <v>0</v>
      </c>
      <c r="P3462">
        <v>19</v>
      </c>
      <c r="Q3462" t="b">
        <v>1</v>
      </c>
      <c r="R3462" t="s">
        <v>8269</v>
      </c>
      <c r="S3462" s="12" t="s">
        <v>8318</v>
      </c>
      <c r="T3462" t="s">
        <v>8319</v>
      </c>
      <c r="U3462">
        <f>YEAR(N3462)</f>
        <v>2014</v>
      </c>
    </row>
    <row r="3463" spans="1:21" ht="15" hidden="1" customHeight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>
        <f>ROUND(E3463/D3463*100,0)</f>
        <v>139</v>
      </c>
      <c r="H3463">
        <f>ROUND(E3463/P3463,2)</f>
        <v>57.92</v>
      </c>
      <c r="I3463" t="s">
        <v>8223</v>
      </c>
      <c r="J3463" t="s">
        <v>8245</v>
      </c>
      <c r="K3463">
        <v>1477710000</v>
      </c>
      <c r="L3463" s="9">
        <f>K3463/60/60/24+DATE(1970,1,1)</f>
        <v>42672.125</v>
      </c>
      <c r="M3463">
        <v>1475248279</v>
      </c>
      <c r="N3463" s="9">
        <f>M3463/24/60/60+DATE(1970,1,1)</f>
        <v>42643.632858796293</v>
      </c>
      <c r="O3463" t="b">
        <v>0</v>
      </c>
      <c r="P3463">
        <v>12</v>
      </c>
      <c r="Q3463" t="b">
        <v>1</v>
      </c>
      <c r="R3463" t="s">
        <v>8269</v>
      </c>
      <c r="S3463" s="12" t="s">
        <v>8318</v>
      </c>
      <c r="T3463" t="s">
        <v>8319</v>
      </c>
      <c r="U3463">
        <f>YEAR(N3463)</f>
        <v>2016</v>
      </c>
    </row>
    <row r="3464" spans="1:21" ht="15" hidden="1" customHeight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>
        <f>ROUND(E3464/D3464*100,0)</f>
        <v>202</v>
      </c>
      <c r="H3464">
        <f>ROUND(E3464/P3464,2)</f>
        <v>29.71</v>
      </c>
      <c r="I3464" t="s">
        <v>8223</v>
      </c>
      <c r="J3464" t="s">
        <v>8245</v>
      </c>
      <c r="K3464">
        <v>1436551200</v>
      </c>
      <c r="L3464" s="9">
        <f>K3464/60/60/24+DATE(1970,1,1)</f>
        <v>42195.75</v>
      </c>
      <c r="M3464">
        <v>1435181628</v>
      </c>
      <c r="N3464" s="9">
        <f>M3464/24/60/60+DATE(1970,1,1)</f>
        <v>42179.898472222223</v>
      </c>
      <c r="O3464" t="b">
        <v>0</v>
      </c>
      <c r="P3464">
        <v>17</v>
      </c>
      <c r="Q3464" t="b">
        <v>1</v>
      </c>
      <c r="R3464" t="s">
        <v>8269</v>
      </c>
      <c r="S3464" s="12" t="s">
        <v>8318</v>
      </c>
      <c r="T3464" t="s">
        <v>8319</v>
      </c>
      <c r="U3464">
        <f>YEAR(N3464)</f>
        <v>2015</v>
      </c>
    </row>
    <row r="3465" spans="1:21" ht="15" hidden="1" customHeight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>
        <f>ROUND(E3465/D3465*100,0)</f>
        <v>103</v>
      </c>
      <c r="H3465">
        <f>ROUND(E3465/P3465,2)</f>
        <v>90.68</v>
      </c>
      <c r="I3465" t="s">
        <v>8228</v>
      </c>
      <c r="J3465" t="s">
        <v>8250</v>
      </c>
      <c r="K3465">
        <v>1476158340</v>
      </c>
      <c r="L3465" s="9">
        <f>K3465/60/60/24+DATE(1970,1,1)</f>
        <v>42654.165972222225</v>
      </c>
      <c r="M3465">
        <v>1472594585</v>
      </c>
      <c r="N3465" s="9">
        <f>M3465/24/60/60+DATE(1970,1,1)</f>
        <v>42612.918807870374</v>
      </c>
      <c r="O3465" t="b">
        <v>0</v>
      </c>
      <c r="P3465">
        <v>114</v>
      </c>
      <c r="Q3465" t="b">
        <v>1</v>
      </c>
      <c r="R3465" t="s">
        <v>8269</v>
      </c>
      <c r="S3465" s="12" t="s">
        <v>8318</v>
      </c>
      <c r="T3465" t="s">
        <v>8319</v>
      </c>
      <c r="U3465">
        <f>YEAR(N3465)</f>
        <v>2016</v>
      </c>
    </row>
    <row r="3466" spans="1:21" ht="15" hidden="1" customHeight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>
        <f>ROUND(E3466/D3466*100,0)</f>
        <v>102</v>
      </c>
      <c r="H3466">
        <f>ROUND(E3466/P3466,2)</f>
        <v>55.01</v>
      </c>
      <c r="I3466" t="s">
        <v>8223</v>
      </c>
      <c r="J3466" t="s">
        <v>8245</v>
      </c>
      <c r="K3466">
        <v>1471921637</v>
      </c>
      <c r="L3466" s="9">
        <f>K3466/60/60/24+DATE(1970,1,1)</f>
        <v>42605.130057870367</v>
      </c>
      <c r="M3466">
        <v>1469329637</v>
      </c>
      <c r="N3466" s="9">
        <f>M3466/24/60/60+DATE(1970,1,1)</f>
        <v>42575.130057870367</v>
      </c>
      <c r="O3466" t="b">
        <v>0</v>
      </c>
      <c r="P3466">
        <v>93</v>
      </c>
      <c r="Q3466" t="b">
        <v>1</v>
      </c>
      <c r="R3466" t="s">
        <v>8269</v>
      </c>
      <c r="S3466" s="12" t="s">
        <v>8318</v>
      </c>
      <c r="T3466" t="s">
        <v>8319</v>
      </c>
      <c r="U3466">
        <f>YEAR(N3466)</f>
        <v>2016</v>
      </c>
    </row>
    <row r="3467" spans="1:21" ht="15" hidden="1" customHeight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>
        <f>ROUND(E3467/D3467*100,0)</f>
        <v>103</v>
      </c>
      <c r="H3467">
        <f>ROUND(E3467/P3467,2)</f>
        <v>57.22</v>
      </c>
      <c r="I3467" t="s">
        <v>8224</v>
      </c>
      <c r="J3467" t="s">
        <v>8246</v>
      </c>
      <c r="K3467">
        <v>1439136000</v>
      </c>
      <c r="L3467" s="9">
        <f>K3467/60/60/24+DATE(1970,1,1)</f>
        <v>42225.666666666672</v>
      </c>
      <c r="M3467">
        <v>1436972472</v>
      </c>
      <c r="N3467" s="9">
        <f>M3467/24/60/60+DATE(1970,1,1)</f>
        <v>42200.625833333339</v>
      </c>
      <c r="O3467" t="b">
        <v>0</v>
      </c>
      <c r="P3467">
        <v>36</v>
      </c>
      <c r="Q3467" t="b">
        <v>1</v>
      </c>
      <c r="R3467" t="s">
        <v>8269</v>
      </c>
      <c r="S3467" s="12" t="s">
        <v>8318</v>
      </c>
      <c r="T3467" t="s">
        <v>8319</v>
      </c>
      <c r="U3467">
        <f>YEAR(N3467)</f>
        <v>2015</v>
      </c>
    </row>
    <row r="3468" spans="1:21" ht="15" hidden="1" customHeight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>
        <f>ROUND(E3468/D3468*100,0)</f>
        <v>127</v>
      </c>
      <c r="H3468">
        <f>ROUND(E3468/P3468,2)</f>
        <v>72.95</v>
      </c>
      <c r="I3468" t="s">
        <v>8223</v>
      </c>
      <c r="J3468" t="s">
        <v>8245</v>
      </c>
      <c r="K3468">
        <v>1461108450</v>
      </c>
      <c r="L3468" s="9">
        <f>K3468/60/60/24+DATE(1970,1,1)</f>
        <v>42479.977430555555</v>
      </c>
      <c r="M3468">
        <v>1455928050</v>
      </c>
      <c r="N3468" s="9">
        <f>M3468/24/60/60+DATE(1970,1,1)</f>
        <v>42420.019097222219</v>
      </c>
      <c r="O3468" t="b">
        <v>0</v>
      </c>
      <c r="P3468">
        <v>61</v>
      </c>
      <c r="Q3468" t="b">
        <v>1</v>
      </c>
      <c r="R3468" t="s">
        <v>8269</v>
      </c>
      <c r="S3468" s="12" t="s">
        <v>8318</v>
      </c>
      <c r="T3468" t="s">
        <v>8319</v>
      </c>
      <c r="U3468">
        <f>YEAR(N3468)</f>
        <v>2016</v>
      </c>
    </row>
    <row r="3469" spans="1:21" ht="15" hidden="1" customHeight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>
        <f>ROUND(E3469/D3469*100,0)</f>
        <v>101</v>
      </c>
      <c r="H3469">
        <f>ROUND(E3469/P3469,2)</f>
        <v>64.47</v>
      </c>
      <c r="I3469" t="s">
        <v>8223</v>
      </c>
      <c r="J3469" t="s">
        <v>8245</v>
      </c>
      <c r="K3469">
        <v>1426864032</v>
      </c>
      <c r="L3469" s="9">
        <f>K3469/60/60/24+DATE(1970,1,1)</f>
        <v>42083.630000000005</v>
      </c>
      <c r="M3469">
        <v>1424275632</v>
      </c>
      <c r="N3469" s="9">
        <f>M3469/24/60/60+DATE(1970,1,1)</f>
        <v>42053.671666666669</v>
      </c>
      <c r="O3469" t="b">
        <v>0</v>
      </c>
      <c r="P3469">
        <v>47</v>
      </c>
      <c r="Q3469" t="b">
        <v>1</v>
      </c>
      <c r="R3469" t="s">
        <v>8269</v>
      </c>
      <c r="S3469" s="12" t="s">
        <v>8318</v>
      </c>
      <c r="T3469" t="s">
        <v>8319</v>
      </c>
      <c r="U3469">
        <f>YEAR(N3469)</f>
        <v>2015</v>
      </c>
    </row>
    <row r="3470" spans="1:21" ht="15" hidden="1" customHeight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>
        <f>ROUND(E3470/D3470*100,0)</f>
        <v>122</v>
      </c>
      <c r="H3470">
        <f>ROUND(E3470/P3470,2)</f>
        <v>716.35</v>
      </c>
      <c r="I3470" t="s">
        <v>8223</v>
      </c>
      <c r="J3470" t="s">
        <v>8245</v>
      </c>
      <c r="K3470">
        <v>1474426800</v>
      </c>
      <c r="L3470" s="9">
        <f>K3470/60/60/24+DATE(1970,1,1)</f>
        <v>42634.125</v>
      </c>
      <c r="M3470">
        <v>1471976529</v>
      </c>
      <c r="N3470" s="9">
        <f>M3470/24/60/60+DATE(1970,1,1)</f>
        <v>42605.765381944446</v>
      </c>
      <c r="O3470" t="b">
        <v>0</v>
      </c>
      <c r="P3470">
        <v>17</v>
      </c>
      <c r="Q3470" t="b">
        <v>1</v>
      </c>
      <c r="R3470" t="s">
        <v>8269</v>
      </c>
      <c r="S3470" s="12" t="s">
        <v>8318</v>
      </c>
      <c r="T3470" t="s">
        <v>8319</v>
      </c>
      <c r="U3470">
        <f>YEAR(N3470)</f>
        <v>2016</v>
      </c>
    </row>
    <row r="3471" spans="1:21" ht="15" hidden="1" customHeight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>
        <f>ROUND(E3471/D3471*100,0)</f>
        <v>113</v>
      </c>
      <c r="H3471">
        <f>ROUND(E3471/P3471,2)</f>
        <v>50.4</v>
      </c>
      <c r="I3471" t="s">
        <v>8223</v>
      </c>
      <c r="J3471" t="s">
        <v>8245</v>
      </c>
      <c r="K3471">
        <v>1461857045</v>
      </c>
      <c r="L3471" s="9">
        <f>K3471/60/60/24+DATE(1970,1,1)</f>
        <v>42488.641724537039</v>
      </c>
      <c r="M3471">
        <v>1459265045</v>
      </c>
      <c r="N3471" s="9">
        <f>M3471/24/60/60+DATE(1970,1,1)</f>
        <v>42458.641724537039</v>
      </c>
      <c r="O3471" t="b">
        <v>0</v>
      </c>
      <c r="P3471">
        <v>63</v>
      </c>
      <c r="Q3471" t="b">
        <v>1</v>
      </c>
      <c r="R3471" t="s">
        <v>8269</v>
      </c>
      <c r="S3471" s="12" t="s">
        <v>8318</v>
      </c>
      <c r="T3471" t="s">
        <v>8319</v>
      </c>
      <c r="U3471">
        <f>YEAR(N3471)</f>
        <v>2016</v>
      </c>
    </row>
    <row r="3472" spans="1:21" ht="15" hidden="1" customHeight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>
        <f>ROUND(E3472/D3472*100,0)</f>
        <v>150</v>
      </c>
      <c r="H3472">
        <f>ROUND(E3472/P3472,2)</f>
        <v>41.67</v>
      </c>
      <c r="I3472" t="s">
        <v>8223</v>
      </c>
      <c r="J3472" t="s">
        <v>8245</v>
      </c>
      <c r="K3472">
        <v>1468618680</v>
      </c>
      <c r="L3472" s="9">
        <f>K3472/60/60/24+DATE(1970,1,1)</f>
        <v>42566.901388888888</v>
      </c>
      <c r="M3472">
        <v>1465345902</v>
      </c>
      <c r="N3472" s="9">
        <f>M3472/24/60/60+DATE(1970,1,1)</f>
        <v>42529.022013888884</v>
      </c>
      <c r="O3472" t="b">
        <v>0</v>
      </c>
      <c r="P3472">
        <v>9</v>
      </c>
      <c r="Q3472" t="b">
        <v>1</v>
      </c>
      <c r="R3472" t="s">
        <v>8269</v>
      </c>
      <c r="S3472" s="12" t="s">
        <v>8318</v>
      </c>
      <c r="T3472" t="s">
        <v>8319</v>
      </c>
      <c r="U3472">
        <f>YEAR(N3472)</f>
        <v>2016</v>
      </c>
    </row>
    <row r="3473" spans="1:21" ht="15" hidden="1" customHeight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>
        <f>ROUND(E3473/D3473*100,0)</f>
        <v>215</v>
      </c>
      <c r="H3473">
        <f>ROUND(E3473/P3473,2)</f>
        <v>35.770000000000003</v>
      </c>
      <c r="I3473" t="s">
        <v>8224</v>
      </c>
      <c r="J3473" t="s">
        <v>8246</v>
      </c>
      <c r="K3473">
        <v>1409515200</v>
      </c>
      <c r="L3473" s="9">
        <f>K3473/60/60/24+DATE(1970,1,1)</f>
        <v>41882.833333333336</v>
      </c>
      <c r="M3473">
        <v>1405971690</v>
      </c>
      <c r="N3473" s="9">
        <f>M3473/24/60/60+DATE(1970,1,1)</f>
        <v>41841.820486111108</v>
      </c>
      <c r="O3473" t="b">
        <v>0</v>
      </c>
      <c r="P3473">
        <v>30</v>
      </c>
      <c r="Q3473" t="b">
        <v>1</v>
      </c>
      <c r="R3473" t="s">
        <v>8269</v>
      </c>
      <c r="S3473" s="12" t="s">
        <v>8318</v>
      </c>
      <c r="T3473" t="s">
        <v>8319</v>
      </c>
      <c r="U3473">
        <f>YEAR(N3473)</f>
        <v>2014</v>
      </c>
    </row>
    <row r="3474" spans="1:21" ht="15" hidden="1" customHeight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>
        <f>ROUND(E3474/D3474*100,0)</f>
        <v>102</v>
      </c>
      <c r="H3474">
        <f>ROUND(E3474/P3474,2)</f>
        <v>88.74</v>
      </c>
      <c r="I3474" t="s">
        <v>8223</v>
      </c>
      <c r="J3474" t="s">
        <v>8245</v>
      </c>
      <c r="K3474">
        <v>1415253540</v>
      </c>
      <c r="L3474" s="9">
        <f>K3474/60/60/24+DATE(1970,1,1)</f>
        <v>41949.249305555553</v>
      </c>
      <c r="M3474">
        <v>1413432331</v>
      </c>
      <c r="N3474" s="9">
        <f>M3474/24/60/60+DATE(1970,1,1)</f>
        <v>41928.170497685183</v>
      </c>
      <c r="O3474" t="b">
        <v>0</v>
      </c>
      <c r="P3474">
        <v>23</v>
      </c>
      <c r="Q3474" t="b">
        <v>1</v>
      </c>
      <c r="R3474" t="s">
        <v>8269</v>
      </c>
      <c r="S3474" s="12" t="s">
        <v>8318</v>
      </c>
      <c r="T3474" t="s">
        <v>8319</v>
      </c>
      <c r="U3474">
        <f>YEAR(N3474)</f>
        <v>2014</v>
      </c>
    </row>
    <row r="3475" spans="1:21" ht="15" hidden="1" customHeight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>
        <f>ROUND(E3475/D3475*100,0)</f>
        <v>100</v>
      </c>
      <c r="H3475">
        <f>ROUND(E3475/P3475,2)</f>
        <v>148.47999999999999</v>
      </c>
      <c r="I3475" t="s">
        <v>8223</v>
      </c>
      <c r="J3475" t="s">
        <v>8245</v>
      </c>
      <c r="K3475">
        <v>1426883220</v>
      </c>
      <c r="L3475" s="9">
        <f>K3475/60/60/24+DATE(1970,1,1)</f>
        <v>42083.852083333331</v>
      </c>
      <c r="M3475">
        <v>1425067296</v>
      </c>
      <c r="N3475" s="9">
        <f>M3475/24/60/60+DATE(1970,1,1)</f>
        <v>42062.834444444445</v>
      </c>
      <c r="O3475" t="b">
        <v>0</v>
      </c>
      <c r="P3475">
        <v>33</v>
      </c>
      <c r="Q3475" t="b">
        <v>1</v>
      </c>
      <c r="R3475" t="s">
        <v>8269</v>
      </c>
      <c r="S3475" s="12" t="s">
        <v>8318</v>
      </c>
      <c r="T3475" t="s">
        <v>8319</v>
      </c>
      <c r="U3475">
        <f>YEAR(N3475)</f>
        <v>2015</v>
      </c>
    </row>
    <row r="3476" spans="1:21" ht="15" hidden="1" customHeight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>
        <f>ROUND(E3476/D3476*100,0)</f>
        <v>101</v>
      </c>
      <c r="H3476">
        <f>ROUND(E3476/P3476,2)</f>
        <v>51.79</v>
      </c>
      <c r="I3476" t="s">
        <v>8224</v>
      </c>
      <c r="J3476" t="s">
        <v>8246</v>
      </c>
      <c r="K3476">
        <v>1469016131</v>
      </c>
      <c r="L3476" s="9">
        <f>K3476/60/60/24+DATE(1970,1,1)</f>
        <v>42571.501516203702</v>
      </c>
      <c r="M3476">
        <v>1466424131</v>
      </c>
      <c r="N3476" s="9">
        <f>M3476/24/60/60+DATE(1970,1,1)</f>
        <v>42541.501516203702</v>
      </c>
      <c r="O3476" t="b">
        <v>0</v>
      </c>
      <c r="P3476">
        <v>39</v>
      </c>
      <c r="Q3476" t="b">
        <v>1</v>
      </c>
      <c r="R3476" t="s">
        <v>8269</v>
      </c>
      <c r="S3476" s="12" t="s">
        <v>8318</v>
      </c>
      <c r="T3476" t="s">
        <v>8319</v>
      </c>
      <c r="U3476">
        <f>YEAR(N3476)</f>
        <v>2016</v>
      </c>
    </row>
    <row r="3477" spans="1:21" ht="15" hidden="1" customHeight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>
        <f>ROUND(E3477/D3477*100,0)</f>
        <v>113</v>
      </c>
      <c r="H3477">
        <f>ROUND(E3477/P3477,2)</f>
        <v>20</v>
      </c>
      <c r="I3477" t="s">
        <v>8224</v>
      </c>
      <c r="J3477" t="s">
        <v>8246</v>
      </c>
      <c r="K3477">
        <v>1414972800</v>
      </c>
      <c r="L3477" s="9">
        <f>K3477/60/60/24+DATE(1970,1,1)</f>
        <v>41946</v>
      </c>
      <c r="M3477">
        <v>1412629704</v>
      </c>
      <c r="N3477" s="9">
        <f>M3477/24/60/60+DATE(1970,1,1)</f>
        <v>41918.880833333329</v>
      </c>
      <c r="O3477" t="b">
        <v>0</v>
      </c>
      <c r="P3477">
        <v>17</v>
      </c>
      <c r="Q3477" t="b">
        <v>1</v>
      </c>
      <c r="R3477" t="s">
        <v>8269</v>
      </c>
      <c r="S3477" s="12" t="s">
        <v>8318</v>
      </c>
      <c r="T3477" t="s">
        <v>8319</v>
      </c>
      <c r="U3477">
        <f>YEAR(N3477)</f>
        <v>2014</v>
      </c>
    </row>
    <row r="3478" spans="1:21" ht="15" hidden="1" customHeight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>
        <f>ROUND(E3478/D3478*100,0)</f>
        <v>104</v>
      </c>
      <c r="H3478">
        <f>ROUND(E3478/P3478,2)</f>
        <v>52</v>
      </c>
      <c r="I3478" t="s">
        <v>8223</v>
      </c>
      <c r="J3478" t="s">
        <v>8245</v>
      </c>
      <c r="K3478">
        <v>1414378800</v>
      </c>
      <c r="L3478" s="9">
        <f>K3478/60/60/24+DATE(1970,1,1)</f>
        <v>41939.125</v>
      </c>
      <c r="M3478">
        <v>1412836990</v>
      </c>
      <c r="N3478" s="9">
        <f>M3478/24/60/60+DATE(1970,1,1)</f>
        <v>41921.279976851853</v>
      </c>
      <c r="O3478" t="b">
        <v>0</v>
      </c>
      <c r="P3478">
        <v>6</v>
      </c>
      <c r="Q3478" t="b">
        <v>1</v>
      </c>
      <c r="R3478" t="s">
        <v>8269</v>
      </c>
      <c r="S3478" s="12" t="s">
        <v>8318</v>
      </c>
      <c r="T3478" t="s">
        <v>8319</v>
      </c>
      <c r="U3478">
        <f>YEAR(N3478)</f>
        <v>2014</v>
      </c>
    </row>
    <row r="3479" spans="1:21" ht="15" hidden="1" customHeight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>
        <f>ROUND(E3479/D3479*100,0)</f>
        <v>115</v>
      </c>
      <c r="H3479">
        <f>ROUND(E3479/P3479,2)</f>
        <v>53.23</v>
      </c>
      <c r="I3479" t="s">
        <v>8223</v>
      </c>
      <c r="J3479" t="s">
        <v>8245</v>
      </c>
      <c r="K3479">
        <v>1431831600</v>
      </c>
      <c r="L3479" s="9">
        <f>K3479/60/60/24+DATE(1970,1,1)</f>
        <v>42141.125</v>
      </c>
      <c r="M3479">
        <v>1430761243</v>
      </c>
      <c r="N3479" s="9">
        <f>M3479/24/60/60+DATE(1970,1,1)</f>
        <v>42128.736608796295</v>
      </c>
      <c r="O3479" t="b">
        <v>0</v>
      </c>
      <c r="P3479">
        <v>39</v>
      </c>
      <c r="Q3479" t="b">
        <v>1</v>
      </c>
      <c r="R3479" t="s">
        <v>8269</v>
      </c>
      <c r="S3479" s="12" t="s">
        <v>8318</v>
      </c>
      <c r="T3479" t="s">
        <v>8319</v>
      </c>
      <c r="U3479">
        <f>YEAR(N3479)</f>
        <v>2015</v>
      </c>
    </row>
    <row r="3480" spans="1:21" ht="15" hidden="1" customHeight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>
        <f>ROUND(E3480/D3480*100,0)</f>
        <v>113</v>
      </c>
      <c r="H3480">
        <f>ROUND(E3480/P3480,2)</f>
        <v>39.6</v>
      </c>
      <c r="I3480" t="s">
        <v>8223</v>
      </c>
      <c r="J3480" t="s">
        <v>8245</v>
      </c>
      <c r="K3480">
        <v>1426539600</v>
      </c>
      <c r="L3480" s="9">
        <f>K3480/60/60/24+DATE(1970,1,1)</f>
        <v>42079.875</v>
      </c>
      <c r="M3480">
        <v>1424296822</v>
      </c>
      <c r="N3480" s="9">
        <f>M3480/24/60/60+DATE(1970,1,1)</f>
        <v>42053.916921296295</v>
      </c>
      <c r="O3480" t="b">
        <v>0</v>
      </c>
      <c r="P3480">
        <v>57</v>
      </c>
      <c r="Q3480" t="b">
        <v>1</v>
      </c>
      <c r="R3480" t="s">
        <v>8269</v>
      </c>
      <c r="S3480" s="12" t="s">
        <v>8318</v>
      </c>
      <c r="T3480" t="s">
        <v>8319</v>
      </c>
      <c r="U3480">
        <f>YEAR(N3480)</f>
        <v>2015</v>
      </c>
    </row>
    <row r="3481" spans="1:21" ht="15" hidden="1" customHeight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>
        <f>ROUND(E3481/D3481*100,0)</f>
        <v>128</v>
      </c>
      <c r="H3481">
        <f>ROUND(E3481/P3481,2)</f>
        <v>34.25</v>
      </c>
      <c r="I3481" t="s">
        <v>8224</v>
      </c>
      <c r="J3481" t="s">
        <v>8246</v>
      </c>
      <c r="K3481">
        <v>1403382680</v>
      </c>
      <c r="L3481" s="9">
        <f>K3481/60/60/24+DATE(1970,1,1)</f>
        <v>41811.855092592588</v>
      </c>
      <c r="M3481">
        <v>1400790680</v>
      </c>
      <c r="N3481" s="9">
        <f>M3481/24/60/60+DATE(1970,1,1)</f>
        <v>41781.855092592596</v>
      </c>
      <c r="O3481" t="b">
        <v>0</v>
      </c>
      <c r="P3481">
        <v>56</v>
      </c>
      <c r="Q3481" t="b">
        <v>1</v>
      </c>
      <c r="R3481" t="s">
        <v>8269</v>
      </c>
      <c r="S3481" s="12" t="s">
        <v>8318</v>
      </c>
      <c r="T3481" t="s">
        <v>8319</v>
      </c>
      <c r="U3481">
        <f>YEAR(N3481)</f>
        <v>2014</v>
      </c>
    </row>
    <row r="3482" spans="1:21" ht="15" hidden="1" customHeight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>
        <f>ROUND(E3482/D3482*100,0)</f>
        <v>143</v>
      </c>
      <c r="H3482">
        <f>ROUND(E3482/P3482,2)</f>
        <v>164.62</v>
      </c>
      <c r="I3482" t="s">
        <v>8223</v>
      </c>
      <c r="J3482" t="s">
        <v>8245</v>
      </c>
      <c r="K3482">
        <v>1436562000</v>
      </c>
      <c r="L3482" s="9">
        <f>K3482/60/60/24+DATE(1970,1,1)</f>
        <v>42195.875</v>
      </c>
      <c r="M3482">
        <v>1434440227</v>
      </c>
      <c r="N3482" s="9">
        <f>M3482/24/60/60+DATE(1970,1,1)</f>
        <v>42171.317442129628</v>
      </c>
      <c r="O3482" t="b">
        <v>0</v>
      </c>
      <c r="P3482">
        <v>13</v>
      </c>
      <c r="Q3482" t="b">
        <v>1</v>
      </c>
      <c r="R3482" t="s">
        <v>8269</v>
      </c>
      <c r="S3482" s="12" t="s">
        <v>8318</v>
      </c>
      <c r="T3482" t="s">
        <v>8319</v>
      </c>
      <c r="U3482">
        <f>YEAR(N3482)</f>
        <v>2015</v>
      </c>
    </row>
    <row r="3483" spans="1:21" ht="15" hidden="1" customHeight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>
        <f>ROUND(E3483/D3483*100,0)</f>
        <v>119</v>
      </c>
      <c r="H3483">
        <f>ROUND(E3483/P3483,2)</f>
        <v>125.05</v>
      </c>
      <c r="I3483" t="s">
        <v>8225</v>
      </c>
      <c r="J3483" t="s">
        <v>8247</v>
      </c>
      <c r="K3483">
        <v>1420178188</v>
      </c>
      <c r="L3483" s="9">
        <f>K3483/60/60/24+DATE(1970,1,1)</f>
        <v>42006.24754629629</v>
      </c>
      <c r="M3483">
        <v>1418709388</v>
      </c>
      <c r="N3483" s="9">
        <f>M3483/24/60/60+DATE(1970,1,1)</f>
        <v>41989.24754629629</v>
      </c>
      <c r="O3483" t="b">
        <v>0</v>
      </c>
      <c r="P3483">
        <v>95</v>
      </c>
      <c r="Q3483" t="b">
        <v>1</v>
      </c>
      <c r="R3483" t="s">
        <v>8269</v>
      </c>
      <c r="S3483" s="12" t="s">
        <v>8318</v>
      </c>
      <c r="T3483" t="s">
        <v>8319</v>
      </c>
      <c r="U3483">
        <f>YEAR(N3483)</f>
        <v>2014</v>
      </c>
    </row>
    <row r="3484" spans="1:21" ht="15" hidden="1" customHeight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>
        <f>ROUND(E3484/D3484*100,0)</f>
        <v>138</v>
      </c>
      <c r="H3484">
        <f>ROUND(E3484/P3484,2)</f>
        <v>51.88</v>
      </c>
      <c r="I3484" t="s">
        <v>8224</v>
      </c>
      <c r="J3484" t="s">
        <v>8246</v>
      </c>
      <c r="K3484">
        <v>1404671466</v>
      </c>
      <c r="L3484" s="9">
        <f>K3484/60/60/24+DATE(1970,1,1)</f>
        <v>41826.771597222221</v>
      </c>
      <c r="M3484">
        <v>1402079466</v>
      </c>
      <c r="N3484" s="9">
        <f>M3484/24/60/60+DATE(1970,1,1)</f>
        <v>41796.771597222221</v>
      </c>
      <c r="O3484" t="b">
        <v>0</v>
      </c>
      <c r="P3484">
        <v>80</v>
      </c>
      <c r="Q3484" t="b">
        <v>1</v>
      </c>
      <c r="R3484" t="s">
        <v>8269</v>
      </c>
      <c r="S3484" s="12" t="s">
        <v>8318</v>
      </c>
      <c r="T3484" t="s">
        <v>8319</v>
      </c>
      <c r="U3484">
        <f>YEAR(N3484)</f>
        <v>2014</v>
      </c>
    </row>
    <row r="3485" spans="1:21" ht="15" hidden="1" customHeight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>
        <f>ROUND(E3485/D3485*100,0)</f>
        <v>160</v>
      </c>
      <c r="H3485">
        <f>ROUND(E3485/P3485,2)</f>
        <v>40.29</v>
      </c>
      <c r="I3485" t="s">
        <v>8223</v>
      </c>
      <c r="J3485" t="s">
        <v>8245</v>
      </c>
      <c r="K3485">
        <v>1404403381</v>
      </c>
      <c r="L3485" s="9">
        <f>K3485/60/60/24+DATE(1970,1,1)</f>
        <v>41823.668761574074</v>
      </c>
      <c r="M3485">
        <v>1401811381</v>
      </c>
      <c r="N3485" s="9">
        <f>M3485/24/60/60+DATE(1970,1,1)</f>
        <v>41793.668761574074</v>
      </c>
      <c r="O3485" t="b">
        <v>0</v>
      </c>
      <c r="P3485">
        <v>133</v>
      </c>
      <c r="Q3485" t="b">
        <v>1</v>
      </c>
      <c r="R3485" t="s">
        <v>8269</v>
      </c>
      <c r="S3485" s="12" t="s">
        <v>8318</v>
      </c>
      <c r="T3485" t="s">
        <v>8319</v>
      </c>
      <c r="U3485">
        <f>YEAR(N3485)</f>
        <v>2014</v>
      </c>
    </row>
    <row r="3486" spans="1:21" ht="15" hidden="1" customHeight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>
        <f>ROUND(E3486/D3486*100,0)</f>
        <v>114</v>
      </c>
      <c r="H3486">
        <f>ROUND(E3486/P3486,2)</f>
        <v>64.91</v>
      </c>
      <c r="I3486" t="s">
        <v>8223</v>
      </c>
      <c r="J3486" t="s">
        <v>8245</v>
      </c>
      <c r="K3486">
        <v>1466014499</v>
      </c>
      <c r="L3486" s="9">
        <f>K3486/60/60/24+DATE(1970,1,1)</f>
        <v>42536.760405092587</v>
      </c>
      <c r="M3486">
        <v>1463422499</v>
      </c>
      <c r="N3486" s="9">
        <f>M3486/24/60/60+DATE(1970,1,1)</f>
        <v>42506.760405092595</v>
      </c>
      <c r="O3486" t="b">
        <v>0</v>
      </c>
      <c r="P3486">
        <v>44</v>
      </c>
      <c r="Q3486" t="b">
        <v>1</v>
      </c>
      <c r="R3486" t="s">
        <v>8269</v>
      </c>
      <c r="S3486" s="12" t="s">
        <v>8318</v>
      </c>
      <c r="T3486" t="s">
        <v>8319</v>
      </c>
      <c r="U3486">
        <f>YEAR(N3486)</f>
        <v>2016</v>
      </c>
    </row>
    <row r="3487" spans="1:21" ht="15" hidden="1" customHeight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>
        <f>ROUND(E3487/D3487*100,0)</f>
        <v>101</v>
      </c>
      <c r="H3487">
        <f>ROUND(E3487/P3487,2)</f>
        <v>55.33</v>
      </c>
      <c r="I3487" t="s">
        <v>8223</v>
      </c>
      <c r="J3487" t="s">
        <v>8245</v>
      </c>
      <c r="K3487">
        <v>1454431080</v>
      </c>
      <c r="L3487" s="9">
        <f>K3487/60/60/24+DATE(1970,1,1)</f>
        <v>42402.693055555559</v>
      </c>
      <c r="M3487">
        <v>1451839080</v>
      </c>
      <c r="N3487" s="9">
        <f>M3487/24/60/60+DATE(1970,1,1)</f>
        <v>42372.693055555559</v>
      </c>
      <c r="O3487" t="b">
        <v>0</v>
      </c>
      <c r="P3487">
        <v>30</v>
      </c>
      <c r="Q3487" t="b">
        <v>1</v>
      </c>
      <c r="R3487" t="s">
        <v>8269</v>
      </c>
      <c r="S3487" s="12" t="s">
        <v>8318</v>
      </c>
      <c r="T3487" t="s">
        <v>8319</v>
      </c>
      <c r="U3487">
        <f>YEAR(N3487)</f>
        <v>2016</v>
      </c>
    </row>
    <row r="3488" spans="1:21" ht="15" hidden="1" customHeight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>
        <f>ROUND(E3488/D3488*100,0)</f>
        <v>155</v>
      </c>
      <c r="H3488">
        <f>ROUND(E3488/P3488,2)</f>
        <v>83.14</v>
      </c>
      <c r="I3488" t="s">
        <v>8223</v>
      </c>
      <c r="J3488" t="s">
        <v>8245</v>
      </c>
      <c r="K3488">
        <v>1433314740</v>
      </c>
      <c r="L3488" s="9">
        <f>K3488/60/60/24+DATE(1970,1,1)</f>
        <v>42158.290972222225</v>
      </c>
      <c r="M3488">
        <v>1430600401</v>
      </c>
      <c r="N3488" s="9">
        <f>M3488/24/60/60+DATE(1970,1,1)</f>
        <v>42126.87501157407</v>
      </c>
      <c r="O3488" t="b">
        <v>0</v>
      </c>
      <c r="P3488">
        <v>56</v>
      </c>
      <c r="Q3488" t="b">
        <v>1</v>
      </c>
      <c r="R3488" t="s">
        <v>8269</v>
      </c>
      <c r="S3488" s="12" t="s">
        <v>8318</v>
      </c>
      <c r="T3488" t="s">
        <v>8319</v>
      </c>
      <c r="U3488">
        <f>YEAR(N3488)</f>
        <v>2015</v>
      </c>
    </row>
    <row r="3489" spans="1:21" ht="15" hidden="1" customHeight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>
        <f>ROUND(E3489/D3489*100,0)</f>
        <v>128</v>
      </c>
      <c r="H3489">
        <f>ROUND(E3489/P3489,2)</f>
        <v>38.71</v>
      </c>
      <c r="I3489" t="s">
        <v>8224</v>
      </c>
      <c r="J3489" t="s">
        <v>8246</v>
      </c>
      <c r="K3489">
        <v>1435185252</v>
      </c>
      <c r="L3489" s="9">
        <f>K3489/60/60/24+DATE(1970,1,1)</f>
        <v>42179.940416666665</v>
      </c>
      <c r="M3489">
        <v>1432593252</v>
      </c>
      <c r="N3489" s="9">
        <f>M3489/24/60/60+DATE(1970,1,1)</f>
        <v>42149.940416666665</v>
      </c>
      <c r="O3489" t="b">
        <v>0</v>
      </c>
      <c r="P3489">
        <v>66</v>
      </c>
      <c r="Q3489" t="b">
        <v>1</v>
      </c>
      <c r="R3489" t="s">
        <v>8269</v>
      </c>
      <c r="S3489" s="12" t="s">
        <v>8318</v>
      </c>
      <c r="T3489" t="s">
        <v>8319</v>
      </c>
      <c r="U3489">
        <f>YEAR(N3489)</f>
        <v>2015</v>
      </c>
    </row>
    <row r="3490" spans="1:21" ht="15" hidden="1" customHeight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>
        <f>ROUND(E3490/D3490*100,0)</f>
        <v>121</v>
      </c>
      <c r="H3490">
        <f>ROUND(E3490/P3490,2)</f>
        <v>125.38</v>
      </c>
      <c r="I3490" t="s">
        <v>8223</v>
      </c>
      <c r="J3490" t="s">
        <v>8245</v>
      </c>
      <c r="K3490">
        <v>1429286400</v>
      </c>
      <c r="L3490" s="9">
        <f>K3490/60/60/24+DATE(1970,1,1)</f>
        <v>42111.666666666672</v>
      </c>
      <c r="M3490">
        <v>1427221560</v>
      </c>
      <c r="N3490" s="9">
        <f>M3490/24/60/60+DATE(1970,1,1)</f>
        <v>42087.768055555556</v>
      </c>
      <c r="O3490" t="b">
        <v>0</v>
      </c>
      <c r="P3490">
        <v>29</v>
      </c>
      <c r="Q3490" t="b">
        <v>1</v>
      </c>
      <c r="R3490" t="s">
        <v>8269</v>
      </c>
      <c r="S3490" s="12" t="s">
        <v>8318</v>
      </c>
      <c r="T3490" t="s">
        <v>8319</v>
      </c>
      <c r="U3490">
        <f>YEAR(N3490)</f>
        <v>2015</v>
      </c>
    </row>
    <row r="3491" spans="1:21" ht="15" hidden="1" customHeight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>
        <f>ROUND(E3491/D3491*100,0)</f>
        <v>113</v>
      </c>
      <c r="H3491">
        <f>ROUND(E3491/P3491,2)</f>
        <v>78.260000000000005</v>
      </c>
      <c r="I3491" t="s">
        <v>8224</v>
      </c>
      <c r="J3491" t="s">
        <v>8246</v>
      </c>
      <c r="K3491">
        <v>1400965200</v>
      </c>
      <c r="L3491" s="9">
        <f>K3491/60/60/24+DATE(1970,1,1)</f>
        <v>41783.875</v>
      </c>
      <c r="M3491">
        <v>1398352531</v>
      </c>
      <c r="N3491" s="9">
        <f>M3491/24/60/60+DATE(1970,1,1)</f>
        <v>41753.635775462964</v>
      </c>
      <c r="O3491" t="b">
        <v>0</v>
      </c>
      <c r="P3491">
        <v>72</v>
      </c>
      <c r="Q3491" t="b">
        <v>1</v>
      </c>
      <c r="R3491" t="s">
        <v>8269</v>
      </c>
      <c r="S3491" s="12" t="s">
        <v>8318</v>
      </c>
      <c r="T3491" t="s">
        <v>8319</v>
      </c>
      <c r="U3491">
        <f>YEAR(N3491)</f>
        <v>2014</v>
      </c>
    </row>
    <row r="3492" spans="1:21" ht="15" hidden="1" customHeight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>
        <f>ROUND(E3492/D3492*100,0)</f>
        <v>128</v>
      </c>
      <c r="H3492">
        <f>ROUND(E3492/P3492,2)</f>
        <v>47.22</v>
      </c>
      <c r="I3492" t="s">
        <v>8223</v>
      </c>
      <c r="J3492" t="s">
        <v>8245</v>
      </c>
      <c r="K3492">
        <v>1460574924</v>
      </c>
      <c r="L3492" s="9">
        <f>K3492/60/60/24+DATE(1970,1,1)</f>
        <v>42473.802361111113</v>
      </c>
      <c r="M3492">
        <v>1457982924</v>
      </c>
      <c r="N3492" s="9">
        <f>M3492/24/60/60+DATE(1970,1,1)</f>
        <v>42443.802361111113</v>
      </c>
      <c r="O3492" t="b">
        <v>0</v>
      </c>
      <c r="P3492">
        <v>27</v>
      </c>
      <c r="Q3492" t="b">
        <v>1</v>
      </c>
      <c r="R3492" t="s">
        <v>8269</v>
      </c>
      <c r="S3492" s="12" t="s">
        <v>8318</v>
      </c>
      <c r="T3492" t="s">
        <v>8319</v>
      </c>
      <c r="U3492">
        <f>YEAR(N3492)</f>
        <v>2016</v>
      </c>
    </row>
    <row r="3493" spans="1:21" ht="15" hidden="1" customHeight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>
        <f>ROUND(E3493/D3493*100,0)</f>
        <v>158</v>
      </c>
      <c r="H3493">
        <f>ROUND(E3493/P3493,2)</f>
        <v>79.099999999999994</v>
      </c>
      <c r="I3493" t="s">
        <v>8223</v>
      </c>
      <c r="J3493" t="s">
        <v>8245</v>
      </c>
      <c r="K3493">
        <v>1431928784</v>
      </c>
      <c r="L3493" s="9">
        <f>K3493/60/60/24+DATE(1970,1,1)</f>
        <v>42142.249814814815</v>
      </c>
      <c r="M3493">
        <v>1430114384</v>
      </c>
      <c r="N3493" s="9">
        <f>M3493/24/60/60+DATE(1970,1,1)</f>
        <v>42121.249814814815</v>
      </c>
      <c r="O3493" t="b">
        <v>0</v>
      </c>
      <c r="P3493">
        <v>10</v>
      </c>
      <c r="Q3493" t="b">
        <v>1</v>
      </c>
      <c r="R3493" t="s">
        <v>8269</v>
      </c>
      <c r="S3493" s="12" t="s">
        <v>8318</v>
      </c>
      <c r="T3493" t="s">
        <v>8319</v>
      </c>
      <c r="U3493">
        <f>YEAR(N3493)</f>
        <v>2015</v>
      </c>
    </row>
    <row r="3494" spans="1:21" ht="15" hidden="1" customHeight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>
        <f>ROUND(E3494/D3494*100,0)</f>
        <v>105</v>
      </c>
      <c r="H3494">
        <f>ROUND(E3494/P3494,2)</f>
        <v>114.29</v>
      </c>
      <c r="I3494" t="s">
        <v>8223</v>
      </c>
      <c r="J3494" t="s">
        <v>8245</v>
      </c>
      <c r="K3494">
        <v>1445818397</v>
      </c>
      <c r="L3494" s="9">
        <f>K3494/60/60/24+DATE(1970,1,1)</f>
        <v>42303.009224537032</v>
      </c>
      <c r="M3494">
        <v>1442794397</v>
      </c>
      <c r="N3494" s="9">
        <f>M3494/24/60/60+DATE(1970,1,1)</f>
        <v>42268.00922453704</v>
      </c>
      <c r="O3494" t="b">
        <v>0</v>
      </c>
      <c r="P3494">
        <v>35</v>
      </c>
      <c r="Q3494" t="b">
        <v>1</v>
      </c>
      <c r="R3494" t="s">
        <v>8269</v>
      </c>
      <c r="S3494" s="12" t="s">
        <v>8318</v>
      </c>
      <c r="T3494" t="s">
        <v>8319</v>
      </c>
      <c r="U3494">
        <f>YEAR(N3494)</f>
        <v>2015</v>
      </c>
    </row>
    <row r="3495" spans="1:21" ht="15" hidden="1" customHeight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>
        <f>ROUND(E3495/D3495*100,0)</f>
        <v>100</v>
      </c>
      <c r="H3495">
        <f>ROUND(E3495/P3495,2)</f>
        <v>51.72</v>
      </c>
      <c r="I3495" t="s">
        <v>8223</v>
      </c>
      <c r="J3495" t="s">
        <v>8245</v>
      </c>
      <c r="K3495">
        <v>1408252260</v>
      </c>
      <c r="L3495" s="9">
        <f>K3495/60/60/24+DATE(1970,1,1)</f>
        <v>41868.21597222222</v>
      </c>
      <c r="M3495">
        <v>1406580436</v>
      </c>
      <c r="N3495" s="9">
        <f>M3495/24/60/60+DATE(1970,1,1)</f>
        <v>41848.866157407407</v>
      </c>
      <c r="O3495" t="b">
        <v>0</v>
      </c>
      <c r="P3495">
        <v>29</v>
      </c>
      <c r="Q3495" t="b">
        <v>1</v>
      </c>
      <c r="R3495" t="s">
        <v>8269</v>
      </c>
      <c r="S3495" s="12" t="s">
        <v>8318</v>
      </c>
      <c r="T3495" t="s">
        <v>8319</v>
      </c>
      <c r="U3495">
        <f>YEAR(N3495)</f>
        <v>2014</v>
      </c>
    </row>
    <row r="3496" spans="1:21" ht="15" hidden="1" customHeight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>
        <f>ROUND(E3496/D3496*100,0)</f>
        <v>100</v>
      </c>
      <c r="H3496">
        <f>ROUND(E3496/P3496,2)</f>
        <v>30.77</v>
      </c>
      <c r="I3496" t="s">
        <v>8223</v>
      </c>
      <c r="J3496" t="s">
        <v>8245</v>
      </c>
      <c r="K3496">
        <v>1480140000</v>
      </c>
      <c r="L3496" s="9">
        <f>K3496/60/60/24+DATE(1970,1,1)</f>
        <v>42700.25</v>
      </c>
      <c r="M3496">
        <v>1479186575</v>
      </c>
      <c r="N3496" s="9">
        <f>M3496/24/60/60+DATE(1970,1,1)</f>
        <v>42689.214988425927</v>
      </c>
      <c r="O3496" t="b">
        <v>0</v>
      </c>
      <c r="P3496">
        <v>13</v>
      </c>
      <c r="Q3496" t="b">
        <v>1</v>
      </c>
      <c r="R3496" t="s">
        <v>8269</v>
      </c>
      <c r="S3496" s="12" t="s">
        <v>8318</v>
      </c>
      <c r="T3496" t="s">
        <v>8319</v>
      </c>
      <c r="U3496">
        <f>YEAR(N3496)</f>
        <v>2016</v>
      </c>
    </row>
    <row r="3497" spans="1:21" ht="15" hidden="1" customHeight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>
        <f>ROUND(E3497/D3497*100,0)</f>
        <v>107</v>
      </c>
      <c r="H3497">
        <f>ROUND(E3497/P3497,2)</f>
        <v>74.209999999999994</v>
      </c>
      <c r="I3497" t="s">
        <v>8228</v>
      </c>
      <c r="J3497" t="s">
        <v>8250</v>
      </c>
      <c r="K3497">
        <v>1414862280</v>
      </c>
      <c r="L3497" s="9">
        <f>K3497/60/60/24+DATE(1970,1,1)</f>
        <v>41944.720833333333</v>
      </c>
      <c r="M3497">
        <v>1412360309</v>
      </c>
      <c r="N3497" s="9">
        <f>M3497/24/60/60+DATE(1970,1,1)</f>
        <v>41915.762835648151</v>
      </c>
      <c r="O3497" t="b">
        <v>0</v>
      </c>
      <c r="P3497">
        <v>72</v>
      </c>
      <c r="Q3497" t="b">
        <v>1</v>
      </c>
      <c r="R3497" t="s">
        <v>8269</v>
      </c>
      <c r="S3497" s="12" t="s">
        <v>8318</v>
      </c>
      <c r="T3497" t="s">
        <v>8319</v>
      </c>
      <c r="U3497">
        <f>YEAR(N3497)</f>
        <v>2014</v>
      </c>
    </row>
    <row r="3498" spans="1:21" ht="15" hidden="1" customHeight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>
        <f>ROUND(E3498/D3498*100,0)</f>
        <v>124</v>
      </c>
      <c r="H3498">
        <f>ROUND(E3498/P3498,2)</f>
        <v>47.85</v>
      </c>
      <c r="I3498" t="s">
        <v>8223</v>
      </c>
      <c r="J3498" t="s">
        <v>8245</v>
      </c>
      <c r="K3498">
        <v>1473625166</v>
      </c>
      <c r="L3498" s="9">
        <f>K3498/60/60/24+DATE(1970,1,1)</f>
        <v>42624.846828703703</v>
      </c>
      <c r="M3498">
        <v>1470169166</v>
      </c>
      <c r="N3498" s="9">
        <f>M3498/24/60/60+DATE(1970,1,1)</f>
        <v>42584.846828703703</v>
      </c>
      <c r="O3498" t="b">
        <v>0</v>
      </c>
      <c r="P3498">
        <v>78</v>
      </c>
      <c r="Q3498" t="b">
        <v>1</v>
      </c>
      <c r="R3498" t="s">
        <v>8269</v>
      </c>
      <c r="S3498" s="12" t="s">
        <v>8318</v>
      </c>
      <c r="T3498" t="s">
        <v>8319</v>
      </c>
      <c r="U3498">
        <f>YEAR(N3498)</f>
        <v>2016</v>
      </c>
    </row>
    <row r="3499" spans="1:21" ht="15" hidden="1" customHeight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>
        <f>ROUND(E3499/D3499*100,0)</f>
        <v>109</v>
      </c>
      <c r="H3499">
        <f>ROUND(E3499/P3499,2)</f>
        <v>34.409999999999997</v>
      </c>
      <c r="I3499" t="s">
        <v>8223</v>
      </c>
      <c r="J3499" t="s">
        <v>8245</v>
      </c>
      <c r="K3499">
        <v>1464904800</v>
      </c>
      <c r="L3499" s="9">
        <f>K3499/60/60/24+DATE(1970,1,1)</f>
        <v>42523.916666666672</v>
      </c>
      <c r="M3499">
        <v>1463852904</v>
      </c>
      <c r="N3499" s="9">
        <f>M3499/24/60/60+DATE(1970,1,1)</f>
        <v>42511.741944444446</v>
      </c>
      <c r="O3499" t="b">
        <v>0</v>
      </c>
      <c r="P3499">
        <v>49</v>
      </c>
      <c r="Q3499" t="b">
        <v>1</v>
      </c>
      <c r="R3499" t="s">
        <v>8269</v>
      </c>
      <c r="S3499" s="12" t="s">
        <v>8318</v>
      </c>
      <c r="T3499" t="s">
        <v>8319</v>
      </c>
      <c r="U3499">
        <f>YEAR(N3499)</f>
        <v>2016</v>
      </c>
    </row>
    <row r="3500" spans="1:21" ht="15" hidden="1" customHeight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>
        <f>ROUND(E3500/D3500*100,0)</f>
        <v>102</v>
      </c>
      <c r="H3500">
        <f>ROUND(E3500/P3500,2)</f>
        <v>40.24</v>
      </c>
      <c r="I3500" t="s">
        <v>8228</v>
      </c>
      <c r="J3500" t="s">
        <v>8250</v>
      </c>
      <c r="K3500">
        <v>1464471840</v>
      </c>
      <c r="L3500" s="9">
        <f>K3500/60/60/24+DATE(1970,1,1)</f>
        <v>42518.905555555553</v>
      </c>
      <c r="M3500">
        <v>1459309704</v>
      </c>
      <c r="N3500" s="9">
        <f>M3500/24/60/60+DATE(1970,1,1)</f>
        <v>42459.15861111111</v>
      </c>
      <c r="O3500" t="b">
        <v>0</v>
      </c>
      <c r="P3500">
        <v>42</v>
      </c>
      <c r="Q3500" t="b">
        <v>1</v>
      </c>
      <c r="R3500" t="s">
        <v>8269</v>
      </c>
      <c r="S3500" s="12" t="s">
        <v>8318</v>
      </c>
      <c r="T3500" t="s">
        <v>8319</v>
      </c>
      <c r="U3500">
        <f>YEAR(N3500)</f>
        <v>2016</v>
      </c>
    </row>
    <row r="3501" spans="1:21" ht="15" hidden="1" customHeight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>
        <f>ROUND(E3501/D3501*100,0)</f>
        <v>106</v>
      </c>
      <c r="H3501">
        <f>ROUND(E3501/P3501,2)</f>
        <v>60.29</v>
      </c>
      <c r="I3501" t="s">
        <v>8223</v>
      </c>
      <c r="J3501" t="s">
        <v>8245</v>
      </c>
      <c r="K3501">
        <v>1435733940</v>
      </c>
      <c r="L3501" s="9">
        <f>K3501/60/60/24+DATE(1970,1,1)</f>
        <v>42186.290972222225</v>
      </c>
      <c r="M3501">
        <v>1431046325</v>
      </c>
      <c r="N3501" s="9">
        <f>M3501/24/60/60+DATE(1970,1,1)</f>
        <v>42132.036168981482</v>
      </c>
      <c r="O3501" t="b">
        <v>0</v>
      </c>
      <c r="P3501">
        <v>35</v>
      </c>
      <c r="Q3501" t="b">
        <v>1</v>
      </c>
      <c r="R3501" t="s">
        <v>8269</v>
      </c>
      <c r="S3501" s="12" t="s">
        <v>8318</v>
      </c>
      <c r="T3501" t="s">
        <v>8319</v>
      </c>
      <c r="U3501">
        <f>YEAR(N3501)</f>
        <v>2015</v>
      </c>
    </row>
    <row r="3502" spans="1:21" ht="15" hidden="1" customHeight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>
        <f>ROUND(E3502/D3502*100,0)</f>
        <v>106</v>
      </c>
      <c r="H3502">
        <f>ROUND(E3502/P3502,2)</f>
        <v>25.31</v>
      </c>
      <c r="I3502" t="s">
        <v>8223</v>
      </c>
      <c r="J3502" t="s">
        <v>8245</v>
      </c>
      <c r="K3502">
        <v>1457326740</v>
      </c>
      <c r="L3502" s="9">
        <f>K3502/60/60/24+DATE(1970,1,1)</f>
        <v>42436.207638888889</v>
      </c>
      <c r="M3502">
        <v>1455919438</v>
      </c>
      <c r="N3502" s="9">
        <f>M3502/24/60/60+DATE(1970,1,1)</f>
        <v>42419.91942129629</v>
      </c>
      <c r="O3502" t="b">
        <v>0</v>
      </c>
      <c r="P3502">
        <v>42</v>
      </c>
      <c r="Q3502" t="b">
        <v>1</v>
      </c>
      <c r="R3502" t="s">
        <v>8269</v>
      </c>
      <c r="S3502" s="12" t="s">
        <v>8318</v>
      </c>
      <c r="T3502" t="s">
        <v>8319</v>
      </c>
      <c r="U3502">
        <f>YEAR(N3502)</f>
        <v>2016</v>
      </c>
    </row>
    <row r="3503" spans="1:21" ht="15" hidden="1" customHeight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>
        <f>ROUND(E3503/D3503*100,0)</f>
        <v>101</v>
      </c>
      <c r="H3503">
        <f>ROUND(E3503/P3503,2)</f>
        <v>35.950000000000003</v>
      </c>
      <c r="I3503" t="s">
        <v>8224</v>
      </c>
      <c r="J3503" t="s">
        <v>8246</v>
      </c>
      <c r="K3503">
        <v>1441995595</v>
      </c>
      <c r="L3503" s="9">
        <f>K3503/60/60/24+DATE(1970,1,1)</f>
        <v>42258.763831018514</v>
      </c>
      <c r="M3503">
        <v>1439835595</v>
      </c>
      <c r="N3503" s="9">
        <f>M3503/24/60/60+DATE(1970,1,1)</f>
        <v>42233.763831018514</v>
      </c>
      <c r="O3503" t="b">
        <v>0</v>
      </c>
      <c r="P3503">
        <v>42</v>
      </c>
      <c r="Q3503" t="b">
        <v>1</v>
      </c>
      <c r="R3503" t="s">
        <v>8269</v>
      </c>
      <c r="S3503" s="12" t="s">
        <v>8318</v>
      </c>
      <c r="T3503" t="s">
        <v>8319</v>
      </c>
      <c r="U3503">
        <f>YEAR(N3503)</f>
        <v>2015</v>
      </c>
    </row>
    <row r="3504" spans="1:21" ht="15" hidden="1" customHeight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>
        <f>ROUND(E3504/D3504*100,0)</f>
        <v>105</v>
      </c>
      <c r="H3504">
        <f>ROUND(E3504/P3504,2)</f>
        <v>136</v>
      </c>
      <c r="I3504" t="s">
        <v>8223</v>
      </c>
      <c r="J3504" t="s">
        <v>8245</v>
      </c>
      <c r="K3504">
        <v>1458100740</v>
      </c>
      <c r="L3504" s="9">
        <f>K3504/60/60/24+DATE(1970,1,1)</f>
        <v>42445.165972222225</v>
      </c>
      <c r="M3504">
        <v>1456862924</v>
      </c>
      <c r="N3504" s="9">
        <f>M3504/24/60/60+DATE(1970,1,1)</f>
        <v>42430.839398148149</v>
      </c>
      <c r="O3504" t="b">
        <v>0</v>
      </c>
      <c r="P3504">
        <v>31</v>
      </c>
      <c r="Q3504" t="b">
        <v>1</v>
      </c>
      <c r="R3504" t="s">
        <v>8269</v>
      </c>
      <c r="S3504" s="12" t="s">
        <v>8318</v>
      </c>
      <c r="T3504" t="s">
        <v>8319</v>
      </c>
      <c r="U3504">
        <f>YEAR(N3504)</f>
        <v>2016</v>
      </c>
    </row>
    <row r="3505" spans="1:21" ht="15" hidden="1" customHeight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>
        <f>ROUND(E3505/D3505*100,0)</f>
        <v>108</v>
      </c>
      <c r="H3505">
        <f>ROUND(E3505/P3505,2)</f>
        <v>70.760000000000005</v>
      </c>
      <c r="I3505" t="s">
        <v>8224</v>
      </c>
      <c r="J3505" t="s">
        <v>8246</v>
      </c>
      <c r="K3505">
        <v>1469359728</v>
      </c>
      <c r="L3505" s="9">
        <f>K3505/60/60/24+DATE(1970,1,1)</f>
        <v>42575.478333333333</v>
      </c>
      <c r="M3505">
        <v>1466767728</v>
      </c>
      <c r="N3505" s="9">
        <f>M3505/24/60/60+DATE(1970,1,1)</f>
        <v>42545.478333333333</v>
      </c>
      <c r="O3505" t="b">
        <v>0</v>
      </c>
      <c r="P3505">
        <v>38</v>
      </c>
      <c r="Q3505" t="b">
        <v>1</v>
      </c>
      <c r="R3505" t="s">
        <v>8269</v>
      </c>
      <c r="S3505" s="12" t="s">
        <v>8318</v>
      </c>
      <c r="T3505" t="s">
        <v>8319</v>
      </c>
      <c r="U3505">
        <f>YEAR(N3505)</f>
        <v>2016</v>
      </c>
    </row>
    <row r="3506" spans="1:21" ht="15" hidden="1" customHeight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>
        <f>ROUND(E3506/D3506*100,0)</f>
        <v>100</v>
      </c>
      <c r="H3506">
        <f>ROUND(E3506/P3506,2)</f>
        <v>125</v>
      </c>
      <c r="I3506" t="s">
        <v>8223</v>
      </c>
      <c r="J3506" t="s">
        <v>8245</v>
      </c>
      <c r="K3506">
        <v>1447959491</v>
      </c>
      <c r="L3506" s="9">
        <f>K3506/60/60/24+DATE(1970,1,1)</f>
        <v>42327.790405092594</v>
      </c>
      <c r="M3506">
        <v>1445363891</v>
      </c>
      <c r="N3506" s="9">
        <f>M3506/24/60/60+DATE(1970,1,1)</f>
        <v>42297.748738425929</v>
      </c>
      <c r="O3506" t="b">
        <v>0</v>
      </c>
      <c r="P3506">
        <v>8</v>
      </c>
      <c r="Q3506" t="b">
        <v>1</v>
      </c>
      <c r="R3506" t="s">
        <v>8269</v>
      </c>
      <c r="S3506" s="12" t="s">
        <v>8318</v>
      </c>
      <c r="T3506" t="s">
        <v>8319</v>
      </c>
      <c r="U3506">
        <f>YEAR(N3506)</f>
        <v>2015</v>
      </c>
    </row>
    <row r="3507" spans="1:21" ht="15" hidden="1" customHeight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>
        <f>ROUND(E3507/D3507*100,0)</f>
        <v>104</v>
      </c>
      <c r="H3507">
        <f>ROUND(E3507/P3507,2)</f>
        <v>66.510000000000005</v>
      </c>
      <c r="I3507" t="s">
        <v>8223</v>
      </c>
      <c r="J3507" t="s">
        <v>8245</v>
      </c>
      <c r="K3507">
        <v>1399953600</v>
      </c>
      <c r="L3507" s="9">
        <f>K3507/60/60/24+DATE(1970,1,1)</f>
        <v>41772.166666666664</v>
      </c>
      <c r="M3507">
        <v>1398983245</v>
      </c>
      <c r="N3507" s="9">
        <f>M3507/24/60/60+DATE(1970,1,1)</f>
        <v>41760.935706018521</v>
      </c>
      <c r="O3507" t="b">
        <v>0</v>
      </c>
      <c r="P3507">
        <v>39</v>
      </c>
      <c r="Q3507" t="b">
        <v>1</v>
      </c>
      <c r="R3507" t="s">
        <v>8269</v>
      </c>
      <c r="S3507" s="12" t="s">
        <v>8318</v>
      </c>
      <c r="T3507" t="s">
        <v>8319</v>
      </c>
      <c r="U3507">
        <f>YEAR(N3507)</f>
        <v>2014</v>
      </c>
    </row>
    <row r="3508" spans="1:21" ht="15" hidden="1" customHeight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>
        <f>ROUND(E3508/D3508*100,0)</f>
        <v>102</v>
      </c>
      <c r="H3508">
        <f>ROUND(E3508/P3508,2)</f>
        <v>105</v>
      </c>
      <c r="I3508" t="s">
        <v>8223</v>
      </c>
      <c r="J3508" t="s">
        <v>8245</v>
      </c>
      <c r="K3508">
        <v>1408815440</v>
      </c>
      <c r="L3508" s="9">
        <f>K3508/60/60/24+DATE(1970,1,1)</f>
        <v>41874.734259259261</v>
      </c>
      <c r="M3508">
        <v>1404927440</v>
      </c>
      <c r="N3508" s="9">
        <f>M3508/24/60/60+DATE(1970,1,1)</f>
        <v>41829.734259259261</v>
      </c>
      <c r="O3508" t="b">
        <v>0</v>
      </c>
      <c r="P3508">
        <v>29</v>
      </c>
      <c r="Q3508" t="b">
        <v>1</v>
      </c>
      <c r="R3508" t="s">
        <v>8269</v>
      </c>
      <c r="S3508" s="12" t="s">
        <v>8318</v>
      </c>
      <c r="T3508" t="s">
        <v>8319</v>
      </c>
      <c r="U3508">
        <f>YEAR(N3508)</f>
        <v>2014</v>
      </c>
    </row>
    <row r="3509" spans="1:21" ht="15" hidden="1" customHeight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>
        <f>ROUND(E3509/D3509*100,0)</f>
        <v>104</v>
      </c>
      <c r="H3509">
        <f>ROUND(E3509/P3509,2)</f>
        <v>145</v>
      </c>
      <c r="I3509" t="s">
        <v>8223</v>
      </c>
      <c r="J3509" t="s">
        <v>8245</v>
      </c>
      <c r="K3509">
        <v>1464732537</v>
      </c>
      <c r="L3509" s="9">
        <f>K3509/60/60/24+DATE(1970,1,1)</f>
        <v>42521.92288194444</v>
      </c>
      <c r="M3509">
        <v>1462140537</v>
      </c>
      <c r="N3509" s="9">
        <f>M3509/24/60/60+DATE(1970,1,1)</f>
        <v>42491.92288194444</v>
      </c>
      <c r="O3509" t="b">
        <v>0</v>
      </c>
      <c r="P3509">
        <v>72</v>
      </c>
      <c r="Q3509" t="b">
        <v>1</v>
      </c>
      <c r="R3509" t="s">
        <v>8269</v>
      </c>
      <c r="S3509" s="12" t="s">
        <v>8318</v>
      </c>
      <c r="T3509" t="s">
        <v>8319</v>
      </c>
      <c r="U3509">
        <f>YEAR(N3509)</f>
        <v>2016</v>
      </c>
    </row>
    <row r="3510" spans="1:21" ht="15" hidden="1" customHeight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>
        <f>ROUND(E3510/D3510*100,0)</f>
        <v>180</v>
      </c>
      <c r="H3510">
        <f>ROUND(E3510/P3510,2)</f>
        <v>12</v>
      </c>
      <c r="I3510" t="s">
        <v>8224</v>
      </c>
      <c r="J3510" t="s">
        <v>8246</v>
      </c>
      <c r="K3510">
        <v>1462914000</v>
      </c>
      <c r="L3510" s="9">
        <f>K3510/60/60/24+DATE(1970,1,1)</f>
        <v>42500.875</v>
      </c>
      <c r="M3510">
        <v>1460914253</v>
      </c>
      <c r="N3510" s="9">
        <f>M3510/24/60/60+DATE(1970,1,1)</f>
        <v>42477.729780092588</v>
      </c>
      <c r="O3510" t="b">
        <v>0</v>
      </c>
      <c r="P3510">
        <v>15</v>
      </c>
      <c r="Q3510" t="b">
        <v>1</v>
      </c>
      <c r="R3510" t="s">
        <v>8269</v>
      </c>
      <c r="S3510" s="12" t="s">
        <v>8318</v>
      </c>
      <c r="T3510" t="s">
        <v>8319</v>
      </c>
      <c r="U3510">
        <f>YEAR(N3510)</f>
        <v>2016</v>
      </c>
    </row>
    <row r="3511" spans="1:21" ht="15" hidden="1" customHeight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>
        <f>ROUND(E3511/D3511*100,0)</f>
        <v>106</v>
      </c>
      <c r="H3511">
        <f>ROUND(E3511/P3511,2)</f>
        <v>96.67</v>
      </c>
      <c r="I3511" t="s">
        <v>8223</v>
      </c>
      <c r="J3511" t="s">
        <v>8245</v>
      </c>
      <c r="K3511">
        <v>1416545700</v>
      </c>
      <c r="L3511" s="9">
        <f>K3511/60/60/24+DATE(1970,1,1)</f>
        <v>41964.204861111109</v>
      </c>
      <c r="M3511">
        <v>1415392666</v>
      </c>
      <c r="N3511" s="9">
        <f>M3511/24/60/60+DATE(1970,1,1)</f>
        <v>41950.859560185185</v>
      </c>
      <c r="O3511" t="b">
        <v>0</v>
      </c>
      <c r="P3511">
        <v>33</v>
      </c>
      <c r="Q3511" t="b">
        <v>1</v>
      </c>
      <c r="R3511" t="s">
        <v>8269</v>
      </c>
      <c r="S3511" s="12" t="s">
        <v>8318</v>
      </c>
      <c r="T3511" t="s">
        <v>8319</v>
      </c>
      <c r="U3511">
        <f>YEAR(N3511)</f>
        <v>2014</v>
      </c>
    </row>
    <row r="3512" spans="1:21" ht="15" hidden="1" customHeight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>
        <f>ROUND(E3512/D3512*100,0)</f>
        <v>101</v>
      </c>
      <c r="H3512">
        <f>ROUND(E3512/P3512,2)</f>
        <v>60.33</v>
      </c>
      <c r="I3512" t="s">
        <v>8223</v>
      </c>
      <c r="J3512" t="s">
        <v>8245</v>
      </c>
      <c r="K3512">
        <v>1404312846</v>
      </c>
      <c r="L3512" s="9">
        <f>K3512/60/60/24+DATE(1970,1,1)</f>
        <v>41822.62090277778</v>
      </c>
      <c r="M3512">
        <v>1402584846</v>
      </c>
      <c r="N3512" s="9">
        <f>M3512/24/60/60+DATE(1970,1,1)</f>
        <v>41802.62090277778</v>
      </c>
      <c r="O3512" t="b">
        <v>0</v>
      </c>
      <c r="P3512">
        <v>15</v>
      </c>
      <c r="Q3512" t="b">
        <v>1</v>
      </c>
      <c r="R3512" t="s">
        <v>8269</v>
      </c>
      <c r="S3512" s="12" t="s">
        <v>8318</v>
      </c>
      <c r="T3512" t="s">
        <v>8319</v>
      </c>
      <c r="U3512">
        <f>YEAR(N3512)</f>
        <v>2014</v>
      </c>
    </row>
    <row r="3513" spans="1:21" ht="15" hidden="1" customHeight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>
        <f>ROUND(E3513/D3513*100,0)</f>
        <v>101</v>
      </c>
      <c r="H3513">
        <f>ROUND(E3513/P3513,2)</f>
        <v>79.89</v>
      </c>
      <c r="I3513" t="s">
        <v>8224</v>
      </c>
      <c r="J3513" t="s">
        <v>8246</v>
      </c>
      <c r="K3513">
        <v>1415385000</v>
      </c>
      <c r="L3513" s="9">
        <f>K3513/60/60/24+DATE(1970,1,1)</f>
        <v>41950.770833333336</v>
      </c>
      <c r="M3513">
        <v>1413406695</v>
      </c>
      <c r="N3513" s="9">
        <f>M3513/24/60/60+DATE(1970,1,1)</f>
        <v>41927.873784722222</v>
      </c>
      <c r="O3513" t="b">
        <v>0</v>
      </c>
      <c r="P3513">
        <v>19</v>
      </c>
      <c r="Q3513" t="b">
        <v>1</v>
      </c>
      <c r="R3513" t="s">
        <v>8269</v>
      </c>
      <c r="S3513" s="12" t="s">
        <v>8318</v>
      </c>
      <c r="T3513" t="s">
        <v>8319</v>
      </c>
      <c r="U3513">
        <f>YEAR(N3513)</f>
        <v>2014</v>
      </c>
    </row>
    <row r="3514" spans="1:21" ht="15" hidden="1" customHeight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>
        <f>ROUND(E3514/D3514*100,0)</f>
        <v>100</v>
      </c>
      <c r="H3514">
        <f>ROUND(E3514/P3514,2)</f>
        <v>58.82</v>
      </c>
      <c r="I3514" t="s">
        <v>8224</v>
      </c>
      <c r="J3514" t="s">
        <v>8246</v>
      </c>
      <c r="K3514">
        <v>1429789992</v>
      </c>
      <c r="L3514" s="9">
        <f>K3514/60/60/24+DATE(1970,1,1)</f>
        <v>42117.49527777778</v>
      </c>
      <c r="M3514">
        <v>1424609592</v>
      </c>
      <c r="N3514" s="9">
        <f>M3514/24/60/60+DATE(1970,1,1)</f>
        <v>42057.536944444444</v>
      </c>
      <c r="O3514" t="b">
        <v>0</v>
      </c>
      <c r="P3514">
        <v>17</v>
      </c>
      <c r="Q3514" t="b">
        <v>1</v>
      </c>
      <c r="R3514" t="s">
        <v>8269</v>
      </c>
      <c r="S3514" s="12" t="s">
        <v>8318</v>
      </c>
      <c r="T3514" t="s">
        <v>8319</v>
      </c>
      <c r="U3514">
        <f>YEAR(N3514)</f>
        <v>2015</v>
      </c>
    </row>
    <row r="3515" spans="1:21" ht="15" hidden="1" customHeight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>
        <f>ROUND(E3515/D3515*100,0)</f>
        <v>118</v>
      </c>
      <c r="H3515">
        <f>ROUND(E3515/P3515,2)</f>
        <v>75.34</v>
      </c>
      <c r="I3515" t="s">
        <v>8223</v>
      </c>
      <c r="J3515" t="s">
        <v>8245</v>
      </c>
      <c r="K3515">
        <v>1401857940</v>
      </c>
      <c r="L3515" s="9">
        <f>K3515/60/60/24+DATE(1970,1,1)</f>
        <v>41794.207638888889</v>
      </c>
      <c r="M3515">
        <v>1400725112</v>
      </c>
      <c r="N3515" s="9">
        <f>M3515/24/60/60+DATE(1970,1,1)</f>
        <v>41781.096203703702</v>
      </c>
      <c r="O3515" t="b">
        <v>0</v>
      </c>
      <c r="P3515">
        <v>44</v>
      </c>
      <c r="Q3515" t="b">
        <v>1</v>
      </c>
      <c r="R3515" t="s">
        <v>8269</v>
      </c>
      <c r="S3515" s="12" t="s">
        <v>8318</v>
      </c>
      <c r="T3515" t="s">
        <v>8319</v>
      </c>
      <c r="U3515">
        <f>YEAR(N3515)</f>
        <v>2014</v>
      </c>
    </row>
    <row r="3516" spans="1:21" ht="15" hidden="1" customHeight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>
        <f>ROUND(E3516/D3516*100,0)</f>
        <v>110</v>
      </c>
      <c r="H3516">
        <f>ROUND(E3516/P3516,2)</f>
        <v>55</v>
      </c>
      <c r="I3516" t="s">
        <v>8223</v>
      </c>
      <c r="J3516" t="s">
        <v>8245</v>
      </c>
      <c r="K3516">
        <v>1422853140</v>
      </c>
      <c r="L3516" s="9">
        <f>K3516/60/60/24+DATE(1970,1,1)</f>
        <v>42037.207638888889</v>
      </c>
      <c r="M3516">
        <v>1421439552</v>
      </c>
      <c r="N3516" s="9">
        <f>M3516/24/60/60+DATE(1970,1,1)</f>
        <v>42020.846666666665</v>
      </c>
      <c r="O3516" t="b">
        <v>0</v>
      </c>
      <c r="P3516">
        <v>10</v>
      </c>
      <c r="Q3516" t="b">
        <v>1</v>
      </c>
      <c r="R3516" t="s">
        <v>8269</v>
      </c>
      <c r="S3516" s="12" t="s">
        <v>8318</v>
      </c>
      <c r="T3516" t="s">
        <v>8319</v>
      </c>
      <c r="U3516">
        <f>YEAR(N3516)</f>
        <v>2015</v>
      </c>
    </row>
    <row r="3517" spans="1:21" ht="15" hidden="1" customHeight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>
        <f>ROUND(E3517/D3517*100,0)</f>
        <v>103</v>
      </c>
      <c r="H3517">
        <f>ROUND(E3517/P3517,2)</f>
        <v>66.959999999999994</v>
      </c>
      <c r="I3517" t="s">
        <v>8223</v>
      </c>
      <c r="J3517" t="s">
        <v>8245</v>
      </c>
      <c r="K3517">
        <v>1433097171</v>
      </c>
      <c r="L3517" s="9">
        <f>K3517/60/60/24+DATE(1970,1,1)</f>
        <v>42155.772812499999</v>
      </c>
      <c r="M3517">
        <v>1430505171</v>
      </c>
      <c r="N3517" s="9">
        <f>M3517/24/60/60+DATE(1970,1,1)</f>
        <v>42125.772812499999</v>
      </c>
      <c r="O3517" t="b">
        <v>0</v>
      </c>
      <c r="P3517">
        <v>46</v>
      </c>
      <c r="Q3517" t="b">
        <v>1</v>
      </c>
      <c r="R3517" t="s">
        <v>8269</v>
      </c>
      <c r="S3517" s="12" t="s">
        <v>8318</v>
      </c>
      <c r="T3517" t="s">
        <v>8319</v>
      </c>
      <c r="U3517">
        <f>YEAR(N3517)</f>
        <v>2015</v>
      </c>
    </row>
    <row r="3518" spans="1:21" ht="15" hidden="1" customHeight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>
        <f>ROUND(E3518/D3518*100,0)</f>
        <v>100</v>
      </c>
      <c r="H3518">
        <f>ROUND(E3518/P3518,2)</f>
        <v>227.27</v>
      </c>
      <c r="I3518" t="s">
        <v>8223</v>
      </c>
      <c r="J3518" t="s">
        <v>8245</v>
      </c>
      <c r="K3518">
        <v>1410145200</v>
      </c>
      <c r="L3518" s="9">
        <f>K3518/60/60/24+DATE(1970,1,1)</f>
        <v>41890.125</v>
      </c>
      <c r="M3518">
        <v>1407197670</v>
      </c>
      <c r="N3518" s="9">
        <f>M3518/24/60/60+DATE(1970,1,1)</f>
        <v>41856.010069444441</v>
      </c>
      <c r="O3518" t="b">
        <v>0</v>
      </c>
      <c r="P3518">
        <v>11</v>
      </c>
      <c r="Q3518" t="b">
        <v>1</v>
      </c>
      <c r="R3518" t="s">
        <v>8269</v>
      </c>
      <c r="S3518" s="12" t="s">
        <v>8318</v>
      </c>
      <c r="T3518" t="s">
        <v>8319</v>
      </c>
      <c r="U3518">
        <f>YEAR(N3518)</f>
        <v>2014</v>
      </c>
    </row>
    <row r="3519" spans="1:21" ht="15" hidden="1" customHeight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>
        <f>ROUND(E3519/D3519*100,0)</f>
        <v>100</v>
      </c>
      <c r="H3519">
        <f>ROUND(E3519/P3519,2)</f>
        <v>307.69</v>
      </c>
      <c r="I3519" t="s">
        <v>8224</v>
      </c>
      <c r="J3519" t="s">
        <v>8246</v>
      </c>
      <c r="K3519">
        <v>1404471600</v>
      </c>
      <c r="L3519" s="9">
        <f>K3519/60/60/24+DATE(1970,1,1)</f>
        <v>41824.458333333336</v>
      </c>
      <c r="M3519">
        <v>1401910634</v>
      </c>
      <c r="N3519" s="9">
        <f>M3519/24/60/60+DATE(1970,1,1)</f>
        <v>41794.817523148151</v>
      </c>
      <c r="O3519" t="b">
        <v>0</v>
      </c>
      <c r="P3519">
        <v>13</v>
      </c>
      <c r="Q3519" t="b">
        <v>1</v>
      </c>
      <c r="R3519" t="s">
        <v>8269</v>
      </c>
      <c r="S3519" s="12" t="s">
        <v>8318</v>
      </c>
      <c r="T3519" t="s">
        <v>8319</v>
      </c>
      <c r="U3519">
        <f>YEAR(N3519)</f>
        <v>2014</v>
      </c>
    </row>
    <row r="3520" spans="1:21" ht="15" hidden="1" customHeight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>
        <f>ROUND(E3520/D3520*100,0)</f>
        <v>110</v>
      </c>
      <c r="H3520">
        <f>ROUND(E3520/P3520,2)</f>
        <v>50.02</v>
      </c>
      <c r="I3520" t="s">
        <v>8223</v>
      </c>
      <c r="J3520" t="s">
        <v>8245</v>
      </c>
      <c r="K3520">
        <v>1412259660</v>
      </c>
      <c r="L3520" s="9">
        <f>K3520/60/60/24+DATE(1970,1,1)</f>
        <v>41914.597916666666</v>
      </c>
      <c r="M3520">
        <v>1410461299</v>
      </c>
      <c r="N3520" s="9">
        <f>M3520/24/60/60+DATE(1970,1,1)</f>
        <v>41893.783553240741</v>
      </c>
      <c r="O3520" t="b">
        <v>0</v>
      </c>
      <c r="P3520">
        <v>33</v>
      </c>
      <c r="Q3520" t="b">
        <v>1</v>
      </c>
      <c r="R3520" t="s">
        <v>8269</v>
      </c>
      <c r="S3520" s="12" t="s">
        <v>8318</v>
      </c>
      <c r="T3520" t="s">
        <v>8319</v>
      </c>
      <c r="U3520">
        <f>YEAR(N3520)</f>
        <v>2014</v>
      </c>
    </row>
    <row r="3521" spans="1:21" ht="15" hidden="1" customHeight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>
        <f>ROUND(E3521/D3521*100,0)</f>
        <v>101</v>
      </c>
      <c r="H3521">
        <f>ROUND(E3521/P3521,2)</f>
        <v>72.39</v>
      </c>
      <c r="I3521" t="s">
        <v>8224</v>
      </c>
      <c r="J3521" t="s">
        <v>8246</v>
      </c>
      <c r="K3521">
        <v>1425478950</v>
      </c>
      <c r="L3521" s="9">
        <f>K3521/60/60/24+DATE(1970,1,1)</f>
        <v>42067.598958333328</v>
      </c>
      <c r="M3521">
        <v>1422886950</v>
      </c>
      <c r="N3521" s="9">
        <f>M3521/24/60/60+DATE(1970,1,1)</f>
        <v>42037.598958333328</v>
      </c>
      <c r="O3521" t="b">
        <v>0</v>
      </c>
      <c r="P3521">
        <v>28</v>
      </c>
      <c r="Q3521" t="b">
        <v>1</v>
      </c>
      <c r="R3521" t="s">
        <v>8269</v>
      </c>
      <c r="S3521" s="12" t="s">
        <v>8318</v>
      </c>
      <c r="T3521" t="s">
        <v>8319</v>
      </c>
      <c r="U3521">
        <f>YEAR(N3521)</f>
        <v>2015</v>
      </c>
    </row>
    <row r="3522" spans="1:21" ht="15" hidden="1" customHeight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>
        <f>ROUND(E3522/D3522*100,0)</f>
        <v>101</v>
      </c>
      <c r="H3522">
        <f>ROUND(E3522/P3522,2)</f>
        <v>95.95</v>
      </c>
      <c r="I3522" t="s">
        <v>8224</v>
      </c>
      <c r="J3522" t="s">
        <v>8246</v>
      </c>
      <c r="K3522">
        <v>1441547220</v>
      </c>
      <c r="L3522" s="9">
        <f>K3522/60/60/24+DATE(1970,1,1)</f>
        <v>42253.57430555555</v>
      </c>
      <c r="M3522">
        <v>1439322412</v>
      </c>
      <c r="N3522" s="9">
        <f>M3522/24/60/60+DATE(1970,1,1)</f>
        <v>42227.824212962965</v>
      </c>
      <c r="O3522" t="b">
        <v>0</v>
      </c>
      <c r="P3522">
        <v>21</v>
      </c>
      <c r="Q3522" t="b">
        <v>1</v>
      </c>
      <c r="R3522" t="s">
        <v>8269</v>
      </c>
      <c r="S3522" s="12" t="s">
        <v>8318</v>
      </c>
      <c r="T3522" t="s">
        <v>8319</v>
      </c>
      <c r="U3522">
        <f>YEAR(N3522)</f>
        <v>2015</v>
      </c>
    </row>
    <row r="3523" spans="1:21" ht="15" hidden="1" customHeight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>
        <f>ROUND(E3523/D3523*100,0)</f>
        <v>169</v>
      </c>
      <c r="H3523">
        <f>ROUND(E3523/P3523,2)</f>
        <v>45.62</v>
      </c>
      <c r="I3523" t="s">
        <v>8223</v>
      </c>
      <c r="J3523" t="s">
        <v>8245</v>
      </c>
      <c r="K3523">
        <v>1411980020</v>
      </c>
      <c r="L3523" s="9">
        <f>K3523/60/60/24+DATE(1970,1,1)</f>
        <v>41911.361342592594</v>
      </c>
      <c r="M3523">
        <v>1409388020</v>
      </c>
      <c r="N3523" s="9">
        <f>M3523/24/60/60+DATE(1970,1,1)</f>
        <v>41881.361342592594</v>
      </c>
      <c r="O3523" t="b">
        <v>0</v>
      </c>
      <c r="P3523">
        <v>13</v>
      </c>
      <c r="Q3523" t="b">
        <v>1</v>
      </c>
      <c r="R3523" t="s">
        <v>8269</v>
      </c>
      <c r="S3523" s="12" t="s">
        <v>8318</v>
      </c>
      <c r="T3523" t="s">
        <v>8319</v>
      </c>
      <c r="U3523">
        <f>YEAR(N3523)</f>
        <v>2014</v>
      </c>
    </row>
    <row r="3524" spans="1:21" ht="15" hidden="1" customHeight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>
        <f>ROUND(E3524/D3524*100,0)</f>
        <v>100</v>
      </c>
      <c r="H3524">
        <f>ROUND(E3524/P3524,2)</f>
        <v>41.03</v>
      </c>
      <c r="I3524" t="s">
        <v>8224</v>
      </c>
      <c r="J3524" t="s">
        <v>8246</v>
      </c>
      <c r="K3524">
        <v>1442311560</v>
      </c>
      <c r="L3524" s="9">
        <f>K3524/60/60/24+DATE(1970,1,1)</f>
        <v>42262.420833333337</v>
      </c>
      <c r="M3524">
        <v>1439924246</v>
      </c>
      <c r="N3524" s="9">
        <f>M3524/24/60/60+DATE(1970,1,1)</f>
        <v>42234.789884259262</v>
      </c>
      <c r="O3524" t="b">
        <v>0</v>
      </c>
      <c r="P3524">
        <v>34</v>
      </c>
      <c r="Q3524" t="b">
        <v>1</v>
      </c>
      <c r="R3524" t="s">
        <v>8269</v>
      </c>
      <c r="S3524" s="12" t="s">
        <v>8318</v>
      </c>
      <c r="T3524" t="s">
        <v>8319</v>
      </c>
      <c r="U3524">
        <f>YEAR(N3524)</f>
        <v>2015</v>
      </c>
    </row>
    <row r="3525" spans="1:21" ht="15" hidden="1" customHeight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>
        <f>ROUND(E3525/D3525*100,0)</f>
        <v>114</v>
      </c>
      <c r="H3525">
        <f>ROUND(E3525/P3525,2)</f>
        <v>56.83</v>
      </c>
      <c r="I3525" t="s">
        <v>8224</v>
      </c>
      <c r="J3525" t="s">
        <v>8246</v>
      </c>
      <c r="K3525">
        <v>1474844400</v>
      </c>
      <c r="L3525" s="9">
        <f>K3525/60/60/24+DATE(1970,1,1)</f>
        <v>42638.958333333328</v>
      </c>
      <c r="M3525">
        <v>1469871148</v>
      </c>
      <c r="N3525" s="9">
        <f>M3525/24/60/60+DATE(1970,1,1)</f>
        <v>42581.397546296299</v>
      </c>
      <c r="O3525" t="b">
        <v>0</v>
      </c>
      <c r="P3525">
        <v>80</v>
      </c>
      <c r="Q3525" t="b">
        <v>1</v>
      </c>
      <c r="R3525" t="s">
        <v>8269</v>
      </c>
      <c r="S3525" s="12" t="s">
        <v>8318</v>
      </c>
      <c r="T3525" t="s">
        <v>8319</v>
      </c>
      <c r="U3525">
        <f>YEAR(N3525)</f>
        <v>2016</v>
      </c>
    </row>
    <row r="3526" spans="1:21" ht="15" hidden="1" customHeight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>
        <f>ROUND(E3526/D3526*100,0)</f>
        <v>102</v>
      </c>
      <c r="H3526">
        <f>ROUND(E3526/P3526,2)</f>
        <v>137.24</v>
      </c>
      <c r="I3526" t="s">
        <v>8223</v>
      </c>
      <c r="J3526" t="s">
        <v>8245</v>
      </c>
      <c r="K3526">
        <v>1410580800</v>
      </c>
      <c r="L3526" s="9">
        <f>K3526/60/60/24+DATE(1970,1,1)</f>
        <v>41895.166666666664</v>
      </c>
      <c r="M3526">
        <v>1409336373</v>
      </c>
      <c r="N3526" s="9">
        <f>M3526/24/60/60+DATE(1970,1,1)</f>
        <v>41880.76357638889</v>
      </c>
      <c r="O3526" t="b">
        <v>0</v>
      </c>
      <c r="P3526">
        <v>74</v>
      </c>
      <c r="Q3526" t="b">
        <v>1</v>
      </c>
      <c r="R3526" t="s">
        <v>8269</v>
      </c>
      <c r="S3526" s="12" t="s">
        <v>8318</v>
      </c>
      <c r="T3526" t="s">
        <v>8319</v>
      </c>
      <c r="U3526">
        <f>YEAR(N3526)</f>
        <v>2014</v>
      </c>
    </row>
    <row r="3527" spans="1:21" ht="15" hidden="1" customHeight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>
        <f>ROUND(E3527/D3527*100,0)</f>
        <v>106</v>
      </c>
      <c r="H3527">
        <f>ROUND(E3527/P3527,2)</f>
        <v>75.709999999999994</v>
      </c>
      <c r="I3527" t="s">
        <v>8223</v>
      </c>
      <c r="J3527" t="s">
        <v>8245</v>
      </c>
      <c r="K3527">
        <v>1439136000</v>
      </c>
      <c r="L3527" s="9">
        <f>K3527/60/60/24+DATE(1970,1,1)</f>
        <v>42225.666666666672</v>
      </c>
      <c r="M3527">
        <v>1438188106</v>
      </c>
      <c r="N3527" s="9">
        <f>M3527/24/60/60+DATE(1970,1,1)</f>
        <v>42214.6956712963</v>
      </c>
      <c r="O3527" t="b">
        <v>0</v>
      </c>
      <c r="P3527">
        <v>7</v>
      </c>
      <c r="Q3527" t="b">
        <v>1</v>
      </c>
      <c r="R3527" t="s">
        <v>8269</v>
      </c>
      <c r="S3527" s="12" t="s">
        <v>8318</v>
      </c>
      <c r="T3527" t="s">
        <v>8319</v>
      </c>
      <c r="U3527">
        <f>YEAR(N3527)</f>
        <v>2015</v>
      </c>
    </row>
    <row r="3528" spans="1:21" ht="15" hidden="1" customHeight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>
        <f>ROUND(E3528/D3528*100,0)</f>
        <v>102</v>
      </c>
      <c r="H3528">
        <f>ROUND(E3528/P3528,2)</f>
        <v>99</v>
      </c>
      <c r="I3528" t="s">
        <v>8223</v>
      </c>
      <c r="J3528" t="s">
        <v>8245</v>
      </c>
      <c r="K3528">
        <v>1461823140</v>
      </c>
      <c r="L3528" s="9">
        <f>K3528/60/60/24+DATE(1970,1,1)</f>
        <v>42488.249305555553</v>
      </c>
      <c r="M3528">
        <v>1459411371</v>
      </c>
      <c r="N3528" s="9">
        <f>M3528/24/60/60+DATE(1970,1,1)</f>
        <v>42460.335312499999</v>
      </c>
      <c r="O3528" t="b">
        <v>0</v>
      </c>
      <c r="P3528">
        <v>34</v>
      </c>
      <c r="Q3528" t="b">
        <v>1</v>
      </c>
      <c r="R3528" t="s">
        <v>8269</v>
      </c>
      <c r="S3528" s="12" t="s">
        <v>8318</v>
      </c>
      <c r="T3528" t="s">
        <v>8319</v>
      </c>
      <c r="U3528">
        <f>YEAR(N3528)</f>
        <v>2016</v>
      </c>
    </row>
    <row r="3529" spans="1:21" ht="15" hidden="1" customHeight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>
        <f>ROUND(E3529/D3529*100,0)</f>
        <v>117</v>
      </c>
      <c r="H3529">
        <f>ROUND(E3529/P3529,2)</f>
        <v>81.569999999999993</v>
      </c>
      <c r="I3529" t="s">
        <v>8223</v>
      </c>
      <c r="J3529" t="s">
        <v>8245</v>
      </c>
      <c r="K3529">
        <v>1436587140</v>
      </c>
      <c r="L3529" s="9">
        <f>K3529/60/60/24+DATE(1970,1,1)</f>
        <v>42196.165972222225</v>
      </c>
      <c r="M3529">
        <v>1434069205</v>
      </c>
      <c r="N3529" s="9">
        <f>M3529/24/60/60+DATE(1970,1,1)</f>
        <v>42167.023206018523</v>
      </c>
      <c r="O3529" t="b">
        <v>0</v>
      </c>
      <c r="P3529">
        <v>86</v>
      </c>
      <c r="Q3529" t="b">
        <v>1</v>
      </c>
      <c r="R3529" t="s">
        <v>8269</v>
      </c>
      <c r="S3529" s="12" t="s">
        <v>8318</v>
      </c>
      <c r="T3529" t="s">
        <v>8319</v>
      </c>
      <c r="U3529">
        <f>YEAR(N3529)</f>
        <v>2015</v>
      </c>
    </row>
    <row r="3530" spans="1:21" ht="15" hidden="1" customHeight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>
        <f>ROUND(E3530/D3530*100,0)</f>
        <v>101</v>
      </c>
      <c r="H3530">
        <f>ROUND(E3530/P3530,2)</f>
        <v>45.11</v>
      </c>
      <c r="I3530" t="s">
        <v>8224</v>
      </c>
      <c r="J3530" t="s">
        <v>8246</v>
      </c>
      <c r="K3530">
        <v>1484740918</v>
      </c>
      <c r="L3530" s="9">
        <f>K3530/60/60/24+DATE(1970,1,1)</f>
        <v>42753.50136574074</v>
      </c>
      <c r="M3530">
        <v>1483012918</v>
      </c>
      <c r="N3530" s="9">
        <f>M3530/24/60/60+DATE(1970,1,1)</f>
        <v>42733.50136574074</v>
      </c>
      <c r="O3530" t="b">
        <v>0</v>
      </c>
      <c r="P3530">
        <v>37</v>
      </c>
      <c r="Q3530" t="b">
        <v>1</v>
      </c>
      <c r="R3530" t="s">
        <v>8269</v>
      </c>
      <c r="S3530" s="12" t="s">
        <v>8318</v>
      </c>
      <c r="T3530" t="s">
        <v>8319</v>
      </c>
      <c r="U3530">
        <f>YEAR(N3530)</f>
        <v>2016</v>
      </c>
    </row>
    <row r="3531" spans="1:21" ht="15" hidden="1" customHeight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>
        <f>ROUND(E3531/D3531*100,0)</f>
        <v>132</v>
      </c>
      <c r="H3531">
        <f>ROUND(E3531/P3531,2)</f>
        <v>36.67</v>
      </c>
      <c r="I3531" t="s">
        <v>8223</v>
      </c>
      <c r="J3531" t="s">
        <v>8245</v>
      </c>
      <c r="K3531">
        <v>1436749200</v>
      </c>
      <c r="L3531" s="9">
        <f>K3531/60/60/24+DATE(1970,1,1)</f>
        <v>42198.041666666672</v>
      </c>
      <c r="M3531">
        <v>1434997018</v>
      </c>
      <c r="N3531" s="9">
        <f>M3531/24/60/60+DATE(1970,1,1)</f>
        <v>42177.761782407411</v>
      </c>
      <c r="O3531" t="b">
        <v>0</v>
      </c>
      <c r="P3531">
        <v>18</v>
      </c>
      <c r="Q3531" t="b">
        <v>1</v>
      </c>
      <c r="R3531" t="s">
        <v>8269</v>
      </c>
      <c r="S3531" s="12" t="s">
        <v>8318</v>
      </c>
      <c r="T3531" t="s">
        <v>8319</v>
      </c>
      <c r="U3531">
        <f>YEAR(N3531)</f>
        <v>2015</v>
      </c>
    </row>
    <row r="3532" spans="1:21" ht="15" hidden="1" customHeight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>
        <f>ROUND(E3532/D3532*100,0)</f>
        <v>100</v>
      </c>
      <c r="H3532">
        <f>ROUND(E3532/P3532,2)</f>
        <v>125</v>
      </c>
      <c r="I3532" t="s">
        <v>8224</v>
      </c>
      <c r="J3532" t="s">
        <v>8246</v>
      </c>
      <c r="K3532">
        <v>1460318400</v>
      </c>
      <c r="L3532" s="9">
        <f>K3532/60/60/24+DATE(1970,1,1)</f>
        <v>42470.833333333328</v>
      </c>
      <c r="M3532">
        <v>1457881057</v>
      </c>
      <c r="N3532" s="9">
        <f>M3532/24/60/60+DATE(1970,1,1)</f>
        <v>42442.623344907406</v>
      </c>
      <c r="O3532" t="b">
        <v>0</v>
      </c>
      <c r="P3532">
        <v>22</v>
      </c>
      <c r="Q3532" t="b">
        <v>1</v>
      </c>
      <c r="R3532" t="s">
        <v>8269</v>
      </c>
      <c r="S3532" s="12" t="s">
        <v>8318</v>
      </c>
      <c r="T3532" t="s">
        <v>8319</v>
      </c>
      <c r="U3532">
        <f>YEAR(N3532)</f>
        <v>2016</v>
      </c>
    </row>
    <row r="3533" spans="1:21" ht="15" hidden="1" customHeight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>
        <f>ROUND(E3533/D3533*100,0)</f>
        <v>128</v>
      </c>
      <c r="H3533">
        <f>ROUND(E3533/P3533,2)</f>
        <v>49.23</v>
      </c>
      <c r="I3533" t="s">
        <v>8223</v>
      </c>
      <c r="J3533" t="s">
        <v>8245</v>
      </c>
      <c r="K3533">
        <v>1467301334</v>
      </c>
      <c r="L3533" s="9">
        <f>K3533/60/60/24+DATE(1970,1,1)</f>
        <v>42551.654328703706</v>
      </c>
      <c r="M3533">
        <v>1464709334</v>
      </c>
      <c r="N3533" s="9">
        <f>M3533/24/60/60+DATE(1970,1,1)</f>
        <v>42521.654328703706</v>
      </c>
      <c r="O3533" t="b">
        <v>0</v>
      </c>
      <c r="P3533">
        <v>26</v>
      </c>
      <c r="Q3533" t="b">
        <v>1</v>
      </c>
      <c r="R3533" t="s">
        <v>8269</v>
      </c>
      <c r="S3533" s="12" t="s">
        <v>8318</v>
      </c>
      <c r="T3533" t="s">
        <v>8319</v>
      </c>
      <c r="U3533">
        <f>YEAR(N3533)</f>
        <v>2016</v>
      </c>
    </row>
    <row r="3534" spans="1:21" ht="15" hidden="1" customHeight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>
        <f>ROUND(E3534/D3534*100,0)</f>
        <v>119</v>
      </c>
      <c r="H3534">
        <f>ROUND(E3534/P3534,2)</f>
        <v>42.3</v>
      </c>
      <c r="I3534" t="s">
        <v>8223</v>
      </c>
      <c r="J3534" t="s">
        <v>8245</v>
      </c>
      <c r="K3534">
        <v>1411012740</v>
      </c>
      <c r="L3534" s="9">
        <f>K3534/60/60/24+DATE(1970,1,1)</f>
        <v>41900.165972222225</v>
      </c>
      <c r="M3534">
        <v>1409667827</v>
      </c>
      <c r="N3534" s="9">
        <f>M3534/24/60/60+DATE(1970,1,1)</f>
        <v>41884.599849537037</v>
      </c>
      <c r="O3534" t="b">
        <v>0</v>
      </c>
      <c r="P3534">
        <v>27</v>
      </c>
      <c r="Q3534" t="b">
        <v>1</v>
      </c>
      <c r="R3534" t="s">
        <v>8269</v>
      </c>
      <c r="S3534" s="12" t="s">
        <v>8318</v>
      </c>
      <c r="T3534" t="s">
        <v>8319</v>
      </c>
      <c r="U3534">
        <f>YEAR(N3534)</f>
        <v>2014</v>
      </c>
    </row>
    <row r="3535" spans="1:21" ht="15" hidden="1" customHeight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>
        <f>ROUND(E3535/D3535*100,0)</f>
        <v>126</v>
      </c>
      <c r="H3535">
        <f>ROUND(E3535/P3535,2)</f>
        <v>78.88</v>
      </c>
      <c r="I3535" t="s">
        <v>8223</v>
      </c>
      <c r="J3535" t="s">
        <v>8245</v>
      </c>
      <c r="K3535">
        <v>1447269367</v>
      </c>
      <c r="L3535" s="9">
        <f>K3535/60/60/24+DATE(1970,1,1)</f>
        <v>42319.802858796291</v>
      </c>
      <c r="M3535">
        <v>1444673767</v>
      </c>
      <c r="N3535" s="9">
        <f>M3535/24/60/60+DATE(1970,1,1)</f>
        <v>42289.761192129627</v>
      </c>
      <c r="O3535" t="b">
        <v>0</v>
      </c>
      <c r="P3535">
        <v>8</v>
      </c>
      <c r="Q3535" t="b">
        <v>1</v>
      </c>
      <c r="R3535" t="s">
        <v>8269</v>
      </c>
      <c r="S3535" s="12" t="s">
        <v>8318</v>
      </c>
      <c r="T3535" t="s">
        <v>8319</v>
      </c>
      <c r="U3535">
        <f>YEAR(N3535)</f>
        <v>2015</v>
      </c>
    </row>
    <row r="3536" spans="1:21" ht="15" hidden="1" customHeight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>
        <f>ROUND(E3536/D3536*100,0)</f>
        <v>156</v>
      </c>
      <c r="H3536">
        <f>ROUND(E3536/P3536,2)</f>
        <v>38.28</v>
      </c>
      <c r="I3536" t="s">
        <v>8223</v>
      </c>
      <c r="J3536" t="s">
        <v>8245</v>
      </c>
      <c r="K3536">
        <v>1443711623</v>
      </c>
      <c r="L3536" s="9">
        <f>K3536/60/60/24+DATE(1970,1,1)</f>
        <v>42278.6252662037</v>
      </c>
      <c r="M3536">
        <v>1440687623</v>
      </c>
      <c r="N3536" s="9">
        <f>M3536/24/60/60+DATE(1970,1,1)</f>
        <v>42243.6252662037</v>
      </c>
      <c r="O3536" t="b">
        <v>0</v>
      </c>
      <c r="P3536">
        <v>204</v>
      </c>
      <c r="Q3536" t="b">
        <v>1</v>
      </c>
      <c r="R3536" t="s">
        <v>8269</v>
      </c>
      <c r="S3536" s="12" t="s">
        <v>8318</v>
      </c>
      <c r="T3536" t="s">
        <v>8319</v>
      </c>
      <c r="U3536">
        <f>YEAR(N3536)</f>
        <v>2015</v>
      </c>
    </row>
    <row r="3537" spans="1:21" ht="15" hidden="1" customHeight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>
        <f>ROUND(E3537/D3537*100,0)</f>
        <v>103</v>
      </c>
      <c r="H3537">
        <f>ROUND(E3537/P3537,2)</f>
        <v>44.85</v>
      </c>
      <c r="I3537" t="s">
        <v>8224</v>
      </c>
      <c r="J3537" t="s">
        <v>8246</v>
      </c>
      <c r="K3537">
        <v>1443808800</v>
      </c>
      <c r="L3537" s="9">
        <f>K3537/60/60/24+DATE(1970,1,1)</f>
        <v>42279.75</v>
      </c>
      <c r="M3537">
        <v>1441120910</v>
      </c>
      <c r="N3537" s="9">
        <f>M3537/24/60/60+DATE(1970,1,1)</f>
        <v>42248.640162037038</v>
      </c>
      <c r="O3537" t="b">
        <v>0</v>
      </c>
      <c r="P3537">
        <v>46</v>
      </c>
      <c r="Q3537" t="b">
        <v>1</v>
      </c>
      <c r="R3537" t="s">
        <v>8269</v>
      </c>
      <c r="S3537" s="12" t="s">
        <v>8318</v>
      </c>
      <c r="T3537" t="s">
        <v>8319</v>
      </c>
      <c r="U3537">
        <f>YEAR(N3537)</f>
        <v>2015</v>
      </c>
    </row>
    <row r="3538" spans="1:21" ht="15" hidden="1" customHeight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>
        <f>ROUND(E3538/D3538*100,0)</f>
        <v>153</v>
      </c>
      <c r="H3538">
        <f>ROUND(E3538/P3538,2)</f>
        <v>13.53</v>
      </c>
      <c r="I3538" t="s">
        <v>8224</v>
      </c>
      <c r="J3538" t="s">
        <v>8246</v>
      </c>
      <c r="K3538">
        <v>1450612740</v>
      </c>
      <c r="L3538" s="9">
        <f>K3538/60/60/24+DATE(1970,1,1)</f>
        <v>42358.499305555553</v>
      </c>
      <c r="M3538">
        <v>1448040425</v>
      </c>
      <c r="N3538" s="9">
        <f>M3538/24/60/60+DATE(1970,1,1)</f>
        <v>42328.727141203708</v>
      </c>
      <c r="O3538" t="b">
        <v>0</v>
      </c>
      <c r="P3538">
        <v>17</v>
      </c>
      <c r="Q3538" t="b">
        <v>1</v>
      </c>
      <c r="R3538" t="s">
        <v>8269</v>
      </c>
      <c r="S3538" s="12" t="s">
        <v>8318</v>
      </c>
      <c r="T3538" t="s">
        <v>8319</v>
      </c>
      <c r="U3538">
        <f>YEAR(N3538)</f>
        <v>2015</v>
      </c>
    </row>
    <row r="3539" spans="1:21" ht="15" hidden="1" customHeight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>
        <f>ROUND(E3539/D3539*100,0)</f>
        <v>180</v>
      </c>
      <c r="H3539">
        <f>ROUND(E3539/P3539,2)</f>
        <v>43.5</v>
      </c>
      <c r="I3539" t="s">
        <v>8228</v>
      </c>
      <c r="J3539" t="s">
        <v>8250</v>
      </c>
      <c r="K3539">
        <v>1416211140</v>
      </c>
      <c r="L3539" s="9">
        <f>K3539/60/60/24+DATE(1970,1,1)</f>
        <v>41960.332638888889</v>
      </c>
      <c r="M3539">
        <v>1413016216</v>
      </c>
      <c r="N3539" s="9">
        <f>M3539/24/60/60+DATE(1970,1,1)</f>
        <v>41923.354351851849</v>
      </c>
      <c r="O3539" t="b">
        <v>0</v>
      </c>
      <c r="P3539">
        <v>28</v>
      </c>
      <c r="Q3539" t="b">
        <v>1</v>
      </c>
      <c r="R3539" t="s">
        <v>8269</v>
      </c>
      <c r="S3539" s="12" t="s">
        <v>8318</v>
      </c>
      <c r="T3539" t="s">
        <v>8319</v>
      </c>
      <c r="U3539">
        <f>YEAR(N3539)</f>
        <v>2014</v>
      </c>
    </row>
    <row r="3540" spans="1:21" ht="15" hidden="1" customHeight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>
        <f>ROUND(E3540/D3540*100,0)</f>
        <v>128</v>
      </c>
      <c r="H3540">
        <f>ROUND(E3540/P3540,2)</f>
        <v>30.95</v>
      </c>
      <c r="I3540" t="s">
        <v>8224</v>
      </c>
      <c r="J3540" t="s">
        <v>8246</v>
      </c>
      <c r="K3540">
        <v>1471428340</v>
      </c>
      <c r="L3540" s="9">
        <f>K3540/60/60/24+DATE(1970,1,1)</f>
        <v>42599.420601851853</v>
      </c>
      <c r="M3540">
        <v>1469009140</v>
      </c>
      <c r="N3540" s="9">
        <f>M3540/24/60/60+DATE(1970,1,1)</f>
        <v>42571.420601851853</v>
      </c>
      <c r="O3540" t="b">
        <v>0</v>
      </c>
      <c r="P3540">
        <v>83</v>
      </c>
      <c r="Q3540" t="b">
        <v>1</v>
      </c>
      <c r="R3540" t="s">
        <v>8269</v>
      </c>
      <c r="S3540" s="12" t="s">
        <v>8318</v>
      </c>
      <c r="T3540" t="s">
        <v>8319</v>
      </c>
      <c r="U3540">
        <f>YEAR(N3540)</f>
        <v>2016</v>
      </c>
    </row>
    <row r="3541" spans="1:21" ht="15" hidden="1" customHeight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>
        <f>ROUND(E3541/D3541*100,0)</f>
        <v>120</v>
      </c>
      <c r="H3541">
        <f>ROUND(E3541/P3541,2)</f>
        <v>55.23</v>
      </c>
      <c r="I3541" t="s">
        <v>8223</v>
      </c>
      <c r="J3541" t="s">
        <v>8245</v>
      </c>
      <c r="K3541">
        <v>1473358122</v>
      </c>
      <c r="L3541" s="9">
        <f>K3541/60/60/24+DATE(1970,1,1)</f>
        <v>42621.756041666667</v>
      </c>
      <c r="M3541">
        <v>1471543722</v>
      </c>
      <c r="N3541" s="9">
        <f>M3541/24/60/60+DATE(1970,1,1)</f>
        <v>42600.756041666667</v>
      </c>
      <c r="O3541" t="b">
        <v>0</v>
      </c>
      <c r="P3541">
        <v>13</v>
      </c>
      <c r="Q3541" t="b">
        <v>1</v>
      </c>
      <c r="R3541" t="s">
        <v>8269</v>
      </c>
      <c r="S3541" s="12" t="s">
        <v>8318</v>
      </c>
      <c r="T3541" t="s">
        <v>8319</v>
      </c>
      <c r="U3541">
        <f>YEAR(N3541)</f>
        <v>2016</v>
      </c>
    </row>
    <row r="3542" spans="1:21" ht="15" hidden="1" customHeight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>
        <f>ROUND(E3542/D3542*100,0)</f>
        <v>123</v>
      </c>
      <c r="H3542">
        <f>ROUND(E3542/P3542,2)</f>
        <v>46.13</v>
      </c>
      <c r="I3542" t="s">
        <v>8224</v>
      </c>
      <c r="J3542" t="s">
        <v>8246</v>
      </c>
      <c r="K3542">
        <v>1466899491</v>
      </c>
      <c r="L3542" s="9">
        <f>K3542/60/60/24+DATE(1970,1,1)</f>
        <v>42547.003368055557</v>
      </c>
      <c r="M3542">
        <v>1464307491</v>
      </c>
      <c r="N3542" s="9">
        <f>M3542/24/60/60+DATE(1970,1,1)</f>
        <v>42517.00336805555</v>
      </c>
      <c r="O3542" t="b">
        <v>0</v>
      </c>
      <c r="P3542">
        <v>8</v>
      </c>
      <c r="Q3542" t="b">
        <v>1</v>
      </c>
      <c r="R3542" t="s">
        <v>8269</v>
      </c>
      <c r="S3542" s="12" t="s">
        <v>8318</v>
      </c>
      <c r="T3542" t="s">
        <v>8319</v>
      </c>
      <c r="U3542">
        <f>YEAR(N3542)</f>
        <v>2016</v>
      </c>
    </row>
    <row r="3543" spans="1:21" ht="15" hidden="1" customHeight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>
        <f>ROUND(E3543/D3543*100,0)</f>
        <v>105</v>
      </c>
      <c r="H3543">
        <f>ROUND(E3543/P3543,2)</f>
        <v>39.380000000000003</v>
      </c>
      <c r="I3543" t="s">
        <v>8224</v>
      </c>
      <c r="J3543" t="s">
        <v>8246</v>
      </c>
      <c r="K3543">
        <v>1441042275</v>
      </c>
      <c r="L3543" s="9">
        <f>K3543/60/60/24+DATE(1970,1,1)</f>
        <v>42247.730034722219</v>
      </c>
      <c r="M3543">
        <v>1438882275</v>
      </c>
      <c r="N3543" s="9">
        <f>M3543/24/60/60+DATE(1970,1,1)</f>
        <v>42222.730034722219</v>
      </c>
      <c r="O3543" t="b">
        <v>0</v>
      </c>
      <c r="P3543">
        <v>32</v>
      </c>
      <c r="Q3543" t="b">
        <v>1</v>
      </c>
      <c r="R3543" t="s">
        <v>8269</v>
      </c>
      <c r="S3543" s="12" t="s">
        <v>8318</v>
      </c>
      <c r="T3543" t="s">
        <v>8319</v>
      </c>
      <c r="U3543">
        <f>YEAR(N3543)</f>
        <v>2015</v>
      </c>
    </row>
    <row r="3544" spans="1:21" ht="15" hidden="1" customHeight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>
        <f>ROUND(E3544/D3544*100,0)</f>
        <v>102</v>
      </c>
      <c r="H3544">
        <f>ROUND(E3544/P3544,2)</f>
        <v>66.150000000000006</v>
      </c>
      <c r="I3544" t="s">
        <v>8223</v>
      </c>
      <c r="J3544" t="s">
        <v>8245</v>
      </c>
      <c r="K3544">
        <v>1410099822</v>
      </c>
      <c r="L3544" s="9">
        <f>K3544/60/60/24+DATE(1970,1,1)</f>
        <v>41889.599791666667</v>
      </c>
      <c r="M3544">
        <v>1404915822</v>
      </c>
      <c r="N3544" s="9">
        <f>M3544/24/60/60+DATE(1970,1,1)</f>
        <v>41829.599791666667</v>
      </c>
      <c r="O3544" t="b">
        <v>0</v>
      </c>
      <c r="P3544">
        <v>85</v>
      </c>
      <c r="Q3544" t="b">
        <v>1</v>
      </c>
      <c r="R3544" t="s">
        <v>8269</v>
      </c>
      <c r="S3544" s="12" t="s">
        <v>8318</v>
      </c>
      <c r="T3544" t="s">
        <v>8319</v>
      </c>
      <c r="U3544">
        <f>YEAR(N3544)</f>
        <v>2014</v>
      </c>
    </row>
    <row r="3545" spans="1:21" ht="15" hidden="1" customHeight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>
        <f>ROUND(E3545/D3545*100,0)</f>
        <v>105</v>
      </c>
      <c r="H3545">
        <f>ROUND(E3545/P3545,2)</f>
        <v>54.14</v>
      </c>
      <c r="I3545" t="s">
        <v>8235</v>
      </c>
      <c r="J3545" t="s">
        <v>8248</v>
      </c>
      <c r="K3545">
        <v>1435255659</v>
      </c>
      <c r="L3545" s="9">
        <f>K3545/60/60/24+DATE(1970,1,1)</f>
        <v>42180.755312499998</v>
      </c>
      <c r="M3545">
        <v>1432663659</v>
      </c>
      <c r="N3545" s="9">
        <f>M3545/24/60/60+DATE(1970,1,1)</f>
        <v>42150.755312499998</v>
      </c>
      <c r="O3545" t="b">
        <v>0</v>
      </c>
      <c r="P3545">
        <v>29</v>
      </c>
      <c r="Q3545" t="b">
        <v>1</v>
      </c>
      <c r="R3545" t="s">
        <v>8269</v>
      </c>
      <c r="S3545" s="12" t="s">
        <v>8318</v>
      </c>
      <c r="T3545" t="s">
        <v>8319</v>
      </c>
      <c r="U3545">
        <f>YEAR(N3545)</f>
        <v>2015</v>
      </c>
    </row>
    <row r="3546" spans="1:21" ht="15" hidden="1" customHeight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>
        <f>ROUND(E3546/D3546*100,0)</f>
        <v>100</v>
      </c>
      <c r="H3546">
        <f>ROUND(E3546/P3546,2)</f>
        <v>104.17</v>
      </c>
      <c r="I3546" t="s">
        <v>8223</v>
      </c>
      <c r="J3546" t="s">
        <v>8245</v>
      </c>
      <c r="K3546">
        <v>1425758257</v>
      </c>
      <c r="L3546" s="9">
        <f>K3546/60/60/24+DATE(1970,1,1)</f>
        <v>42070.831678240742</v>
      </c>
      <c r="M3546">
        <v>1423166257</v>
      </c>
      <c r="N3546" s="9">
        <f>M3546/24/60/60+DATE(1970,1,1)</f>
        <v>42040.831678240742</v>
      </c>
      <c r="O3546" t="b">
        <v>0</v>
      </c>
      <c r="P3546">
        <v>24</v>
      </c>
      <c r="Q3546" t="b">
        <v>1</v>
      </c>
      <c r="R3546" t="s">
        <v>8269</v>
      </c>
      <c r="S3546" s="12" t="s">
        <v>8318</v>
      </c>
      <c r="T3546" t="s">
        <v>8319</v>
      </c>
      <c r="U3546">
        <f>YEAR(N3546)</f>
        <v>2015</v>
      </c>
    </row>
    <row r="3547" spans="1:21" ht="15" hidden="1" customHeight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>
        <f>ROUND(E3547/D3547*100,0)</f>
        <v>100</v>
      </c>
      <c r="H3547">
        <f>ROUND(E3547/P3547,2)</f>
        <v>31.38</v>
      </c>
      <c r="I3547" t="s">
        <v>8223</v>
      </c>
      <c r="J3547" t="s">
        <v>8245</v>
      </c>
      <c r="K3547">
        <v>1428780159</v>
      </c>
      <c r="L3547" s="9">
        <f>K3547/60/60/24+DATE(1970,1,1)</f>
        <v>42105.807395833333</v>
      </c>
      <c r="M3547">
        <v>1426188159</v>
      </c>
      <c r="N3547" s="9">
        <f>M3547/24/60/60+DATE(1970,1,1)</f>
        <v>42075.807395833333</v>
      </c>
      <c r="O3547" t="b">
        <v>0</v>
      </c>
      <c r="P3547">
        <v>8</v>
      </c>
      <c r="Q3547" t="b">
        <v>1</v>
      </c>
      <c r="R3547" t="s">
        <v>8269</v>
      </c>
      <c r="S3547" s="12" t="s">
        <v>8318</v>
      </c>
      <c r="T3547" t="s">
        <v>8319</v>
      </c>
      <c r="U3547">
        <f>YEAR(N3547)</f>
        <v>2015</v>
      </c>
    </row>
    <row r="3548" spans="1:21" ht="15" hidden="1" customHeight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>
        <f>ROUND(E3548/D3548*100,0)</f>
        <v>102</v>
      </c>
      <c r="H3548">
        <f>ROUND(E3548/P3548,2)</f>
        <v>59.21</v>
      </c>
      <c r="I3548" t="s">
        <v>8223</v>
      </c>
      <c r="J3548" t="s">
        <v>8245</v>
      </c>
      <c r="K3548">
        <v>1427860740</v>
      </c>
      <c r="L3548" s="9">
        <f>K3548/60/60/24+DATE(1970,1,1)</f>
        <v>42095.165972222225</v>
      </c>
      <c r="M3548">
        <v>1426002684</v>
      </c>
      <c r="N3548" s="9">
        <f>M3548/24/60/60+DATE(1970,1,1)</f>
        <v>42073.66069444445</v>
      </c>
      <c r="O3548" t="b">
        <v>0</v>
      </c>
      <c r="P3548">
        <v>19</v>
      </c>
      <c r="Q3548" t="b">
        <v>1</v>
      </c>
      <c r="R3548" t="s">
        <v>8269</v>
      </c>
      <c r="S3548" s="12" t="s">
        <v>8318</v>
      </c>
      <c r="T3548" t="s">
        <v>8319</v>
      </c>
      <c r="U3548">
        <f>YEAR(N3548)</f>
        <v>2015</v>
      </c>
    </row>
    <row r="3549" spans="1:21" ht="15" hidden="1" customHeight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>
        <f>ROUND(E3549/D3549*100,0)</f>
        <v>114</v>
      </c>
      <c r="H3549">
        <f>ROUND(E3549/P3549,2)</f>
        <v>119.18</v>
      </c>
      <c r="I3549" t="s">
        <v>8223</v>
      </c>
      <c r="J3549" t="s">
        <v>8245</v>
      </c>
      <c r="K3549">
        <v>1463198340</v>
      </c>
      <c r="L3549" s="9">
        <f>K3549/60/60/24+DATE(1970,1,1)</f>
        <v>42504.165972222225</v>
      </c>
      <c r="M3549">
        <v>1461117201</v>
      </c>
      <c r="N3549" s="9">
        <f>M3549/24/60/60+DATE(1970,1,1)</f>
        <v>42480.078715277778</v>
      </c>
      <c r="O3549" t="b">
        <v>0</v>
      </c>
      <c r="P3549">
        <v>336</v>
      </c>
      <c r="Q3549" t="b">
        <v>1</v>
      </c>
      <c r="R3549" t="s">
        <v>8269</v>
      </c>
      <c r="S3549" s="12" t="s">
        <v>8318</v>
      </c>
      <c r="T3549" t="s">
        <v>8319</v>
      </c>
      <c r="U3549">
        <f>YEAR(N3549)</f>
        <v>2016</v>
      </c>
    </row>
    <row r="3550" spans="1:21" ht="15" hidden="1" customHeight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>
        <f>ROUND(E3550/D3550*100,0)</f>
        <v>102</v>
      </c>
      <c r="H3550">
        <f>ROUND(E3550/P3550,2)</f>
        <v>164.62</v>
      </c>
      <c r="I3550" t="s">
        <v>8223</v>
      </c>
      <c r="J3550" t="s">
        <v>8245</v>
      </c>
      <c r="K3550">
        <v>1457139600</v>
      </c>
      <c r="L3550" s="9">
        <f>K3550/60/60/24+DATE(1970,1,1)</f>
        <v>42434.041666666672</v>
      </c>
      <c r="M3550">
        <v>1455230214</v>
      </c>
      <c r="N3550" s="9">
        <f>M3550/24/60/60+DATE(1970,1,1)</f>
        <v>42411.942291666666</v>
      </c>
      <c r="O3550" t="b">
        <v>0</v>
      </c>
      <c r="P3550">
        <v>13</v>
      </c>
      <c r="Q3550" t="b">
        <v>1</v>
      </c>
      <c r="R3550" t="s">
        <v>8269</v>
      </c>
      <c r="S3550" s="12" t="s">
        <v>8318</v>
      </c>
      <c r="T3550" t="s">
        <v>8319</v>
      </c>
      <c r="U3550">
        <f>YEAR(N3550)</f>
        <v>2016</v>
      </c>
    </row>
    <row r="3551" spans="1:21" ht="15" hidden="1" customHeight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>
        <f>ROUND(E3551/D3551*100,0)</f>
        <v>102</v>
      </c>
      <c r="H3551">
        <f>ROUND(E3551/P3551,2)</f>
        <v>24.29</v>
      </c>
      <c r="I3551" t="s">
        <v>8224</v>
      </c>
      <c r="J3551" t="s">
        <v>8246</v>
      </c>
      <c r="K3551">
        <v>1441358873</v>
      </c>
      <c r="L3551" s="9">
        <f>K3551/60/60/24+DATE(1970,1,1)</f>
        <v>42251.394363425927</v>
      </c>
      <c r="M3551">
        <v>1438939673</v>
      </c>
      <c r="N3551" s="9">
        <f>M3551/24/60/60+DATE(1970,1,1)</f>
        <v>42223.394363425927</v>
      </c>
      <c r="O3551" t="b">
        <v>0</v>
      </c>
      <c r="P3551">
        <v>42</v>
      </c>
      <c r="Q3551" t="b">
        <v>1</v>
      </c>
      <c r="R3551" t="s">
        <v>8269</v>
      </c>
      <c r="S3551" s="12" t="s">
        <v>8318</v>
      </c>
      <c r="T3551" t="s">
        <v>8319</v>
      </c>
      <c r="U3551">
        <f>YEAR(N3551)</f>
        <v>2015</v>
      </c>
    </row>
    <row r="3552" spans="1:21" ht="15" hidden="1" customHeight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>
        <f>ROUND(E3552/D3552*100,0)</f>
        <v>105</v>
      </c>
      <c r="H3552">
        <f>ROUND(E3552/P3552,2)</f>
        <v>40.94</v>
      </c>
      <c r="I3552" t="s">
        <v>8224</v>
      </c>
      <c r="J3552" t="s">
        <v>8246</v>
      </c>
      <c r="K3552">
        <v>1462224398</v>
      </c>
      <c r="L3552" s="9">
        <f>K3552/60/60/24+DATE(1970,1,1)</f>
        <v>42492.893495370372</v>
      </c>
      <c r="M3552">
        <v>1459632398</v>
      </c>
      <c r="N3552" s="9">
        <f>M3552/24/60/60+DATE(1970,1,1)</f>
        <v>42462.893495370372</v>
      </c>
      <c r="O3552" t="b">
        <v>0</v>
      </c>
      <c r="P3552">
        <v>64</v>
      </c>
      <c r="Q3552" t="b">
        <v>1</v>
      </c>
      <c r="R3552" t="s">
        <v>8269</v>
      </c>
      <c r="S3552" s="12" t="s">
        <v>8318</v>
      </c>
      <c r="T3552" t="s">
        <v>8319</v>
      </c>
      <c r="U3552">
        <f>YEAR(N3552)</f>
        <v>2016</v>
      </c>
    </row>
    <row r="3553" spans="1:21" ht="15" hidden="1" customHeight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>
        <f>ROUND(E3553/D3553*100,0)</f>
        <v>102</v>
      </c>
      <c r="H3553">
        <f>ROUND(E3553/P3553,2)</f>
        <v>61.1</v>
      </c>
      <c r="I3553" t="s">
        <v>8223</v>
      </c>
      <c r="J3553" t="s">
        <v>8245</v>
      </c>
      <c r="K3553">
        <v>1400796420</v>
      </c>
      <c r="L3553" s="9">
        <f>K3553/60/60/24+DATE(1970,1,1)</f>
        <v>41781.921527777777</v>
      </c>
      <c r="M3553">
        <v>1398342170</v>
      </c>
      <c r="N3553" s="9">
        <f>M3553/24/60/60+DATE(1970,1,1)</f>
        <v>41753.515856481477</v>
      </c>
      <c r="O3553" t="b">
        <v>0</v>
      </c>
      <c r="P3553">
        <v>25</v>
      </c>
      <c r="Q3553" t="b">
        <v>1</v>
      </c>
      <c r="R3553" t="s">
        <v>8269</v>
      </c>
      <c r="S3553" s="12" t="s">
        <v>8318</v>
      </c>
      <c r="T3553" t="s">
        <v>8319</v>
      </c>
      <c r="U3553">
        <f>YEAR(N3553)</f>
        <v>2014</v>
      </c>
    </row>
    <row r="3554" spans="1:21" ht="15" hidden="1" customHeight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>
        <f>ROUND(E3554/D3554*100,0)</f>
        <v>100</v>
      </c>
      <c r="H3554">
        <f>ROUND(E3554/P3554,2)</f>
        <v>38.65</v>
      </c>
      <c r="I3554" t="s">
        <v>8224</v>
      </c>
      <c r="J3554" t="s">
        <v>8246</v>
      </c>
      <c r="K3554">
        <v>1403964324</v>
      </c>
      <c r="L3554" s="9">
        <f>K3554/60/60/24+DATE(1970,1,1)</f>
        <v>41818.587083333332</v>
      </c>
      <c r="M3554">
        <v>1401372324</v>
      </c>
      <c r="N3554" s="9">
        <f>M3554/24/60/60+DATE(1970,1,1)</f>
        <v>41788.587083333332</v>
      </c>
      <c r="O3554" t="b">
        <v>0</v>
      </c>
      <c r="P3554">
        <v>20</v>
      </c>
      <c r="Q3554" t="b">
        <v>1</v>
      </c>
      <c r="R3554" t="s">
        <v>8269</v>
      </c>
      <c r="S3554" s="12" t="s">
        <v>8318</v>
      </c>
      <c r="T3554" t="s">
        <v>8319</v>
      </c>
      <c r="U3554">
        <f>YEAR(N3554)</f>
        <v>2014</v>
      </c>
    </row>
    <row r="3555" spans="1:21" ht="15" hidden="1" customHeight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>
        <f>ROUND(E3555/D3555*100,0)</f>
        <v>106</v>
      </c>
      <c r="H3555">
        <f>ROUND(E3555/P3555,2)</f>
        <v>56.2</v>
      </c>
      <c r="I3555" t="s">
        <v>8223</v>
      </c>
      <c r="J3555" t="s">
        <v>8245</v>
      </c>
      <c r="K3555">
        <v>1439337600</v>
      </c>
      <c r="L3555" s="9">
        <f>K3555/60/60/24+DATE(1970,1,1)</f>
        <v>42228</v>
      </c>
      <c r="M3555">
        <v>1436575280</v>
      </c>
      <c r="N3555" s="9">
        <f>M3555/24/60/60+DATE(1970,1,1)</f>
        <v>42196.028703703705</v>
      </c>
      <c r="O3555" t="b">
        <v>0</v>
      </c>
      <c r="P3555">
        <v>104</v>
      </c>
      <c r="Q3555" t="b">
        <v>1</v>
      </c>
      <c r="R3555" t="s">
        <v>8269</v>
      </c>
      <c r="S3555" s="12" t="s">
        <v>8318</v>
      </c>
      <c r="T3555" t="s">
        <v>8319</v>
      </c>
      <c r="U3555">
        <f>YEAR(N3555)</f>
        <v>2015</v>
      </c>
    </row>
    <row r="3556" spans="1:21" ht="15" hidden="1" customHeight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>
        <f>ROUND(E3556/D3556*100,0)</f>
        <v>113</v>
      </c>
      <c r="H3556">
        <f>ROUND(E3556/P3556,2)</f>
        <v>107</v>
      </c>
      <c r="I3556" t="s">
        <v>8223</v>
      </c>
      <c r="J3556" t="s">
        <v>8245</v>
      </c>
      <c r="K3556">
        <v>1423674000</v>
      </c>
      <c r="L3556" s="9">
        <f>K3556/60/60/24+DATE(1970,1,1)</f>
        <v>42046.708333333328</v>
      </c>
      <c r="M3556">
        <v>1421025159</v>
      </c>
      <c r="N3556" s="9">
        <f>M3556/24/60/60+DATE(1970,1,1)</f>
        <v>42016.050451388888</v>
      </c>
      <c r="O3556" t="b">
        <v>0</v>
      </c>
      <c r="P3556">
        <v>53</v>
      </c>
      <c r="Q3556" t="b">
        <v>1</v>
      </c>
      <c r="R3556" t="s">
        <v>8269</v>
      </c>
      <c r="S3556" s="12" t="s">
        <v>8318</v>
      </c>
      <c r="T3556" t="s">
        <v>8319</v>
      </c>
      <c r="U3556">
        <f>YEAR(N3556)</f>
        <v>2015</v>
      </c>
    </row>
    <row r="3557" spans="1:21" ht="15" hidden="1" customHeight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>
        <f>ROUND(E3557/D3557*100,0)</f>
        <v>100</v>
      </c>
      <c r="H3557">
        <f>ROUND(E3557/P3557,2)</f>
        <v>171.43</v>
      </c>
      <c r="I3557" t="s">
        <v>8236</v>
      </c>
      <c r="J3557" t="s">
        <v>8248</v>
      </c>
      <c r="K3557">
        <v>1479382594</v>
      </c>
      <c r="L3557" s="9">
        <f>K3557/60/60/24+DATE(1970,1,1)</f>
        <v>42691.483726851846</v>
      </c>
      <c r="M3557">
        <v>1476786994</v>
      </c>
      <c r="N3557" s="9">
        <f>M3557/24/60/60+DATE(1970,1,1)</f>
        <v>42661.442060185189</v>
      </c>
      <c r="O3557" t="b">
        <v>0</v>
      </c>
      <c r="P3557">
        <v>14</v>
      </c>
      <c r="Q3557" t="b">
        <v>1</v>
      </c>
      <c r="R3557" t="s">
        <v>8269</v>
      </c>
      <c r="S3557" s="12" t="s">
        <v>8318</v>
      </c>
      <c r="T3557" t="s">
        <v>8319</v>
      </c>
      <c r="U3557">
        <f>YEAR(N3557)</f>
        <v>2016</v>
      </c>
    </row>
    <row r="3558" spans="1:21" ht="15" hidden="1" customHeight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>
        <f>ROUND(E3558/D3558*100,0)</f>
        <v>100</v>
      </c>
      <c r="H3558">
        <f>ROUND(E3558/P3558,2)</f>
        <v>110.5</v>
      </c>
      <c r="I3558" t="s">
        <v>8224</v>
      </c>
      <c r="J3558" t="s">
        <v>8246</v>
      </c>
      <c r="K3558">
        <v>1408289724</v>
      </c>
      <c r="L3558" s="9">
        <f>K3558/60/60/24+DATE(1970,1,1)</f>
        <v>41868.649583333332</v>
      </c>
      <c r="M3558">
        <v>1403105724</v>
      </c>
      <c r="N3558" s="9">
        <f>M3558/24/60/60+DATE(1970,1,1)</f>
        <v>41808.649583333332</v>
      </c>
      <c r="O3558" t="b">
        <v>0</v>
      </c>
      <c r="P3558">
        <v>20</v>
      </c>
      <c r="Q3558" t="b">
        <v>1</v>
      </c>
      <c r="R3558" t="s">
        <v>8269</v>
      </c>
      <c r="S3558" s="12" t="s">
        <v>8318</v>
      </c>
      <c r="T3558" t="s">
        <v>8319</v>
      </c>
      <c r="U3558">
        <f>YEAR(N3558)</f>
        <v>2014</v>
      </c>
    </row>
    <row r="3559" spans="1:21" ht="15" hidden="1" customHeight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>
        <f>ROUND(E3559/D3559*100,0)</f>
        <v>100</v>
      </c>
      <c r="H3559">
        <f>ROUND(E3559/P3559,2)</f>
        <v>179.28</v>
      </c>
      <c r="I3559" t="s">
        <v>8223</v>
      </c>
      <c r="J3559" t="s">
        <v>8245</v>
      </c>
      <c r="K3559">
        <v>1399271911</v>
      </c>
      <c r="L3559" s="9">
        <f>K3559/60/60/24+DATE(1970,1,1)</f>
        <v>41764.276747685188</v>
      </c>
      <c r="M3559">
        <v>1396334311</v>
      </c>
      <c r="N3559" s="9">
        <f>M3559/24/60/60+DATE(1970,1,1)</f>
        <v>41730.276747685188</v>
      </c>
      <c r="O3559" t="b">
        <v>0</v>
      </c>
      <c r="P3559">
        <v>558</v>
      </c>
      <c r="Q3559" t="b">
        <v>1</v>
      </c>
      <c r="R3559" t="s">
        <v>8269</v>
      </c>
      <c r="S3559" s="12" t="s">
        <v>8318</v>
      </c>
      <c r="T3559" t="s">
        <v>8319</v>
      </c>
      <c r="U3559">
        <f>YEAR(N3559)</f>
        <v>2014</v>
      </c>
    </row>
    <row r="3560" spans="1:21" ht="15" hidden="1" customHeight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>
        <f>ROUND(E3560/D3560*100,0)</f>
        <v>144</v>
      </c>
      <c r="H3560">
        <f>ROUND(E3560/P3560,2)</f>
        <v>22.91</v>
      </c>
      <c r="I3560" t="s">
        <v>8224</v>
      </c>
      <c r="J3560" t="s">
        <v>8246</v>
      </c>
      <c r="K3560">
        <v>1435352400</v>
      </c>
      <c r="L3560" s="9">
        <f>K3560/60/60/24+DATE(1970,1,1)</f>
        <v>42181.875</v>
      </c>
      <c r="M3560">
        <v>1431718575</v>
      </c>
      <c r="N3560" s="9">
        <f>M3560/24/60/60+DATE(1970,1,1)</f>
        <v>42139.816840277781</v>
      </c>
      <c r="O3560" t="b">
        <v>0</v>
      </c>
      <c r="P3560">
        <v>22</v>
      </c>
      <c r="Q3560" t="b">
        <v>1</v>
      </c>
      <c r="R3560" t="s">
        <v>8269</v>
      </c>
      <c r="S3560" s="12" t="s">
        <v>8318</v>
      </c>
      <c r="T3560" t="s">
        <v>8319</v>
      </c>
      <c r="U3560">
        <f>YEAR(N3560)</f>
        <v>2015</v>
      </c>
    </row>
    <row r="3561" spans="1:21" ht="15" hidden="1" customHeight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>
        <f>ROUND(E3561/D3561*100,0)</f>
        <v>104</v>
      </c>
      <c r="H3561">
        <f>ROUND(E3561/P3561,2)</f>
        <v>43.13</v>
      </c>
      <c r="I3561" t="s">
        <v>8225</v>
      </c>
      <c r="J3561" t="s">
        <v>8247</v>
      </c>
      <c r="K3561">
        <v>1438333080</v>
      </c>
      <c r="L3561" s="9">
        <f>K3561/60/60/24+DATE(1970,1,1)</f>
        <v>42216.373611111107</v>
      </c>
      <c r="M3561">
        <v>1436408308</v>
      </c>
      <c r="N3561" s="9">
        <f>M3561/24/60/60+DATE(1970,1,1)</f>
        <v>42194.096157407403</v>
      </c>
      <c r="O3561" t="b">
        <v>0</v>
      </c>
      <c r="P3561">
        <v>24</v>
      </c>
      <c r="Q3561" t="b">
        <v>1</v>
      </c>
      <c r="R3561" t="s">
        <v>8269</v>
      </c>
      <c r="S3561" s="12" t="s">
        <v>8318</v>
      </c>
      <c r="T3561" t="s">
        <v>8319</v>
      </c>
      <c r="U3561">
        <f>YEAR(N3561)</f>
        <v>2015</v>
      </c>
    </row>
    <row r="3562" spans="1:21" ht="15" hidden="1" customHeight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>
        <f>ROUND(E3562/D3562*100,0)</f>
        <v>108</v>
      </c>
      <c r="H3562">
        <f>ROUND(E3562/P3562,2)</f>
        <v>46.89</v>
      </c>
      <c r="I3562" t="s">
        <v>8228</v>
      </c>
      <c r="J3562" t="s">
        <v>8250</v>
      </c>
      <c r="K3562">
        <v>1432694700</v>
      </c>
      <c r="L3562" s="9">
        <f>K3562/60/60/24+DATE(1970,1,1)</f>
        <v>42151.114583333328</v>
      </c>
      <c r="M3562">
        <v>1429651266</v>
      </c>
      <c r="N3562" s="9">
        <f>M3562/24/60/60+DATE(1970,1,1)</f>
        <v>42115.889652777776</v>
      </c>
      <c r="O3562" t="b">
        <v>0</v>
      </c>
      <c r="P3562">
        <v>74</v>
      </c>
      <c r="Q3562" t="b">
        <v>1</v>
      </c>
      <c r="R3562" t="s">
        <v>8269</v>
      </c>
      <c r="S3562" s="12" t="s">
        <v>8318</v>
      </c>
      <c r="T3562" t="s">
        <v>8319</v>
      </c>
      <c r="U3562">
        <f>YEAR(N3562)</f>
        <v>2015</v>
      </c>
    </row>
    <row r="3563" spans="1:21" ht="15" hidden="1" customHeight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>
        <f>ROUND(E3563/D3563*100,0)</f>
        <v>102</v>
      </c>
      <c r="H3563">
        <f>ROUND(E3563/P3563,2)</f>
        <v>47.41</v>
      </c>
      <c r="I3563" t="s">
        <v>8223</v>
      </c>
      <c r="J3563" t="s">
        <v>8245</v>
      </c>
      <c r="K3563">
        <v>1438799760</v>
      </c>
      <c r="L3563" s="9">
        <f>K3563/60/60/24+DATE(1970,1,1)</f>
        <v>42221.774999999994</v>
      </c>
      <c r="M3563">
        <v>1437236378</v>
      </c>
      <c r="N3563" s="9">
        <f>M3563/24/60/60+DATE(1970,1,1)</f>
        <v>42203.680300925931</v>
      </c>
      <c r="O3563" t="b">
        <v>0</v>
      </c>
      <c r="P3563">
        <v>54</v>
      </c>
      <c r="Q3563" t="b">
        <v>1</v>
      </c>
      <c r="R3563" t="s">
        <v>8269</v>
      </c>
      <c r="S3563" s="12" t="s">
        <v>8318</v>
      </c>
      <c r="T3563" t="s">
        <v>8319</v>
      </c>
      <c r="U3563">
        <f>YEAR(N3563)</f>
        <v>2015</v>
      </c>
    </row>
    <row r="3564" spans="1:21" ht="15" hidden="1" customHeight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>
        <f>ROUND(E3564/D3564*100,0)</f>
        <v>149</v>
      </c>
      <c r="H3564">
        <f>ROUND(E3564/P3564,2)</f>
        <v>15.13</v>
      </c>
      <c r="I3564" t="s">
        <v>8224</v>
      </c>
      <c r="J3564" t="s">
        <v>8246</v>
      </c>
      <c r="K3564">
        <v>1457906400</v>
      </c>
      <c r="L3564" s="9">
        <f>K3564/60/60/24+DATE(1970,1,1)</f>
        <v>42442.916666666672</v>
      </c>
      <c r="M3564">
        <v>1457115427</v>
      </c>
      <c r="N3564" s="9">
        <f>M3564/24/60/60+DATE(1970,1,1)</f>
        <v>42433.761886574073</v>
      </c>
      <c r="O3564" t="b">
        <v>0</v>
      </c>
      <c r="P3564">
        <v>31</v>
      </c>
      <c r="Q3564" t="b">
        <v>1</v>
      </c>
      <c r="R3564" t="s">
        <v>8269</v>
      </c>
      <c r="S3564" s="12" t="s">
        <v>8318</v>
      </c>
      <c r="T3564" t="s">
        <v>8319</v>
      </c>
      <c r="U3564">
        <f>YEAR(N3564)</f>
        <v>2016</v>
      </c>
    </row>
    <row r="3565" spans="1:21" ht="15" hidden="1" customHeight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>
        <f>ROUND(E3565/D3565*100,0)</f>
        <v>105</v>
      </c>
      <c r="H3565">
        <f>ROUND(E3565/P3565,2)</f>
        <v>21.1</v>
      </c>
      <c r="I3565" t="s">
        <v>8224</v>
      </c>
      <c r="J3565" t="s">
        <v>8246</v>
      </c>
      <c r="K3565">
        <v>1470078000</v>
      </c>
      <c r="L3565" s="9">
        <f>K3565/60/60/24+DATE(1970,1,1)</f>
        <v>42583.791666666672</v>
      </c>
      <c r="M3565">
        <v>1467648456</v>
      </c>
      <c r="N3565" s="9">
        <f>M3565/24/60/60+DATE(1970,1,1)</f>
        <v>42555.671944444446</v>
      </c>
      <c r="O3565" t="b">
        <v>0</v>
      </c>
      <c r="P3565">
        <v>25</v>
      </c>
      <c r="Q3565" t="b">
        <v>1</v>
      </c>
      <c r="R3565" t="s">
        <v>8269</v>
      </c>
      <c r="S3565" s="12" t="s">
        <v>8318</v>
      </c>
      <c r="T3565" t="s">
        <v>8319</v>
      </c>
      <c r="U3565">
        <f>YEAR(N3565)</f>
        <v>2016</v>
      </c>
    </row>
    <row r="3566" spans="1:21" ht="15" hidden="1" customHeight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>
        <f>ROUND(E3566/D3566*100,0)</f>
        <v>101</v>
      </c>
      <c r="H3566">
        <f>ROUND(E3566/P3566,2)</f>
        <v>59.12</v>
      </c>
      <c r="I3566" t="s">
        <v>8224</v>
      </c>
      <c r="J3566" t="s">
        <v>8246</v>
      </c>
      <c r="K3566">
        <v>1444060800</v>
      </c>
      <c r="L3566" s="9">
        <f>K3566/60/60/24+DATE(1970,1,1)</f>
        <v>42282.666666666672</v>
      </c>
      <c r="M3566">
        <v>1440082649</v>
      </c>
      <c r="N3566" s="9">
        <f>M3566/24/60/60+DATE(1970,1,1)</f>
        <v>42236.623252314821</v>
      </c>
      <c r="O3566" t="b">
        <v>0</v>
      </c>
      <c r="P3566">
        <v>17</v>
      </c>
      <c r="Q3566" t="b">
        <v>1</v>
      </c>
      <c r="R3566" t="s">
        <v>8269</v>
      </c>
      <c r="S3566" s="12" t="s">
        <v>8318</v>
      </c>
      <c r="T3566" t="s">
        <v>8319</v>
      </c>
      <c r="U3566">
        <f>YEAR(N3566)</f>
        <v>2015</v>
      </c>
    </row>
    <row r="3567" spans="1:21" ht="15" hidden="1" customHeight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>
        <f>ROUND(E3567/D3567*100,0)</f>
        <v>131</v>
      </c>
      <c r="H3567">
        <f>ROUND(E3567/P3567,2)</f>
        <v>97.92</v>
      </c>
      <c r="I3567" t="s">
        <v>8223</v>
      </c>
      <c r="J3567" t="s">
        <v>8245</v>
      </c>
      <c r="K3567">
        <v>1420048208</v>
      </c>
      <c r="L3567" s="9">
        <f>K3567/60/60/24+DATE(1970,1,1)</f>
        <v>42004.743148148147</v>
      </c>
      <c r="M3567">
        <v>1417456208</v>
      </c>
      <c r="N3567" s="9">
        <f>M3567/24/60/60+DATE(1970,1,1)</f>
        <v>41974.743148148147</v>
      </c>
      <c r="O3567" t="b">
        <v>0</v>
      </c>
      <c r="P3567">
        <v>12</v>
      </c>
      <c r="Q3567" t="b">
        <v>1</v>
      </c>
      <c r="R3567" t="s">
        <v>8269</v>
      </c>
      <c r="S3567" s="12" t="s">
        <v>8318</v>
      </c>
      <c r="T3567" t="s">
        <v>8319</v>
      </c>
      <c r="U3567">
        <f>YEAR(N3567)</f>
        <v>2014</v>
      </c>
    </row>
    <row r="3568" spans="1:21" ht="15" hidden="1" customHeight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>
        <f>ROUND(E3568/D3568*100,0)</f>
        <v>105</v>
      </c>
      <c r="H3568">
        <f>ROUND(E3568/P3568,2)</f>
        <v>55.13</v>
      </c>
      <c r="I3568" t="s">
        <v>8224</v>
      </c>
      <c r="J3568" t="s">
        <v>8246</v>
      </c>
      <c r="K3568">
        <v>1422015083</v>
      </c>
      <c r="L3568" s="9">
        <f>K3568/60/60/24+DATE(1970,1,1)</f>
        <v>42027.507905092592</v>
      </c>
      <c r="M3568">
        <v>1419423083</v>
      </c>
      <c r="N3568" s="9">
        <f>M3568/24/60/60+DATE(1970,1,1)</f>
        <v>41997.507905092592</v>
      </c>
      <c r="O3568" t="b">
        <v>0</v>
      </c>
      <c r="P3568">
        <v>38</v>
      </c>
      <c r="Q3568" t="b">
        <v>1</v>
      </c>
      <c r="R3568" t="s">
        <v>8269</v>
      </c>
      <c r="S3568" s="12" t="s">
        <v>8318</v>
      </c>
      <c r="T3568" t="s">
        <v>8319</v>
      </c>
      <c r="U3568">
        <f>YEAR(N3568)</f>
        <v>2014</v>
      </c>
    </row>
    <row r="3569" spans="1:21" ht="15" hidden="1" customHeight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>
        <f>ROUND(E3569/D3569*100,0)</f>
        <v>109</v>
      </c>
      <c r="H3569">
        <f>ROUND(E3569/P3569,2)</f>
        <v>26.54</v>
      </c>
      <c r="I3569" t="s">
        <v>8224</v>
      </c>
      <c r="J3569" t="s">
        <v>8246</v>
      </c>
      <c r="K3569">
        <v>1433964444</v>
      </c>
      <c r="L3569" s="9">
        <f>K3569/60/60/24+DATE(1970,1,1)</f>
        <v>42165.810694444444</v>
      </c>
      <c r="M3569">
        <v>1431372444</v>
      </c>
      <c r="N3569" s="9">
        <f>M3569/24/60/60+DATE(1970,1,1)</f>
        <v>42135.810694444444</v>
      </c>
      <c r="O3569" t="b">
        <v>0</v>
      </c>
      <c r="P3569">
        <v>41</v>
      </c>
      <c r="Q3569" t="b">
        <v>1</v>
      </c>
      <c r="R3569" t="s">
        <v>8269</v>
      </c>
      <c r="S3569" s="12" t="s">
        <v>8318</v>
      </c>
      <c r="T3569" t="s">
        <v>8319</v>
      </c>
      <c r="U3569">
        <f>YEAR(N3569)</f>
        <v>2015</v>
      </c>
    </row>
    <row r="3570" spans="1:21" ht="15" hidden="1" customHeight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>
        <f>ROUND(E3570/D3570*100,0)</f>
        <v>111</v>
      </c>
      <c r="H3570">
        <f>ROUND(E3570/P3570,2)</f>
        <v>58.42</v>
      </c>
      <c r="I3570" t="s">
        <v>8223</v>
      </c>
      <c r="J3570" t="s">
        <v>8245</v>
      </c>
      <c r="K3570">
        <v>1410975994</v>
      </c>
      <c r="L3570" s="9">
        <f>K3570/60/60/24+DATE(1970,1,1)</f>
        <v>41899.740671296298</v>
      </c>
      <c r="M3570">
        <v>1408383994</v>
      </c>
      <c r="N3570" s="9">
        <f>M3570/24/60/60+DATE(1970,1,1)</f>
        <v>41869.740671296298</v>
      </c>
      <c r="O3570" t="b">
        <v>0</v>
      </c>
      <c r="P3570">
        <v>19</v>
      </c>
      <c r="Q3570" t="b">
        <v>1</v>
      </c>
      <c r="R3570" t="s">
        <v>8269</v>
      </c>
      <c r="S3570" s="12" t="s">
        <v>8318</v>
      </c>
      <c r="T3570" t="s">
        <v>8319</v>
      </c>
      <c r="U3570">
        <f>YEAR(N3570)</f>
        <v>2014</v>
      </c>
    </row>
    <row r="3571" spans="1:21" ht="15" hidden="1" customHeight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>
        <f>ROUND(E3571/D3571*100,0)</f>
        <v>100</v>
      </c>
      <c r="H3571">
        <f>ROUND(E3571/P3571,2)</f>
        <v>122.54</v>
      </c>
      <c r="I3571" t="s">
        <v>8223</v>
      </c>
      <c r="J3571" t="s">
        <v>8245</v>
      </c>
      <c r="K3571">
        <v>1420734696</v>
      </c>
      <c r="L3571" s="9">
        <f>K3571/60/60/24+DATE(1970,1,1)</f>
        <v>42012.688611111109</v>
      </c>
      <c r="M3571">
        <v>1418142696</v>
      </c>
      <c r="N3571" s="9">
        <f>M3571/24/60/60+DATE(1970,1,1)</f>
        <v>41982.688611111109</v>
      </c>
      <c r="O3571" t="b">
        <v>0</v>
      </c>
      <c r="P3571">
        <v>41</v>
      </c>
      <c r="Q3571" t="b">
        <v>1</v>
      </c>
      <c r="R3571" t="s">
        <v>8269</v>
      </c>
      <c r="S3571" s="12" t="s">
        <v>8318</v>
      </c>
      <c r="T3571" t="s">
        <v>8319</v>
      </c>
      <c r="U3571">
        <f>YEAR(N3571)</f>
        <v>2014</v>
      </c>
    </row>
    <row r="3572" spans="1:21" ht="15" hidden="1" customHeight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>
        <f>ROUND(E3572/D3572*100,0)</f>
        <v>114</v>
      </c>
      <c r="H3572">
        <f>ROUND(E3572/P3572,2)</f>
        <v>87.96</v>
      </c>
      <c r="I3572" t="s">
        <v>8223</v>
      </c>
      <c r="J3572" t="s">
        <v>8245</v>
      </c>
      <c r="K3572">
        <v>1420009200</v>
      </c>
      <c r="L3572" s="9">
        <f>K3572/60/60/24+DATE(1970,1,1)</f>
        <v>42004.291666666672</v>
      </c>
      <c r="M3572">
        <v>1417593483</v>
      </c>
      <c r="N3572" s="9">
        <f>M3572/24/60/60+DATE(1970,1,1)</f>
        <v>41976.331979166665</v>
      </c>
      <c r="O3572" t="b">
        <v>0</v>
      </c>
      <c r="P3572">
        <v>26</v>
      </c>
      <c r="Q3572" t="b">
        <v>1</v>
      </c>
      <c r="R3572" t="s">
        <v>8269</v>
      </c>
      <c r="S3572" s="12" t="s">
        <v>8318</v>
      </c>
      <c r="T3572" t="s">
        <v>8319</v>
      </c>
      <c r="U3572">
        <f>YEAR(N3572)</f>
        <v>2014</v>
      </c>
    </row>
    <row r="3573" spans="1:21" ht="15" hidden="1" customHeight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>
        <f>ROUND(E3573/D3573*100,0)</f>
        <v>122</v>
      </c>
      <c r="H3573">
        <f>ROUND(E3573/P3573,2)</f>
        <v>73.239999999999995</v>
      </c>
      <c r="I3573" t="s">
        <v>8224</v>
      </c>
      <c r="J3573" t="s">
        <v>8246</v>
      </c>
      <c r="K3573">
        <v>1414701413</v>
      </c>
      <c r="L3573" s="9">
        <f>K3573/60/60/24+DATE(1970,1,1)</f>
        <v>41942.858946759261</v>
      </c>
      <c r="M3573">
        <v>1412109413</v>
      </c>
      <c r="N3573" s="9">
        <f>M3573/24/60/60+DATE(1970,1,1)</f>
        <v>41912.858946759261</v>
      </c>
      <c r="O3573" t="b">
        <v>0</v>
      </c>
      <c r="P3573">
        <v>25</v>
      </c>
      <c r="Q3573" t="b">
        <v>1</v>
      </c>
      <c r="R3573" t="s">
        <v>8269</v>
      </c>
      <c r="S3573" s="12" t="s">
        <v>8318</v>
      </c>
      <c r="T3573" t="s">
        <v>8319</v>
      </c>
      <c r="U3573">
        <f>YEAR(N3573)</f>
        <v>2014</v>
      </c>
    </row>
    <row r="3574" spans="1:21" ht="15" hidden="1" customHeight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>
        <f>ROUND(E3574/D3574*100,0)</f>
        <v>100</v>
      </c>
      <c r="H3574">
        <f>ROUND(E3574/P3574,2)</f>
        <v>55.56</v>
      </c>
      <c r="I3574" t="s">
        <v>8224</v>
      </c>
      <c r="J3574" t="s">
        <v>8246</v>
      </c>
      <c r="K3574">
        <v>1434894082</v>
      </c>
      <c r="L3574" s="9">
        <f>K3574/60/60/24+DATE(1970,1,1)</f>
        <v>42176.570393518516</v>
      </c>
      <c r="M3574">
        <v>1432302082</v>
      </c>
      <c r="N3574" s="9">
        <f>M3574/24/60/60+DATE(1970,1,1)</f>
        <v>42146.570393518516</v>
      </c>
      <c r="O3574" t="b">
        <v>0</v>
      </c>
      <c r="P3574">
        <v>9</v>
      </c>
      <c r="Q3574" t="b">
        <v>1</v>
      </c>
      <c r="R3574" t="s">
        <v>8269</v>
      </c>
      <c r="S3574" s="12" t="s">
        <v>8318</v>
      </c>
      <c r="T3574" t="s">
        <v>8319</v>
      </c>
      <c r="U3574">
        <f>YEAR(N3574)</f>
        <v>2015</v>
      </c>
    </row>
    <row r="3575" spans="1:21" ht="15" hidden="1" customHeight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>
        <f>ROUND(E3575/D3575*100,0)</f>
        <v>103</v>
      </c>
      <c r="H3575">
        <f>ROUND(E3575/P3575,2)</f>
        <v>39.54</v>
      </c>
      <c r="I3575" t="s">
        <v>8224</v>
      </c>
      <c r="J3575" t="s">
        <v>8246</v>
      </c>
      <c r="K3575">
        <v>1415440846</v>
      </c>
      <c r="L3575" s="9">
        <f>K3575/60/60/24+DATE(1970,1,1)</f>
        <v>41951.417199074072</v>
      </c>
      <c r="M3575">
        <v>1412845246</v>
      </c>
      <c r="N3575" s="9">
        <f>M3575/24/60/60+DATE(1970,1,1)</f>
        <v>41921.375532407408</v>
      </c>
      <c r="O3575" t="b">
        <v>0</v>
      </c>
      <c r="P3575">
        <v>78</v>
      </c>
      <c r="Q3575" t="b">
        <v>1</v>
      </c>
      <c r="R3575" t="s">
        <v>8269</v>
      </c>
      <c r="S3575" s="12" t="s">
        <v>8318</v>
      </c>
      <c r="T3575" t="s">
        <v>8319</v>
      </c>
      <c r="U3575">
        <f>YEAR(N3575)</f>
        <v>2014</v>
      </c>
    </row>
    <row r="3576" spans="1:21" ht="15" hidden="1" customHeight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>
        <f>ROUND(E3576/D3576*100,0)</f>
        <v>106</v>
      </c>
      <c r="H3576">
        <f>ROUND(E3576/P3576,2)</f>
        <v>136.78</v>
      </c>
      <c r="I3576" t="s">
        <v>8223</v>
      </c>
      <c r="J3576" t="s">
        <v>8245</v>
      </c>
      <c r="K3576">
        <v>1415921848</v>
      </c>
      <c r="L3576" s="9">
        <f>K3576/60/60/24+DATE(1970,1,1)</f>
        <v>41956.984351851846</v>
      </c>
      <c r="M3576">
        <v>1413326248</v>
      </c>
      <c r="N3576" s="9">
        <f>M3576/24/60/60+DATE(1970,1,1)</f>
        <v>41926.942685185182</v>
      </c>
      <c r="O3576" t="b">
        <v>0</v>
      </c>
      <c r="P3576">
        <v>45</v>
      </c>
      <c r="Q3576" t="b">
        <v>1</v>
      </c>
      <c r="R3576" t="s">
        <v>8269</v>
      </c>
      <c r="S3576" s="12" t="s">
        <v>8318</v>
      </c>
      <c r="T3576" t="s">
        <v>8319</v>
      </c>
      <c r="U3576">
        <f>YEAR(N3576)</f>
        <v>2014</v>
      </c>
    </row>
    <row r="3577" spans="1:21" ht="15" hidden="1" customHeight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>
        <f>ROUND(E3577/D3577*100,0)</f>
        <v>101</v>
      </c>
      <c r="H3577">
        <f>ROUND(E3577/P3577,2)</f>
        <v>99.34</v>
      </c>
      <c r="I3577" t="s">
        <v>8223</v>
      </c>
      <c r="J3577" t="s">
        <v>8245</v>
      </c>
      <c r="K3577">
        <v>1470887940</v>
      </c>
      <c r="L3577" s="9">
        <f>K3577/60/60/24+DATE(1970,1,1)</f>
        <v>42593.165972222225</v>
      </c>
      <c r="M3577">
        <v>1468176527</v>
      </c>
      <c r="N3577" s="9">
        <f>M3577/24/60/60+DATE(1970,1,1)</f>
        <v>42561.783877314811</v>
      </c>
      <c r="O3577" t="b">
        <v>0</v>
      </c>
      <c r="P3577">
        <v>102</v>
      </c>
      <c r="Q3577" t="b">
        <v>1</v>
      </c>
      <c r="R3577" t="s">
        <v>8269</v>
      </c>
      <c r="S3577" s="12" t="s">
        <v>8318</v>
      </c>
      <c r="T3577" t="s">
        <v>8319</v>
      </c>
      <c r="U3577">
        <f>YEAR(N3577)</f>
        <v>2016</v>
      </c>
    </row>
    <row r="3578" spans="1:21" ht="15" hidden="1" customHeight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>
        <f>ROUND(E3578/D3578*100,0)</f>
        <v>100</v>
      </c>
      <c r="H3578">
        <f>ROUND(E3578/P3578,2)</f>
        <v>20</v>
      </c>
      <c r="I3578" t="s">
        <v>8223</v>
      </c>
      <c r="J3578" t="s">
        <v>8245</v>
      </c>
      <c r="K3578">
        <v>1480947054</v>
      </c>
      <c r="L3578" s="9">
        <f>K3578/60/60/24+DATE(1970,1,1)</f>
        <v>42709.590902777782</v>
      </c>
      <c r="M3578">
        <v>1475759454</v>
      </c>
      <c r="N3578" s="9">
        <f>M3578/24/60/60+DATE(1970,1,1)</f>
        <v>42649.54923611111</v>
      </c>
      <c r="O3578" t="b">
        <v>0</v>
      </c>
      <c r="P3578">
        <v>5</v>
      </c>
      <c r="Q3578" t="b">
        <v>1</v>
      </c>
      <c r="R3578" t="s">
        <v>8269</v>
      </c>
      <c r="S3578" s="12" t="s">
        <v>8318</v>
      </c>
      <c r="T3578" t="s">
        <v>8319</v>
      </c>
      <c r="U3578">
        <f>YEAR(N3578)</f>
        <v>2016</v>
      </c>
    </row>
    <row r="3579" spans="1:21" ht="15" hidden="1" customHeight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>
        <f>ROUND(E3579/D3579*100,0)</f>
        <v>130</v>
      </c>
      <c r="H3579">
        <f>ROUND(E3579/P3579,2)</f>
        <v>28.89</v>
      </c>
      <c r="I3579" t="s">
        <v>8223</v>
      </c>
      <c r="J3579" t="s">
        <v>8245</v>
      </c>
      <c r="K3579">
        <v>1430029680</v>
      </c>
      <c r="L3579" s="9">
        <f>K3579/60/60/24+DATE(1970,1,1)</f>
        <v>42120.26944444445</v>
      </c>
      <c r="M3579">
        <v>1427741583</v>
      </c>
      <c r="N3579" s="9">
        <f>M3579/24/60/60+DATE(1970,1,1)</f>
        <v>42093.786840277782</v>
      </c>
      <c r="O3579" t="b">
        <v>0</v>
      </c>
      <c r="P3579">
        <v>27</v>
      </c>
      <c r="Q3579" t="b">
        <v>1</v>
      </c>
      <c r="R3579" t="s">
        <v>8269</v>
      </c>
      <c r="S3579" s="12" t="s">
        <v>8318</v>
      </c>
      <c r="T3579" t="s">
        <v>8319</v>
      </c>
      <c r="U3579">
        <f>YEAR(N3579)</f>
        <v>2015</v>
      </c>
    </row>
    <row r="3580" spans="1:21" ht="15" hidden="1" customHeight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>
        <f>ROUND(E3580/D3580*100,0)</f>
        <v>100</v>
      </c>
      <c r="H3580">
        <f>ROUND(E3580/P3580,2)</f>
        <v>40.549999999999997</v>
      </c>
      <c r="I3580" t="s">
        <v>8224</v>
      </c>
      <c r="J3580" t="s">
        <v>8246</v>
      </c>
      <c r="K3580">
        <v>1462037777</v>
      </c>
      <c r="L3580" s="9">
        <f>K3580/60/60/24+DATE(1970,1,1)</f>
        <v>42490.733530092592</v>
      </c>
      <c r="M3580">
        <v>1459445777</v>
      </c>
      <c r="N3580" s="9">
        <f>M3580/24/60/60+DATE(1970,1,1)</f>
        <v>42460.733530092592</v>
      </c>
      <c r="O3580" t="b">
        <v>0</v>
      </c>
      <c r="P3580">
        <v>37</v>
      </c>
      <c r="Q3580" t="b">
        <v>1</v>
      </c>
      <c r="R3580" t="s">
        <v>8269</v>
      </c>
      <c r="S3580" s="12" t="s">
        <v>8318</v>
      </c>
      <c r="T3580" t="s">
        <v>8319</v>
      </c>
      <c r="U3580">
        <f>YEAR(N3580)</f>
        <v>2016</v>
      </c>
    </row>
    <row r="3581" spans="1:21" ht="15" hidden="1" customHeight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>
        <f>ROUND(E3581/D3581*100,0)</f>
        <v>100</v>
      </c>
      <c r="H3581">
        <f>ROUND(E3581/P3581,2)</f>
        <v>35.71</v>
      </c>
      <c r="I3581" t="s">
        <v>8224</v>
      </c>
      <c r="J3581" t="s">
        <v>8246</v>
      </c>
      <c r="K3581">
        <v>1459444656</v>
      </c>
      <c r="L3581" s="9">
        <f>K3581/60/60/24+DATE(1970,1,1)</f>
        <v>42460.720555555556</v>
      </c>
      <c r="M3581">
        <v>1456856256</v>
      </c>
      <c r="N3581" s="9">
        <f>M3581/24/60/60+DATE(1970,1,1)</f>
        <v>42430.76222222222</v>
      </c>
      <c r="O3581" t="b">
        <v>0</v>
      </c>
      <c r="P3581">
        <v>14</v>
      </c>
      <c r="Q3581" t="b">
        <v>1</v>
      </c>
      <c r="R3581" t="s">
        <v>8269</v>
      </c>
      <c r="S3581" s="12" t="s">
        <v>8318</v>
      </c>
      <c r="T3581" t="s">
        <v>8319</v>
      </c>
      <c r="U3581">
        <f>YEAR(N3581)</f>
        <v>2016</v>
      </c>
    </row>
    <row r="3582" spans="1:21" ht="15" hidden="1" customHeight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>
        <f>ROUND(E3582/D3582*100,0)</f>
        <v>114</v>
      </c>
      <c r="H3582">
        <f>ROUND(E3582/P3582,2)</f>
        <v>37.96</v>
      </c>
      <c r="I3582" t="s">
        <v>8223</v>
      </c>
      <c r="J3582" t="s">
        <v>8245</v>
      </c>
      <c r="K3582">
        <v>1425185940</v>
      </c>
      <c r="L3582" s="9">
        <f>K3582/60/60/24+DATE(1970,1,1)</f>
        <v>42064.207638888889</v>
      </c>
      <c r="M3582">
        <v>1421900022</v>
      </c>
      <c r="N3582" s="9">
        <f>M3582/24/60/60+DATE(1970,1,1)</f>
        <v>42026.176180555558</v>
      </c>
      <c r="O3582" t="b">
        <v>0</v>
      </c>
      <c r="P3582">
        <v>27</v>
      </c>
      <c r="Q3582" t="b">
        <v>1</v>
      </c>
      <c r="R3582" t="s">
        <v>8269</v>
      </c>
      <c r="S3582" s="12" t="s">
        <v>8318</v>
      </c>
      <c r="T3582" t="s">
        <v>8319</v>
      </c>
      <c r="U3582">
        <f>YEAR(N3582)</f>
        <v>2015</v>
      </c>
    </row>
    <row r="3583" spans="1:21" ht="15" hidden="1" customHeight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>
        <f>ROUND(E3583/D3583*100,0)</f>
        <v>100</v>
      </c>
      <c r="H3583">
        <f>ROUND(E3583/P3583,2)</f>
        <v>33.33</v>
      </c>
      <c r="I3583" t="s">
        <v>8224</v>
      </c>
      <c r="J3583" t="s">
        <v>8246</v>
      </c>
      <c r="K3583">
        <v>1406719110</v>
      </c>
      <c r="L3583" s="9">
        <f>K3583/60/60/24+DATE(1970,1,1)</f>
        <v>41850.471180555556</v>
      </c>
      <c r="M3583">
        <v>1405509510</v>
      </c>
      <c r="N3583" s="9">
        <f>M3583/24/60/60+DATE(1970,1,1)</f>
        <v>41836.471180555556</v>
      </c>
      <c r="O3583" t="b">
        <v>0</v>
      </c>
      <c r="P3583">
        <v>45</v>
      </c>
      <c r="Q3583" t="b">
        <v>1</v>
      </c>
      <c r="R3583" t="s">
        <v>8269</v>
      </c>
      <c r="S3583" s="12" t="s">
        <v>8318</v>
      </c>
      <c r="T3583" t="s">
        <v>8319</v>
      </c>
      <c r="U3583">
        <f>YEAR(N3583)</f>
        <v>2014</v>
      </c>
    </row>
    <row r="3584" spans="1:21" ht="15" hidden="1" customHeight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>
        <f>ROUND(E3584/D3584*100,0)</f>
        <v>287</v>
      </c>
      <c r="H3584">
        <f>ROUND(E3584/P3584,2)</f>
        <v>58.57</v>
      </c>
      <c r="I3584" t="s">
        <v>8223</v>
      </c>
      <c r="J3584" t="s">
        <v>8245</v>
      </c>
      <c r="K3584">
        <v>1459822682</v>
      </c>
      <c r="L3584" s="9">
        <f>K3584/60/60/24+DATE(1970,1,1)</f>
        <v>42465.095856481479</v>
      </c>
      <c r="M3584">
        <v>1458613082</v>
      </c>
      <c r="N3584" s="9">
        <f>M3584/24/60/60+DATE(1970,1,1)</f>
        <v>42451.095856481479</v>
      </c>
      <c r="O3584" t="b">
        <v>0</v>
      </c>
      <c r="P3584">
        <v>49</v>
      </c>
      <c r="Q3584" t="b">
        <v>1</v>
      </c>
      <c r="R3584" t="s">
        <v>8269</v>
      </c>
      <c r="S3584" s="12" t="s">
        <v>8318</v>
      </c>
      <c r="T3584" t="s">
        <v>8319</v>
      </c>
      <c r="U3584">
        <f>YEAR(N3584)</f>
        <v>2016</v>
      </c>
    </row>
    <row r="3585" spans="1:21" ht="15" hidden="1" customHeight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>
        <f>ROUND(E3585/D3585*100,0)</f>
        <v>109</v>
      </c>
      <c r="H3585">
        <f>ROUND(E3585/P3585,2)</f>
        <v>135.63</v>
      </c>
      <c r="I3585" t="s">
        <v>8223</v>
      </c>
      <c r="J3585" t="s">
        <v>8245</v>
      </c>
      <c r="K3585">
        <v>1460970805</v>
      </c>
      <c r="L3585" s="9">
        <f>K3585/60/60/24+DATE(1970,1,1)</f>
        <v>42478.384317129632</v>
      </c>
      <c r="M3585">
        <v>1455790405</v>
      </c>
      <c r="N3585" s="9">
        <f>M3585/24/60/60+DATE(1970,1,1)</f>
        <v>42418.425983796296</v>
      </c>
      <c r="O3585" t="b">
        <v>0</v>
      </c>
      <c r="P3585">
        <v>24</v>
      </c>
      <c r="Q3585" t="b">
        <v>1</v>
      </c>
      <c r="R3585" t="s">
        <v>8269</v>
      </c>
      <c r="S3585" s="12" t="s">
        <v>8318</v>
      </c>
      <c r="T3585" t="s">
        <v>8319</v>
      </c>
      <c r="U3585">
        <f>YEAR(N3585)</f>
        <v>2016</v>
      </c>
    </row>
    <row r="3586" spans="1:21" ht="15" hidden="1" customHeight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>
        <f>ROUND(E3586/D3586*100,0)</f>
        <v>116</v>
      </c>
      <c r="H3586">
        <f>ROUND(E3586/P3586,2)</f>
        <v>30.94</v>
      </c>
      <c r="I3586" t="s">
        <v>8224</v>
      </c>
      <c r="J3586" t="s">
        <v>8246</v>
      </c>
      <c r="K3586">
        <v>1436772944</v>
      </c>
      <c r="L3586" s="9">
        <f>K3586/60/60/24+DATE(1970,1,1)</f>
        <v>42198.316481481481</v>
      </c>
      <c r="M3586">
        <v>1434180944</v>
      </c>
      <c r="N3586" s="9">
        <f>M3586/24/60/60+DATE(1970,1,1)</f>
        <v>42168.316481481481</v>
      </c>
      <c r="O3586" t="b">
        <v>0</v>
      </c>
      <c r="P3586">
        <v>112</v>
      </c>
      <c r="Q3586" t="b">
        <v>1</v>
      </c>
      <c r="R3586" t="s">
        <v>8269</v>
      </c>
      <c r="S3586" s="12" t="s">
        <v>8318</v>
      </c>
      <c r="T3586" t="s">
        <v>8319</v>
      </c>
      <c r="U3586">
        <f>YEAR(N3586)</f>
        <v>2015</v>
      </c>
    </row>
    <row r="3587" spans="1:21" ht="15" hidden="1" customHeight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>
        <f>ROUND(E3587/D3587*100,0)</f>
        <v>119</v>
      </c>
      <c r="H3587">
        <f>ROUND(E3587/P3587,2)</f>
        <v>176.09</v>
      </c>
      <c r="I3587" t="s">
        <v>8223</v>
      </c>
      <c r="J3587" t="s">
        <v>8245</v>
      </c>
      <c r="K3587">
        <v>1419181890</v>
      </c>
      <c r="L3587" s="9">
        <f>K3587/60/60/24+DATE(1970,1,1)</f>
        <v>41994.716319444444</v>
      </c>
      <c r="M3587">
        <v>1416589890</v>
      </c>
      <c r="N3587" s="9">
        <f>M3587/24/60/60+DATE(1970,1,1)</f>
        <v>41964.716319444444</v>
      </c>
      <c r="O3587" t="b">
        <v>0</v>
      </c>
      <c r="P3587">
        <v>23</v>
      </c>
      <c r="Q3587" t="b">
        <v>1</v>
      </c>
      <c r="R3587" t="s">
        <v>8269</v>
      </c>
      <c r="S3587" s="12" t="s">
        <v>8318</v>
      </c>
      <c r="T3587" t="s">
        <v>8319</v>
      </c>
      <c r="U3587">
        <f>YEAR(N3587)</f>
        <v>2014</v>
      </c>
    </row>
    <row r="3588" spans="1:21" ht="15" hidden="1" customHeight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>
        <f>ROUND(E3588/D3588*100,0)</f>
        <v>109</v>
      </c>
      <c r="H3588">
        <f>ROUND(E3588/P3588,2)</f>
        <v>151.97999999999999</v>
      </c>
      <c r="I3588" t="s">
        <v>8223</v>
      </c>
      <c r="J3588" t="s">
        <v>8245</v>
      </c>
      <c r="K3588">
        <v>1474649070</v>
      </c>
      <c r="L3588" s="9">
        <f>K3588/60/60/24+DATE(1970,1,1)</f>
        <v>42636.697569444441</v>
      </c>
      <c r="M3588">
        <v>1469465070</v>
      </c>
      <c r="N3588" s="9">
        <f>M3588/24/60/60+DATE(1970,1,1)</f>
        <v>42576.697569444441</v>
      </c>
      <c r="O3588" t="b">
        <v>0</v>
      </c>
      <c r="P3588">
        <v>54</v>
      </c>
      <c r="Q3588" t="b">
        <v>1</v>
      </c>
      <c r="R3588" t="s">
        <v>8269</v>
      </c>
      <c r="S3588" s="12" t="s">
        <v>8318</v>
      </c>
      <c r="T3588" t="s">
        <v>8319</v>
      </c>
      <c r="U3588">
        <f>YEAR(N3588)</f>
        <v>2016</v>
      </c>
    </row>
    <row r="3589" spans="1:21" ht="15" hidden="1" customHeight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>
        <f>ROUND(E3589/D3589*100,0)</f>
        <v>127</v>
      </c>
      <c r="H3589">
        <f>ROUND(E3589/P3589,2)</f>
        <v>22.61</v>
      </c>
      <c r="I3589" t="s">
        <v>8224</v>
      </c>
      <c r="J3589" t="s">
        <v>8246</v>
      </c>
      <c r="K3589">
        <v>1467054000</v>
      </c>
      <c r="L3589" s="9">
        <f>K3589/60/60/24+DATE(1970,1,1)</f>
        <v>42548.791666666672</v>
      </c>
      <c r="M3589">
        <v>1463144254</v>
      </c>
      <c r="N3589" s="9">
        <f>M3589/24/60/60+DATE(1970,1,1)</f>
        <v>42503.539976851855</v>
      </c>
      <c r="O3589" t="b">
        <v>0</v>
      </c>
      <c r="P3589">
        <v>28</v>
      </c>
      <c r="Q3589" t="b">
        <v>1</v>
      </c>
      <c r="R3589" t="s">
        <v>8269</v>
      </c>
      <c r="S3589" s="12" t="s">
        <v>8318</v>
      </c>
      <c r="T3589" t="s">
        <v>8319</v>
      </c>
      <c r="U3589">
        <f>YEAR(N3589)</f>
        <v>2016</v>
      </c>
    </row>
    <row r="3590" spans="1:21" ht="15" hidden="1" customHeight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>
        <f>ROUND(E3590/D3590*100,0)</f>
        <v>101</v>
      </c>
      <c r="H3590">
        <f>ROUND(E3590/P3590,2)</f>
        <v>18.27</v>
      </c>
      <c r="I3590" t="s">
        <v>8224</v>
      </c>
      <c r="J3590" t="s">
        <v>8246</v>
      </c>
      <c r="K3590">
        <v>1430348400</v>
      </c>
      <c r="L3590" s="9">
        <f>K3590/60/60/24+DATE(1970,1,1)</f>
        <v>42123.958333333328</v>
      </c>
      <c r="M3590">
        <v>1428436410</v>
      </c>
      <c r="N3590" s="9">
        <f>M3590/24/60/60+DATE(1970,1,1)</f>
        <v>42101.828819444447</v>
      </c>
      <c r="O3590" t="b">
        <v>0</v>
      </c>
      <c r="P3590">
        <v>11</v>
      </c>
      <c r="Q3590" t="b">
        <v>1</v>
      </c>
      <c r="R3590" t="s">
        <v>8269</v>
      </c>
      <c r="S3590" s="12" t="s">
        <v>8318</v>
      </c>
      <c r="T3590" t="s">
        <v>8319</v>
      </c>
      <c r="U3590">
        <f>YEAR(N3590)</f>
        <v>2015</v>
      </c>
    </row>
    <row r="3591" spans="1:21" ht="15" hidden="1" customHeight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>
        <f>ROUND(E3591/D3591*100,0)</f>
        <v>128</v>
      </c>
      <c r="H3591">
        <f>ROUND(E3591/P3591,2)</f>
        <v>82.26</v>
      </c>
      <c r="I3591" t="s">
        <v>8223</v>
      </c>
      <c r="J3591" t="s">
        <v>8245</v>
      </c>
      <c r="K3591">
        <v>1432654347</v>
      </c>
      <c r="L3591" s="9">
        <f>K3591/60/60/24+DATE(1970,1,1)</f>
        <v>42150.647534722222</v>
      </c>
      <c r="M3591">
        <v>1430494347</v>
      </c>
      <c r="N3591" s="9">
        <f>M3591/24/60/60+DATE(1970,1,1)</f>
        <v>42125.647534722222</v>
      </c>
      <c r="O3591" t="b">
        <v>0</v>
      </c>
      <c r="P3591">
        <v>62</v>
      </c>
      <c r="Q3591" t="b">
        <v>1</v>
      </c>
      <c r="R3591" t="s">
        <v>8269</v>
      </c>
      <c r="S3591" s="12" t="s">
        <v>8318</v>
      </c>
      <c r="T3591" t="s">
        <v>8319</v>
      </c>
      <c r="U3591">
        <f>YEAR(N3591)</f>
        <v>2015</v>
      </c>
    </row>
    <row r="3592" spans="1:21" ht="15" hidden="1" customHeight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>
        <f>ROUND(E3592/D3592*100,0)</f>
        <v>100</v>
      </c>
      <c r="H3592">
        <f>ROUND(E3592/P3592,2)</f>
        <v>68.53</v>
      </c>
      <c r="I3592" t="s">
        <v>8224</v>
      </c>
      <c r="J3592" t="s">
        <v>8246</v>
      </c>
      <c r="K3592">
        <v>1413792034</v>
      </c>
      <c r="L3592" s="9">
        <f>K3592/60/60/24+DATE(1970,1,1)</f>
        <v>41932.333726851852</v>
      </c>
      <c r="M3592">
        <v>1411200034</v>
      </c>
      <c r="N3592" s="9">
        <f>M3592/24/60/60+DATE(1970,1,1)</f>
        <v>41902.333726851852</v>
      </c>
      <c r="O3592" t="b">
        <v>0</v>
      </c>
      <c r="P3592">
        <v>73</v>
      </c>
      <c r="Q3592" t="b">
        <v>1</v>
      </c>
      <c r="R3592" t="s">
        <v>8269</v>
      </c>
      <c r="S3592" s="12" t="s">
        <v>8318</v>
      </c>
      <c r="T3592" t="s">
        <v>8319</v>
      </c>
      <c r="U3592">
        <f>YEAR(N3592)</f>
        <v>2014</v>
      </c>
    </row>
    <row r="3593" spans="1:21" ht="15" hidden="1" customHeight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>
        <f>ROUND(E3593/D3593*100,0)</f>
        <v>175</v>
      </c>
      <c r="H3593">
        <f>ROUND(E3593/P3593,2)</f>
        <v>68.06</v>
      </c>
      <c r="I3593" t="s">
        <v>8223</v>
      </c>
      <c r="J3593" t="s">
        <v>8245</v>
      </c>
      <c r="K3593">
        <v>1422075540</v>
      </c>
      <c r="L3593" s="9">
        <f>K3593/60/60/24+DATE(1970,1,1)</f>
        <v>42028.207638888889</v>
      </c>
      <c r="M3593">
        <v>1419979544</v>
      </c>
      <c r="N3593" s="9">
        <f>M3593/24/60/60+DATE(1970,1,1)</f>
        <v>42003.948425925926</v>
      </c>
      <c r="O3593" t="b">
        <v>0</v>
      </c>
      <c r="P3593">
        <v>18</v>
      </c>
      <c r="Q3593" t="b">
        <v>1</v>
      </c>
      <c r="R3593" t="s">
        <v>8269</v>
      </c>
      <c r="S3593" s="12" t="s">
        <v>8318</v>
      </c>
      <c r="T3593" t="s">
        <v>8319</v>
      </c>
      <c r="U3593">
        <f>YEAR(N3593)</f>
        <v>2014</v>
      </c>
    </row>
    <row r="3594" spans="1:21" ht="15" hidden="1" customHeight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>
        <f>ROUND(E3594/D3594*100,0)</f>
        <v>127</v>
      </c>
      <c r="H3594">
        <f>ROUND(E3594/P3594,2)</f>
        <v>72.709999999999994</v>
      </c>
      <c r="I3594" t="s">
        <v>8223</v>
      </c>
      <c r="J3594" t="s">
        <v>8245</v>
      </c>
      <c r="K3594">
        <v>1423630740</v>
      </c>
      <c r="L3594" s="9">
        <f>K3594/60/60/24+DATE(1970,1,1)</f>
        <v>42046.207638888889</v>
      </c>
      <c r="M3594">
        <v>1418673307</v>
      </c>
      <c r="N3594" s="9">
        <f>M3594/24/60/60+DATE(1970,1,1)</f>
        <v>41988.829942129625</v>
      </c>
      <c r="O3594" t="b">
        <v>0</v>
      </c>
      <c r="P3594">
        <v>35</v>
      </c>
      <c r="Q3594" t="b">
        <v>1</v>
      </c>
      <c r="R3594" t="s">
        <v>8269</v>
      </c>
      <c r="S3594" s="12" t="s">
        <v>8318</v>
      </c>
      <c r="T3594" t="s">
        <v>8319</v>
      </c>
      <c r="U3594">
        <f>YEAR(N3594)</f>
        <v>2014</v>
      </c>
    </row>
    <row r="3595" spans="1:21" ht="15" hidden="1" customHeight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>
        <f>ROUND(E3595/D3595*100,0)</f>
        <v>111</v>
      </c>
      <c r="H3595">
        <f>ROUND(E3595/P3595,2)</f>
        <v>77.19</v>
      </c>
      <c r="I3595" t="s">
        <v>8223</v>
      </c>
      <c r="J3595" t="s">
        <v>8245</v>
      </c>
      <c r="K3595">
        <v>1420489560</v>
      </c>
      <c r="L3595" s="9">
        <f>K3595/60/60/24+DATE(1970,1,1)</f>
        <v>42009.851388888885</v>
      </c>
      <c r="M3595">
        <v>1417469639</v>
      </c>
      <c r="N3595" s="9">
        <f>M3595/24/60/60+DATE(1970,1,1)</f>
        <v>41974.898599537039</v>
      </c>
      <c r="O3595" t="b">
        <v>0</v>
      </c>
      <c r="P3595">
        <v>43</v>
      </c>
      <c r="Q3595" t="b">
        <v>1</v>
      </c>
      <c r="R3595" t="s">
        <v>8269</v>
      </c>
      <c r="S3595" s="12" t="s">
        <v>8318</v>
      </c>
      <c r="T3595" t="s">
        <v>8319</v>
      </c>
      <c r="U3595">
        <f>YEAR(N3595)</f>
        <v>2014</v>
      </c>
    </row>
    <row r="3596" spans="1:21" ht="15" hidden="1" customHeight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>
        <f>ROUND(E3596/D3596*100,0)</f>
        <v>126</v>
      </c>
      <c r="H3596">
        <f>ROUND(E3596/P3596,2)</f>
        <v>55.97</v>
      </c>
      <c r="I3596" t="s">
        <v>8223</v>
      </c>
      <c r="J3596" t="s">
        <v>8245</v>
      </c>
      <c r="K3596">
        <v>1472952982</v>
      </c>
      <c r="L3596" s="9">
        <f>K3596/60/60/24+DATE(1970,1,1)</f>
        <v>42617.066921296297</v>
      </c>
      <c r="M3596">
        <v>1470792982</v>
      </c>
      <c r="N3596" s="9">
        <f>M3596/24/60/60+DATE(1970,1,1)</f>
        <v>42592.066921296297</v>
      </c>
      <c r="O3596" t="b">
        <v>0</v>
      </c>
      <c r="P3596">
        <v>36</v>
      </c>
      <c r="Q3596" t="b">
        <v>1</v>
      </c>
      <c r="R3596" t="s">
        <v>8269</v>
      </c>
      <c r="S3596" s="12" t="s">
        <v>8318</v>
      </c>
      <c r="T3596" t="s">
        <v>8319</v>
      </c>
      <c r="U3596">
        <f>YEAR(N3596)</f>
        <v>2016</v>
      </c>
    </row>
    <row r="3597" spans="1:21" ht="15" hidden="1" customHeight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>
        <f>ROUND(E3597/D3597*100,0)</f>
        <v>119</v>
      </c>
      <c r="H3597">
        <f>ROUND(E3597/P3597,2)</f>
        <v>49.69</v>
      </c>
      <c r="I3597" t="s">
        <v>8223</v>
      </c>
      <c r="J3597" t="s">
        <v>8245</v>
      </c>
      <c r="K3597">
        <v>1426229940</v>
      </c>
      <c r="L3597" s="9">
        <f>K3597/60/60/24+DATE(1970,1,1)</f>
        <v>42076.290972222225</v>
      </c>
      <c r="M3597">
        <v>1423959123</v>
      </c>
      <c r="N3597" s="9">
        <f>M3597/24/60/60+DATE(1970,1,1)</f>
        <v>42050.008368055554</v>
      </c>
      <c r="O3597" t="b">
        <v>0</v>
      </c>
      <c r="P3597">
        <v>62</v>
      </c>
      <c r="Q3597" t="b">
        <v>1</v>
      </c>
      <c r="R3597" t="s">
        <v>8269</v>
      </c>
      <c r="S3597" s="12" t="s">
        <v>8318</v>
      </c>
      <c r="T3597" t="s">
        <v>8319</v>
      </c>
      <c r="U3597">
        <f>YEAR(N3597)</f>
        <v>2015</v>
      </c>
    </row>
    <row r="3598" spans="1:21" ht="15" hidden="1" customHeight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>
        <f>ROUND(E3598/D3598*100,0)</f>
        <v>108</v>
      </c>
      <c r="H3598">
        <f>ROUND(E3598/P3598,2)</f>
        <v>79</v>
      </c>
      <c r="I3598" t="s">
        <v>8228</v>
      </c>
      <c r="J3598" t="s">
        <v>8250</v>
      </c>
      <c r="K3598">
        <v>1409072982</v>
      </c>
      <c r="L3598" s="9">
        <f>K3598/60/60/24+DATE(1970,1,1)</f>
        <v>41877.715069444443</v>
      </c>
      <c r="M3598">
        <v>1407258582</v>
      </c>
      <c r="N3598" s="9">
        <f>M3598/24/60/60+DATE(1970,1,1)</f>
        <v>41856.715069444443</v>
      </c>
      <c r="O3598" t="b">
        <v>0</v>
      </c>
      <c r="P3598">
        <v>15</v>
      </c>
      <c r="Q3598" t="b">
        <v>1</v>
      </c>
      <c r="R3598" t="s">
        <v>8269</v>
      </c>
      <c r="S3598" s="12" t="s">
        <v>8318</v>
      </c>
      <c r="T3598" t="s">
        <v>8319</v>
      </c>
      <c r="U3598">
        <f>YEAR(N3598)</f>
        <v>2014</v>
      </c>
    </row>
    <row r="3599" spans="1:21" ht="15" hidden="1" customHeight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>
        <f>ROUND(E3599/D3599*100,0)</f>
        <v>103</v>
      </c>
      <c r="H3599">
        <f>ROUND(E3599/P3599,2)</f>
        <v>77.73</v>
      </c>
      <c r="I3599" t="s">
        <v>8223</v>
      </c>
      <c r="J3599" t="s">
        <v>8245</v>
      </c>
      <c r="K3599">
        <v>1456984740</v>
      </c>
      <c r="L3599" s="9">
        <f>K3599/60/60/24+DATE(1970,1,1)</f>
        <v>42432.249305555553</v>
      </c>
      <c r="M3599">
        <v>1455717790</v>
      </c>
      <c r="N3599" s="9">
        <f>M3599/24/60/60+DATE(1970,1,1)</f>
        <v>42417.585532407407</v>
      </c>
      <c r="O3599" t="b">
        <v>0</v>
      </c>
      <c r="P3599">
        <v>33</v>
      </c>
      <c r="Q3599" t="b">
        <v>1</v>
      </c>
      <c r="R3599" t="s">
        <v>8269</v>
      </c>
      <c r="S3599" s="12" t="s">
        <v>8318</v>
      </c>
      <c r="T3599" t="s">
        <v>8319</v>
      </c>
      <c r="U3599">
        <f>YEAR(N3599)</f>
        <v>2016</v>
      </c>
    </row>
    <row r="3600" spans="1:21" ht="15" hidden="1" customHeight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>
        <f>ROUND(E3600/D3600*100,0)</f>
        <v>110</v>
      </c>
      <c r="H3600">
        <f>ROUND(E3600/P3600,2)</f>
        <v>40.78</v>
      </c>
      <c r="I3600" t="s">
        <v>8223</v>
      </c>
      <c r="J3600" t="s">
        <v>8245</v>
      </c>
      <c r="K3600">
        <v>1409720340</v>
      </c>
      <c r="L3600" s="9">
        <f>K3600/60/60/24+DATE(1970,1,1)</f>
        <v>41885.207638888889</v>
      </c>
      <c r="M3600">
        <v>1408129822</v>
      </c>
      <c r="N3600" s="9">
        <f>M3600/24/60/60+DATE(1970,1,1)</f>
        <v>41866.79886574074</v>
      </c>
      <c r="O3600" t="b">
        <v>0</v>
      </c>
      <c r="P3600">
        <v>27</v>
      </c>
      <c r="Q3600" t="b">
        <v>1</v>
      </c>
      <c r="R3600" t="s">
        <v>8269</v>
      </c>
      <c r="S3600" s="12" t="s">
        <v>8318</v>
      </c>
      <c r="T3600" t="s">
        <v>8319</v>
      </c>
      <c r="U3600">
        <f>YEAR(N3600)</f>
        <v>2014</v>
      </c>
    </row>
    <row r="3601" spans="1:21" ht="15" hidden="1" customHeight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>
        <f>ROUND(E3601/D3601*100,0)</f>
        <v>202</v>
      </c>
      <c r="H3601">
        <f>ROUND(E3601/P3601,2)</f>
        <v>59.41</v>
      </c>
      <c r="I3601" t="s">
        <v>8223</v>
      </c>
      <c r="J3601" t="s">
        <v>8245</v>
      </c>
      <c r="K3601">
        <v>1440892800</v>
      </c>
      <c r="L3601" s="9">
        <f>K3601/60/60/24+DATE(1970,1,1)</f>
        <v>42246</v>
      </c>
      <c r="M3601">
        <v>1438715077</v>
      </c>
      <c r="N3601" s="9">
        <f>M3601/24/60/60+DATE(1970,1,1)</f>
        <v>42220.794872685183</v>
      </c>
      <c r="O3601" t="b">
        <v>0</v>
      </c>
      <c r="P3601">
        <v>17</v>
      </c>
      <c r="Q3601" t="b">
        <v>1</v>
      </c>
      <c r="R3601" t="s">
        <v>8269</v>
      </c>
      <c r="S3601" s="12" t="s">
        <v>8318</v>
      </c>
      <c r="T3601" t="s">
        <v>8319</v>
      </c>
      <c r="U3601">
        <f>YEAR(N3601)</f>
        <v>2015</v>
      </c>
    </row>
    <row r="3602" spans="1:21" ht="15" hidden="1" customHeight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>
        <f>ROUND(E3602/D3602*100,0)</f>
        <v>130</v>
      </c>
      <c r="H3602">
        <f>ROUND(E3602/P3602,2)</f>
        <v>3.25</v>
      </c>
      <c r="I3602" t="s">
        <v>8223</v>
      </c>
      <c r="J3602" t="s">
        <v>8245</v>
      </c>
      <c r="K3602">
        <v>1476390164</v>
      </c>
      <c r="L3602" s="9">
        <f>K3602/60/60/24+DATE(1970,1,1)</f>
        <v>42656.849120370374</v>
      </c>
      <c r="M3602">
        <v>1473970964</v>
      </c>
      <c r="N3602" s="9">
        <f>M3602/24/60/60+DATE(1970,1,1)</f>
        <v>42628.849120370374</v>
      </c>
      <c r="O3602" t="b">
        <v>0</v>
      </c>
      <c r="P3602">
        <v>4</v>
      </c>
      <c r="Q3602" t="b">
        <v>1</v>
      </c>
      <c r="R3602" t="s">
        <v>8269</v>
      </c>
      <c r="S3602" s="12" t="s">
        <v>8318</v>
      </c>
      <c r="T3602" t="s">
        <v>8319</v>
      </c>
      <c r="U3602">
        <f>YEAR(N3602)</f>
        <v>2016</v>
      </c>
    </row>
    <row r="3603" spans="1:21" ht="15" hidden="1" customHeight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>
        <f>ROUND(E3603/D3603*100,0)</f>
        <v>104</v>
      </c>
      <c r="H3603">
        <f>ROUND(E3603/P3603,2)</f>
        <v>39.380000000000003</v>
      </c>
      <c r="I3603" t="s">
        <v>8224</v>
      </c>
      <c r="J3603" t="s">
        <v>8246</v>
      </c>
      <c r="K3603">
        <v>1421452682</v>
      </c>
      <c r="L3603" s="9">
        <f>K3603/60/60/24+DATE(1970,1,1)</f>
        <v>42020.99863425926</v>
      </c>
      <c r="M3603">
        <v>1418860682</v>
      </c>
      <c r="N3603" s="9">
        <f>M3603/24/60/60+DATE(1970,1,1)</f>
        <v>41990.99863425926</v>
      </c>
      <c r="O3603" t="b">
        <v>0</v>
      </c>
      <c r="P3603">
        <v>53</v>
      </c>
      <c r="Q3603" t="b">
        <v>1</v>
      </c>
      <c r="R3603" t="s">
        <v>8269</v>
      </c>
      <c r="S3603" s="12" t="s">
        <v>8318</v>
      </c>
      <c r="T3603" t="s">
        <v>8319</v>
      </c>
      <c r="U3603">
        <f>YEAR(N3603)</f>
        <v>2014</v>
      </c>
    </row>
    <row r="3604" spans="1:21" ht="15" hidden="1" customHeight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>
        <f>ROUND(E3604/D3604*100,0)</f>
        <v>100</v>
      </c>
      <c r="H3604">
        <f>ROUND(E3604/P3604,2)</f>
        <v>81.67</v>
      </c>
      <c r="I3604" t="s">
        <v>8223</v>
      </c>
      <c r="J3604" t="s">
        <v>8245</v>
      </c>
      <c r="K3604">
        <v>1463520479</v>
      </c>
      <c r="L3604" s="9">
        <f>K3604/60/60/24+DATE(1970,1,1)</f>
        <v>42507.894432870366</v>
      </c>
      <c r="M3604">
        <v>1458336479</v>
      </c>
      <c r="N3604" s="9">
        <f>M3604/24/60/60+DATE(1970,1,1)</f>
        <v>42447.894432870366</v>
      </c>
      <c r="O3604" t="b">
        <v>0</v>
      </c>
      <c r="P3604">
        <v>49</v>
      </c>
      <c r="Q3604" t="b">
        <v>1</v>
      </c>
      <c r="R3604" t="s">
        <v>8269</v>
      </c>
      <c r="S3604" s="12" t="s">
        <v>8318</v>
      </c>
      <c r="T3604" t="s">
        <v>8319</v>
      </c>
      <c r="U3604">
        <f>YEAR(N3604)</f>
        <v>2016</v>
      </c>
    </row>
    <row r="3605" spans="1:21" ht="15" hidden="1" customHeight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>
        <f>ROUND(E3605/D3605*100,0)</f>
        <v>171</v>
      </c>
      <c r="H3605">
        <f>ROUND(E3605/P3605,2)</f>
        <v>44.91</v>
      </c>
      <c r="I3605" t="s">
        <v>8223</v>
      </c>
      <c r="J3605" t="s">
        <v>8245</v>
      </c>
      <c r="K3605">
        <v>1446759880</v>
      </c>
      <c r="L3605" s="9">
        <f>K3605/60/60/24+DATE(1970,1,1)</f>
        <v>42313.906018518523</v>
      </c>
      <c r="M3605">
        <v>1444164280</v>
      </c>
      <c r="N3605" s="9">
        <f>M3605/24/60/60+DATE(1970,1,1)</f>
        <v>42283.864351851851</v>
      </c>
      <c r="O3605" t="b">
        <v>0</v>
      </c>
      <c r="P3605">
        <v>57</v>
      </c>
      <c r="Q3605" t="b">
        <v>1</v>
      </c>
      <c r="R3605" t="s">
        <v>8269</v>
      </c>
      <c r="S3605" s="12" t="s">
        <v>8318</v>
      </c>
      <c r="T3605" t="s">
        <v>8319</v>
      </c>
      <c r="U3605">
        <f>YEAR(N3605)</f>
        <v>2015</v>
      </c>
    </row>
    <row r="3606" spans="1:21" ht="15" hidden="1" customHeight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>
        <f>ROUND(E3606/D3606*100,0)</f>
        <v>113</v>
      </c>
      <c r="H3606">
        <f>ROUND(E3606/P3606,2)</f>
        <v>49.06</v>
      </c>
      <c r="I3606" t="s">
        <v>8223</v>
      </c>
      <c r="J3606" t="s">
        <v>8245</v>
      </c>
      <c r="K3606">
        <v>1461913140</v>
      </c>
      <c r="L3606" s="9">
        <f>K3606/60/60/24+DATE(1970,1,1)</f>
        <v>42489.290972222225</v>
      </c>
      <c r="M3606">
        <v>1461370956</v>
      </c>
      <c r="N3606" s="9">
        <f>M3606/24/60/60+DATE(1970,1,1)</f>
        <v>42483.015694444446</v>
      </c>
      <c r="O3606" t="b">
        <v>0</v>
      </c>
      <c r="P3606">
        <v>69</v>
      </c>
      <c r="Q3606" t="b">
        <v>1</v>
      </c>
      <c r="R3606" t="s">
        <v>8269</v>
      </c>
      <c r="S3606" s="12" t="s">
        <v>8318</v>
      </c>
      <c r="T3606" t="s">
        <v>8319</v>
      </c>
      <c r="U3606">
        <f>YEAR(N3606)</f>
        <v>2016</v>
      </c>
    </row>
    <row r="3607" spans="1:21" ht="15" hidden="1" customHeight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>
        <f>ROUND(E3607/D3607*100,0)</f>
        <v>184</v>
      </c>
      <c r="H3607">
        <f>ROUND(E3607/P3607,2)</f>
        <v>30.67</v>
      </c>
      <c r="I3607" t="s">
        <v>8224</v>
      </c>
      <c r="J3607" t="s">
        <v>8246</v>
      </c>
      <c r="K3607">
        <v>1455390126</v>
      </c>
      <c r="L3607" s="9">
        <f>K3607/60/60/24+DATE(1970,1,1)</f>
        <v>42413.793124999997</v>
      </c>
      <c r="M3607">
        <v>1452798126</v>
      </c>
      <c r="N3607" s="9">
        <f>M3607/24/60/60+DATE(1970,1,1)</f>
        <v>42383.793124999997</v>
      </c>
      <c r="O3607" t="b">
        <v>0</v>
      </c>
      <c r="P3607">
        <v>15</v>
      </c>
      <c r="Q3607" t="b">
        <v>1</v>
      </c>
      <c r="R3607" t="s">
        <v>8269</v>
      </c>
      <c r="S3607" s="12" t="s">
        <v>8318</v>
      </c>
      <c r="T3607" t="s">
        <v>8319</v>
      </c>
      <c r="U3607">
        <f>YEAR(N3607)</f>
        <v>2016</v>
      </c>
    </row>
    <row r="3608" spans="1:21" ht="15" hidden="1" customHeight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>
        <f>ROUND(E3608/D3608*100,0)</f>
        <v>130</v>
      </c>
      <c r="H3608">
        <f>ROUND(E3608/P3608,2)</f>
        <v>61.06</v>
      </c>
      <c r="I3608" t="s">
        <v>8224</v>
      </c>
      <c r="J3608" t="s">
        <v>8246</v>
      </c>
      <c r="K3608">
        <v>1471185057</v>
      </c>
      <c r="L3608" s="9">
        <f>K3608/60/60/24+DATE(1970,1,1)</f>
        <v>42596.604826388888</v>
      </c>
      <c r="M3608">
        <v>1468593057</v>
      </c>
      <c r="N3608" s="9">
        <f>M3608/24/60/60+DATE(1970,1,1)</f>
        <v>42566.604826388888</v>
      </c>
      <c r="O3608" t="b">
        <v>0</v>
      </c>
      <c r="P3608">
        <v>64</v>
      </c>
      <c r="Q3608" t="b">
        <v>1</v>
      </c>
      <c r="R3608" t="s">
        <v>8269</v>
      </c>
      <c r="S3608" s="12" t="s">
        <v>8318</v>
      </c>
      <c r="T3608" t="s">
        <v>8319</v>
      </c>
      <c r="U3608">
        <f>YEAR(N3608)</f>
        <v>2016</v>
      </c>
    </row>
    <row r="3609" spans="1:21" ht="15" hidden="1" customHeight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>
        <f>ROUND(E3609/D3609*100,0)</f>
        <v>105</v>
      </c>
      <c r="H3609">
        <f>ROUND(E3609/P3609,2)</f>
        <v>29</v>
      </c>
      <c r="I3609" t="s">
        <v>8224</v>
      </c>
      <c r="J3609" t="s">
        <v>8246</v>
      </c>
      <c r="K3609">
        <v>1450137600</v>
      </c>
      <c r="L3609" s="9">
        <f>K3609/60/60/24+DATE(1970,1,1)</f>
        <v>42353</v>
      </c>
      <c r="M3609">
        <v>1448924882</v>
      </c>
      <c r="N3609" s="9">
        <f>M3609/24/60/60+DATE(1970,1,1)</f>
        <v>42338.963912037041</v>
      </c>
      <c r="O3609" t="b">
        <v>0</v>
      </c>
      <c r="P3609">
        <v>20</v>
      </c>
      <c r="Q3609" t="b">
        <v>1</v>
      </c>
      <c r="R3609" t="s">
        <v>8269</v>
      </c>
      <c r="S3609" s="12" t="s">
        <v>8318</v>
      </c>
      <c r="T3609" t="s">
        <v>8319</v>
      </c>
      <c r="U3609">
        <f>YEAR(N3609)</f>
        <v>2015</v>
      </c>
    </row>
    <row r="3610" spans="1:21" ht="15" hidden="1" customHeight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>
        <f>ROUND(E3610/D3610*100,0)</f>
        <v>100</v>
      </c>
      <c r="H3610">
        <f>ROUND(E3610/P3610,2)</f>
        <v>29.63</v>
      </c>
      <c r="I3610" t="s">
        <v>8224</v>
      </c>
      <c r="J3610" t="s">
        <v>8246</v>
      </c>
      <c r="K3610">
        <v>1466172000</v>
      </c>
      <c r="L3610" s="9">
        <f>K3610/60/60/24+DATE(1970,1,1)</f>
        <v>42538.583333333328</v>
      </c>
      <c r="M3610">
        <v>1463418090</v>
      </c>
      <c r="N3610" s="9">
        <f>M3610/24/60/60+DATE(1970,1,1)</f>
        <v>42506.709374999999</v>
      </c>
      <c r="O3610" t="b">
        <v>0</v>
      </c>
      <c r="P3610">
        <v>27</v>
      </c>
      <c r="Q3610" t="b">
        <v>1</v>
      </c>
      <c r="R3610" t="s">
        <v>8269</v>
      </c>
      <c r="S3610" s="12" t="s">
        <v>8318</v>
      </c>
      <c r="T3610" t="s">
        <v>8319</v>
      </c>
      <c r="U3610">
        <f>YEAR(N3610)</f>
        <v>2016</v>
      </c>
    </row>
    <row r="3611" spans="1:21" ht="15" hidden="1" customHeight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>
        <f>ROUND(E3611/D3611*100,0)</f>
        <v>153</v>
      </c>
      <c r="H3611">
        <f>ROUND(E3611/P3611,2)</f>
        <v>143.1</v>
      </c>
      <c r="I3611" t="s">
        <v>8224</v>
      </c>
      <c r="J3611" t="s">
        <v>8246</v>
      </c>
      <c r="K3611">
        <v>1459378085</v>
      </c>
      <c r="L3611" s="9">
        <f>K3611/60/60/24+DATE(1970,1,1)</f>
        <v>42459.950057870374</v>
      </c>
      <c r="M3611">
        <v>1456789685</v>
      </c>
      <c r="N3611" s="9">
        <f>M3611/24/60/60+DATE(1970,1,1)</f>
        <v>42429.991724537038</v>
      </c>
      <c r="O3611" t="b">
        <v>0</v>
      </c>
      <c r="P3611">
        <v>21</v>
      </c>
      <c r="Q3611" t="b">
        <v>1</v>
      </c>
      <c r="R3611" t="s">
        <v>8269</v>
      </c>
      <c r="S3611" s="12" t="s">
        <v>8318</v>
      </c>
      <c r="T3611" t="s">
        <v>8319</v>
      </c>
      <c r="U3611">
        <f>YEAR(N3611)</f>
        <v>2016</v>
      </c>
    </row>
    <row r="3612" spans="1:21" ht="15" hidden="1" customHeight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>
        <f>ROUND(E3612/D3612*100,0)</f>
        <v>162</v>
      </c>
      <c r="H3612">
        <f>ROUND(E3612/P3612,2)</f>
        <v>52.35</v>
      </c>
      <c r="I3612" t="s">
        <v>8224</v>
      </c>
      <c r="J3612" t="s">
        <v>8246</v>
      </c>
      <c r="K3612">
        <v>1439806936</v>
      </c>
      <c r="L3612" s="9">
        <f>K3612/60/60/24+DATE(1970,1,1)</f>
        <v>42233.432129629626</v>
      </c>
      <c r="M3612">
        <v>1437214936</v>
      </c>
      <c r="N3612" s="9">
        <f>M3612/24/60/60+DATE(1970,1,1)</f>
        <v>42203.432129629626</v>
      </c>
      <c r="O3612" t="b">
        <v>0</v>
      </c>
      <c r="P3612">
        <v>31</v>
      </c>
      <c r="Q3612" t="b">
        <v>1</v>
      </c>
      <c r="R3612" t="s">
        <v>8269</v>
      </c>
      <c r="S3612" s="12" t="s">
        <v>8318</v>
      </c>
      <c r="T3612" t="s">
        <v>8319</v>
      </c>
      <c r="U3612">
        <f>YEAR(N3612)</f>
        <v>2015</v>
      </c>
    </row>
    <row r="3613" spans="1:21" ht="15" hidden="1" customHeight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>
        <f>ROUND(E3613/D3613*100,0)</f>
        <v>136</v>
      </c>
      <c r="H3613">
        <f>ROUND(E3613/P3613,2)</f>
        <v>66.67</v>
      </c>
      <c r="I3613" t="s">
        <v>8224</v>
      </c>
      <c r="J3613" t="s">
        <v>8246</v>
      </c>
      <c r="K3613">
        <v>1428483201</v>
      </c>
      <c r="L3613" s="9">
        <f>K3613/60/60/24+DATE(1970,1,1)</f>
        <v>42102.370381944449</v>
      </c>
      <c r="M3613">
        <v>1425891201</v>
      </c>
      <c r="N3613" s="9">
        <f>M3613/24/60/60+DATE(1970,1,1)</f>
        <v>42072.370381944449</v>
      </c>
      <c r="O3613" t="b">
        <v>0</v>
      </c>
      <c r="P3613">
        <v>51</v>
      </c>
      <c r="Q3613" t="b">
        <v>1</v>
      </c>
      <c r="R3613" t="s">
        <v>8269</v>
      </c>
      <c r="S3613" s="12" t="s">
        <v>8318</v>
      </c>
      <c r="T3613" t="s">
        <v>8319</v>
      </c>
      <c r="U3613">
        <f>YEAR(N3613)</f>
        <v>2015</v>
      </c>
    </row>
    <row r="3614" spans="1:21" ht="15" hidden="1" customHeight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>
        <f>ROUND(E3614/D3614*100,0)</f>
        <v>144</v>
      </c>
      <c r="H3614">
        <f>ROUND(E3614/P3614,2)</f>
        <v>126.67</v>
      </c>
      <c r="I3614" t="s">
        <v>8228</v>
      </c>
      <c r="J3614" t="s">
        <v>8250</v>
      </c>
      <c r="K3614">
        <v>1402334811</v>
      </c>
      <c r="L3614" s="9">
        <f>K3614/60/60/24+DATE(1970,1,1)</f>
        <v>41799.726979166669</v>
      </c>
      <c r="M3614">
        <v>1401470811</v>
      </c>
      <c r="N3614" s="9">
        <f>M3614/24/60/60+DATE(1970,1,1)</f>
        <v>41789.726979166669</v>
      </c>
      <c r="O3614" t="b">
        <v>0</v>
      </c>
      <c r="P3614">
        <v>57</v>
      </c>
      <c r="Q3614" t="b">
        <v>1</v>
      </c>
      <c r="R3614" t="s">
        <v>8269</v>
      </c>
      <c r="S3614" s="12" t="s">
        <v>8318</v>
      </c>
      <c r="T3614" t="s">
        <v>8319</v>
      </c>
      <c r="U3614">
        <f>YEAR(N3614)</f>
        <v>2014</v>
      </c>
    </row>
    <row r="3615" spans="1:21" ht="15" hidden="1" customHeight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>
        <f>ROUND(E3615/D3615*100,0)</f>
        <v>100</v>
      </c>
      <c r="H3615">
        <f>ROUND(E3615/P3615,2)</f>
        <v>62.5</v>
      </c>
      <c r="I3615" t="s">
        <v>8223</v>
      </c>
      <c r="J3615" t="s">
        <v>8245</v>
      </c>
      <c r="K3615">
        <v>1403964574</v>
      </c>
      <c r="L3615" s="9">
        <f>K3615/60/60/24+DATE(1970,1,1)</f>
        <v>41818.58997685185</v>
      </c>
      <c r="M3615">
        <v>1401372574</v>
      </c>
      <c r="N3615" s="9">
        <f>M3615/24/60/60+DATE(1970,1,1)</f>
        <v>41788.58997685185</v>
      </c>
      <c r="O3615" t="b">
        <v>0</v>
      </c>
      <c r="P3615">
        <v>20</v>
      </c>
      <c r="Q3615" t="b">
        <v>1</v>
      </c>
      <c r="R3615" t="s">
        <v>8269</v>
      </c>
      <c r="S3615" s="12" t="s">
        <v>8318</v>
      </c>
      <c r="T3615" t="s">
        <v>8319</v>
      </c>
      <c r="U3615">
        <f>YEAR(N3615)</f>
        <v>2014</v>
      </c>
    </row>
    <row r="3616" spans="1:21" ht="15" hidden="1" customHeight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>
        <f>ROUND(E3616/D3616*100,0)</f>
        <v>101</v>
      </c>
      <c r="H3616">
        <f>ROUND(E3616/P3616,2)</f>
        <v>35.49</v>
      </c>
      <c r="I3616" t="s">
        <v>8223</v>
      </c>
      <c r="J3616" t="s">
        <v>8245</v>
      </c>
      <c r="K3616">
        <v>1434675616</v>
      </c>
      <c r="L3616" s="9">
        <f>K3616/60/60/24+DATE(1970,1,1)</f>
        <v>42174.041851851856</v>
      </c>
      <c r="M3616">
        <v>1432083616</v>
      </c>
      <c r="N3616" s="9">
        <f>M3616/24/60/60+DATE(1970,1,1)</f>
        <v>42144.041851851849</v>
      </c>
      <c r="O3616" t="b">
        <v>0</v>
      </c>
      <c r="P3616">
        <v>71</v>
      </c>
      <c r="Q3616" t="b">
        <v>1</v>
      </c>
      <c r="R3616" t="s">
        <v>8269</v>
      </c>
      <c r="S3616" s="12" t="s">
        <v>8318</v>
      </c>
      <c r="T3616" t="s">
        <v>8319</v>
      </c>
      <c r="U3616">
        <f>YEAR(N3616)</f>
        <v>2015</v>
      </c>
    </row>
    <row r="3617" spans="1:21" ht="15" hidden="1" customHeight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>
        <f>ROUND(E3617/D3617*100,0)</f>
        <v>107</v>
      </c>
      <c r="H3617">
        <f>ROUND(E3617/P3617,2)</f>
        <v>37.08</v>
      </c>
      <c r="I3617" t="s">
        <v>8224</v>
      </c>
      <c r="J3617" t="s">
        <v>8246</v>
      </c>
      <c r="K3617">
        <v>1449756896</v>
      </c>
      <c r="L3617" s="9">
        <f>K3617/60/60/24+DATE(1970,1,1)</f>
        <v>42348.593703703707</v>
      </c>
      <c r="M3617">
        <v>1447164896</v>
      </c>
      <c r="N3617" s="9">
        <f>M3617/24/60/60+DATE(1970,1,1)</f>
        <v>42318.593703703707</v>
      </c>
      <c r="O3617" t="b">
        <v>0</v>
      </c>
      <c r="P3617">
        <v>72</v>
      </c>
      <c r="Q3617" t="b">
        <v>1</v>
      </c>
      <c r="R3617" t="s">
        <v>8269</v>
      </c>
      <c r="S3617" s="12" t="s">
        <v>8318</v>
      </c>
      <c r="T3617" t="s">
        <v>8319</v>
      </c>
      <c r="U3617">
        <f>YEAR(N3617)</f>
        <v>2015</v>
      </c>
    </row>
    <row r="3618" spans="1:21" ht="15" hidden="1" customHeight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>
        <f>ROUND(E3618/D3618*100,0)</f>
        <v>125</v>
      </c>
      <c r="H3618">
        <f>ROUND(E3618/P3618,2)</f>
        <v>69.33</v>
      </c>
      <c r="I3618" t="s">
        <v>8224</v>
      </c>
      <c r="J3618" t="s">
        <v>8246</v>
      </c>
      <c r="K3618">
        <v>1426801664</v>
      </c>
      <c r="L3618" s="9">
        <f>K3618/60/60/24+DATE(1970,1,1)</f>
        <v>42082.908148148148</v>
      </c>
      <c r="M3618">
        <v>1424213264</v>
      </c>
      <c r="N3618" s="9">
        <f>M3618/24/60/60+DATE(1970,1,1)</f>
        <v>42052.949814814812</v>
      </c>
      <c r="O3618" t="b">
        <v>0</v>
      </c>
      <c r="P3618">
        <v>45</v>
      </c>
      <c r="Q3618" t="b">
        <v>1</v>
      </c>
      <c r="R3618" t="s">
        <v>8269</v>
      </c>
      <c r="S3618" s="12" t="s">
        <v>8318</v>
      </c>
      <c r="T3618" t="s">
        <v>8319</v>
      </c>
      <c r="U3618">
        <f>YEAR(N3618)</f>
        <v>2015</v>
      </c>
    </row>
    <row r="3619" spans="1:21" ht="15" hidden="1" customHeight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>
        <f>ROUND(E3619/D3619*100,0)</f>
        <v>119</v>
      </c>
      <c r="H3619">
        <f>ROUND(E3619/P3619,2)</f>
        <v>17.25</v>
      </c>
      <c r="I3619" t="s">
        <v>8224</v>
      </c>
      <c r="J3619" t="s">
        <v>8246</v>
      </c>
      <c r="K3619">
        <v>1488240000</v>
      </c>
      <c r="L3619" s="9">
        <f>K3619/60/60/24+DATE(1970,1,1)</f>
        <v>42794</v>
      </c>
      <c r="M3619">
        <v>1486996729</v>
      </c>
      <c r="N3619" s="9">
        <f>M3619/24/60/60+DATE(1970,1,1)</f>
        <v>42779.610289351855</v>
      </c>
      <c r="O3619" t="b">
        <v>0</v>
      </c>
      <c r="P3619">
        <v>51</v>
      </c>
      <c r="Q3619" t="b">
        <v>1</v>
      </c>
      <c r="R3619" t="s">
        <v>8269</v>
      </c>
      <c r="S3619" s="12" t="s">
        <v>8318</v>
      </c>
      <c r="T3619" t="s">
        <v>8319</v>
      </c>
      <c r="U3619">
        <f>YEAR(N3619)</f>
        <v>2017</v>
      </c>
    </row>
    <row r="3620" spans="1:21" ht="15" hidden="1" customHeight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>
        <f>ROUND(E3620/D3620*100,0)</f>
        <v>101</v>
      </c>
      <c r="H3620">
        <f>ROUND(E3620/P3620,2)</f>
        <v>36.07</v>
      </c>
      <c r="I3620" t="s">
        <v>8224</v>
      </c>
      <c r="J3620" t="s">
        <v>8246</v>
      </c>
      <c r="K3620">
        <v>1433343850</v>
      </c>
      <c r="L3620" s="9">
        <f>K3620/60/60/24+DATE(1970,1,1)</f>
        <v>42158.627893518518</v>
      </c>
      <c r="M3620">
        <v>1430751850</v>
      </c>
      <c r="N3620" s="9">
        <f>M3620/24/60/60+DATE(1970,1,1)</f>
        <v>42128.627893518518</v>
      </c>
      <c r="O3620" t="b">
        <v>0</v>
      </c>
      <c r="P3620">
        <v>56</v>
      </c>
      <c r="Q3620" t="b">
        <v>1</v>
      </c>
      <c r="R3620" t="s">
        <v>8269</v>
      </c>
      <c r="S3620" s="12" t="s">
        <v>8318</v>
      </c>
      <c r="T3620" t="s">
        <v>8319</v>
      </c>
      <c r="U3620">
        <f>YEAR(N3620)</f>
        <v>2015</v>
      </c>
    </row>
    <row r="3621" spans="1:21" ht="15" hidden="1" customHeight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>
        <f>ROUND(E3621/D3621*100,0)</f>
        <v>113</v>
      </c>
      <c r="H3621">
        <f>ROUND(E3621/P3621,2)</f>
        <v>66.47</v>
      </c>
      <c r="I3621" t="s">
        <v>8223</v>
      </c>
      <c r="J3621" t="s">
        <v>8245</v>
      </c>
      <c r="K3621">
        <v>1479592800</v>
      </c>
      <c r="L3621" s="9">
        <f>K3621/60/60/24+DATE(1970,1,1)</f>
        <v>42693.916666666672</v>
      </c>
      <c r="M3621">
        <v>1476760226</v>
      </c>
      <c r="N3621" s="9">
        <f>M3621/24/60/60+DATE(1970,1,1)</f>
        <v>42661.132245370376</v>
      </c>
      <c r="O3621" t="b">
        <v>0</v>
      </c>
      <c r="P3621">
        <v>17</v>
      </c>
      <c r="Q3621" t="b">
        <v>1</v>
      </c>
      <c r="R3621" t="s">
        <v>8269</v>
      </c>
      <c r="S3621" s="12" t="s">
        <v>8318</v>
      </c>
      <c r="T3621" t="s">
        <v>8319</v>
      </c>
      <c r="U3621">
        <f>YEAR(N3621)</f>
        <v>2016</v>
      </c>
    </row>
    <row r="3622" spans="1:21" ht="15" hidden="1" customHeight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>
        <f>ROUND(E3622/D3622*100,0)</f>
        <v>105</v>
      </c>
      <c r="H3622">
        <f>ROUND(E3622/P3622,2)</f>
        <v>56.07</v>
      </c>
      <c r="I3622" t="s">
        <v>8223</v>
      </c>
      <c r="J3622" t="s">
        <v>8245</v>
      </c>
      <c r="K3622">
        <v>1425528000</v>
      </c>
      <c r="L3622" s="9">
        <f>K3622/60/60/24+DATE(1970,1,1)</f>
        <v>42068.166666666672</v>
      </c>
      <c r="M3622">
        <v>1422916261</v>
      </c>
      <c r="N3622" s="9">
        <f>M3622/24/60/60+DATE(1970,1,1)</f>
        <v>42037.938206018516</v>
      </c>
      <c r="O3622" t="b">
        <v>0</v>
      </c>
      <c r="P3622">
        <v>197</v>
      </c>
      <c r="Q3622" t="b">
        <v>1</v>
      </c>
      <c r="R3622" t="s">
        <v>8269</v>
      </c>
      <c r="S3622" s="12" t="s">
        <v>8318</v>
      </c>
      <c r="T3622" t="s">
        <v>8319</v>
      </c>
      <c r="U3622">
        <f>YEAR(N3622)</f>
        <v>2015</v>
      </c>
    </row>
    <row r="3623" spans="1:21" ht="15" hidden="1" customHeight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>
        <f>ROUND(E3623/D3623*100,0)</f>
        <v>110</v>
      </c>
      <c r="H3623">
        <f>ROUND(E3623/P3623,2)</f>
        <v>47.03</v>
      </c>
      <c r="I3623" t="s">
        <v>8223</v>
      </c>
      <c r="J3623" t="s">
        <v>8245</v>
      </c>
      <c r="K3623">
        <v>1475269200</v>
      </c>
      <c r="L3623" s="9">
        <f>K3623/60/60/24+DATE(1970,1,1)</f>
        <v>42643.875</v>
      </c>
      <c r="M3623">
        <v>1473200844</v>
      </c>
      <c r="N3623" s="9">
        <f>M3623/24/60/60+DATE(1970,1,1)</f>
        <v>42619.935694444444</v>
      </c>
      <c r="O3623" t="b">
        <v>0</v>
      </c>
      <c r="P3623">
        <v>70</v>
      </c>
      <c r="Q3623" t="b">
        <v>1</v>
      </c>
      <c r="R3623" t="s">
        <v>8269</v>
      </c>
      <c r="S3623" s="12" t="s">
        <v>8318</v>
      </c>
      <c r="T3623" t="s">
        <v>8319</v>
      </c>
      <c r="U3623">
        <f>YEAR(N3623)</f>
        <v>2016</v>
      </c>
    </row>
    <row r="3624" spans="1:21" ht="15" hidden="1" customHeight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>
        <f>ROUND(E3624/D3624*100,0)</f>
        <v>100</v>
      </c>
      <c r="H3624">
        <f>ROUND(E3624/P3624,2)</f>
        <v>47.67</v>
      </c>
      <c r="I3624" t="s">
        <v>8223</v>
      </c>
      <c r="J3624" t="s">
        <v>8245</v>
      </c>
      <c r="K3624">
        <v>1411874580</v>
      </c>
      <c r="L3624" s="9">
        <f>K3624/60/60/24+DATE(1970,1,1)</f>
        <v>41910.140972222223</v>
      </c>
      <c r="M3624">
        <v>1409030371</v>
      </c>
      <c r="N3624" s="9">
        <f>M3624/24/60/60+DATE(1970,1,1)</f>
        <v>41877.221886574072</v>
      </c>
      <c r="O3624" t="b">
        <v>0</v>
      </c>
      <c r="P3624">
        <v>21</v>
      </c>
      <c r="Q3624" t="b">
        <v>1</v>
      </c>
      <c r="R3624" t="s">
        <v>8269</v>
      </c>
      <c r="S3624" s="12" t="s">
        <v>8318</v>
      </c>
      <c r="T3624" t="s">
        <v>8319</v>
      </c>
      <c r="U3624">
        <f>YEAR(N3624)</f>
        <v>2014</v>
      </c>
    </row>
    <row r="3625" spans="1:21" ht="15" hidden="1" customHeight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>
        <f>ROUND(E3625/D3625*100,0)</f>
        <v>120</v>
      </c>
      <c r="H3625">
        <f>ROUND(E3625/P3625,2)</f>
        <v>88.24</v>
      </c>
      <c r="I3625" t="s">
        <v>8223</v>
      </c>
      <c r="J3625" t="s">
        <v>8245</v>
      </c>
      <c r="K3625">
        <v>1406358000</v>
      </c>
      <c r="L3625" s="9">
        <f>K3625/60/60/24+DATE(1970,1,1)</f>
        <v>41846.291666666664</v>
      </c>
      <c r="M3625">
        <v>1404841270</v>
      </c>
      <c r="N3625" s="9">
        <f>M3625/24/60/60+DATE(1970,1,1)</f>
        <v>41828.736921296295</v>
      </c>
      <c r="O3625" t="b">
        <v>0</v>
      </c>
      <c r="P3625">
        <v>34</v>
      </c>
      <c r="Q3625" t="b">
        <v>1</v>
      </c>
      <c r="R3625" t="s">
        <v>8269</v>
      </c>
      <c r="S3625" s="12" t="s">
        <v>8318</v>
      </c>
      <c r="T3625" t="s">
        <v>8319</v>
      </c>
      <c r="U3625">
        <f>YEAR(N3625)</f>
        <v>2014</v>
      </c>
    </row>
    <row r="3626" spans="1:21" ht="15" hidden="1" customHeight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>
        <f>ROUND(E3626/D3626*100,0)</f>
        <v>105</v>
      </c>
      <c r="H3626">
        <f>ROUND(E3626/P3626,2)</f>
        <v>80.72</v>
      </c>
      <c r="I3626" t="s">
        <v>8223</v>
      </c>
      <c r="J3626" t="s">
        <v>8245</v>
      </c>
      <c r="K3626">
        <v>1471977290</v>
      </c>
      <c r="L3626" s="9">
        <f>K3626/60/60/24+DATE(1970,1,1)</f>
        <v>42605.774189814809</v>
      </c>
      <c r="M3626">
        <v>1466793290</v>
      </c>
      <c r="N3626" s="9">
        <f>M3626/24/60/60+DATE(1970,1,1)</f>
        <v>42545.774189814816</v>
      </c>
      <c r="O3626" t="b">
        <v>0</v>
      </c>
      <c r="P3626">
        <v>39</v>
      </c>
      <c r="Q3626" t="b">
        <v>1</v>
      </c>
      <c r="R3626" t="s">
        <v>8269</v>
      </c>
      <c r="S3626" s="12" t="s">
        <v>8318</v>
      </c>
      <c r="T3626" t="s">
        <v>8319</v>
      </c>
      <c r="U3626">
        <f>YEAR(N3626)</f>
        <v>2016</v>
      </c>
    </row>
    <row r="3627" spans="1:21" ht="15" hidden="1" customHeight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>
        <f>ROUND(E3627/D3627*100,0)</f>
        <v>103</v>
      </c>
      <c r="H3627">
        <f>ROUND(E3627/P3627,2)</f>
        <v>39.49</v>
      </c>
      <c r="I3627" t="s">
        <v>8224</v>
      </c>
      <c r="J3627" t="s">
        <v>8246</v>
      </c>
      <c r="K3627">
        <v>1435851577</v>
      </c>
      <c r="L3627" s="9">
        <f>K3627/60/60/24+DATE(1970,1,1)</f>
        <v>42187.652511574073</v>
      </c>
      <c r="M3627">
        <v>1433259577</v>
      </c>
      <c r="N3627" s="9">
        <f>M3627/24/60/60+DATE(1970,1,1)</f>
        <v>42157.652511574073</v>
      </c>
      <c r="O3627" t="b">
        <v>0</v>
      </c>
      <c r="P3627">
        <v>78</v>
      </c>
      <c r="Q3627" t="b">
        <v>1</v>
      </c>
      <c r="R3627" t="s">
        <v>8269</v>
      </c>
      <c r="S3627" s="12" t="s">
        <v>8318</v>
      </c>
      <c r="T3627" t="s">
        <v>8319</v>
      </c>
      <c r="U3627">
        <f>YEAR(N3627)</f>
        <v>2015</v>
      </c>
    </row>
    <row r="3628" spans="1:21" ht="15" hidden="1" customHeight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>
        <f>ROUND(E3628/D3628*100,0)</f>
        <v>102</v>
      </c>
      <c r="H3628">
        <f>ROUND(E3628/P3628,2)</f>
        <v>84.85</v>
      </c>
      <c r="I3628" t="s">
        <v>8224</v>
      </c>
      <c r="J3628" t="s">
        <v>8246</v>
      </c>
      <c r="K3628">
        <v>1408204857</v>
      </c>
      <c r="L3628" s="9">
        <f>K3628/60/60/24+DATE(1970,1,1)</f>
        <v>41867.667326388888</v>
      </c>
      <c r="M3628">
        <v>1406390457</v>
      </c>
      <c r="N3628" s="9">
        <f>M3628/24/60/60+DATE(1970,1,1)</f>
        <v>41846.667326388888</v>
      </c>
      <c r="O3628" t="b">
        <v>0</v>
      </c>
      <c r="P3628">
        <v>48</v>
      </c>
      <c r="Q3628" t="b">
        <v>1</v>
      </c>
      <c r="R3628" t="s">
        <v>8269</v>
      </c>
      <c r="S3628" s="12" t="s">
        <v>8318</v>
      </c>
      <c r="T3628" t="s">
        <v>8319</v>
      </c>
      <c r="U3628">
        <f>YEAR(N3628)</f>
        <v>2014</v>
      </c>
    </row>
    <row r="3629" spans="1:21" ht="15" hidden="1" customHeight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>
        <f>ROUND(E3629/D3629*100,0)</f>
        <v>100</v>
      </c>
      <c r="H3629">
        <f>ROUND(E3629/P3629,2)</f>
        <v>68.97</v>
      </c>
      <c r="I3629" t="s">
        <v>8223</v>
      </c>
      <c r="J3629" t="s">
        <v>8245</v>
      </c>
      <c r="K3629">
        <v>1463803140</v>
      </c>
      <c r="L3629" s="9">
        <f>K3629/60/60/24+DATE(1970,1,1)</f>
        <v>42511.165972222225</v>
      </c>
      <c r="M3629">
        <v>1459446487</v>
      </c>
      <c r="N3629" s="9">
        <f>M3629/24/60/60+DATE(1970,1,1)</f>
        <v>42460.741747685184</v>
      </c>
      <c r="O3629" t="b">
        <v>0</v>
      </c>
      <c r="P3629">
        <v>29</v>
      </c>
      <c r="Q3629" t="b">
        <v>1</v>
      </c>
      <c r="R3629" t="s">
        <v>8269</v>
      </c>
      <c r="S3629" s="12" t="s">
        <v>8318</v>
      </c>
      <c r="T3629" t="s">
        <v>8319</v>
      </c>
      <c r="U3629">
        <f>YEAR(N3629)</f>
        <v>2016</v>
      </c>
    </row>
    <row r="3630" spans="1:21" ht="15" hidden="1" customHeight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>
        <f>ROUND(E3630/D3630*100,0)</f>
        <v>0</v>
      </c>
      <c r="H3630" t="e">
        <f>ROUND(E3630/P3630,2)</f>
        <v>#DIV/0!</v>
      </c>
      <c r="I3630" t="s">
        <v>8223</v>
      </c>
      <c r="J3630" t="s">
        <v>8245</v>
      </c>
      <c r="K3630">
        <v>1450040396</v>
      </c>
      <c r="L3630" s="9">
        <f>K3630/60/60/24+DATE(1970,1,1)</f>
        <v>42351.874953703707</v>
      </c>
      <c r="M3630">
        <v>1444852796</v>
      </c>
      <c r="N3630" s="9">
        <f>M3630/24/60/60+DATE(1970,1,1)</f>
        <v>42291.833287037036</v>
      </c>
      <c r="O3630" t="b">
        <v>0</v>
      </c>
      <c r="P3630">
        <v>0</v>
      </c>
      <c r="Q3630" t="b">
        <v>0</v>
      </c>
      <c r="R3630" t="s">
        <v>8303</v>
      </c>
      <c r="S3630" s="12" t="s">
        <v>8318</v>
      </c>
      <c r="T3630" t="s">
        <v>8360</v>
      </c>
      <c r="U3630">
        <f>YEAR(N3630)</f>
        <v>2015</v>
      </c>
    </row>
    <row r="3631" spans="1:21" ht="15" hidden="1" customHeight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>
        <f>ROUND(E3631/D3631*100,0)</f>
        <v>0</v>
      </c>
      <c r="H3631">
        <f>ROUND(E3631/P3631,2)</f>
        <v>1</v>
      </c>
      <c r="I3631" t="s">
        <v>8223</v>
      </c>
      <c r="J3631" t="s">
        <v>8245</v>
      </c>
      <c r="K3631">
        <v>1462467600</v>
      </c>
      <c r="L3631" s="9">
        <f>K3631/60/60/24+DATE(1970,1,1)</f>
        <v>42495.708333333328</v>
      </c>
      <c r="M3631">
        <v>1457403364</v>
      </c>
      <c r="N3631" s="9">
        <f>M3631/24/60/60+DATE(1970,1,1)</f>
        <v>42437.094490740739</v>
      </c>
      <c r="O3631" t="b">
        <v>0</v>
      </c>
      <c r="P3631">
        <v>2</v>
      </c>
      <c r="Q3631" t="b">
        <v>0</v>
      </c>
      <c r="R3631" t="s">
        <v>8303</v>
      </c>
      <c r="S3631" s="12" t="s">
        <v>8318</v>
      </c>
      <c r="T3631" t="s">
        <v>8360</v>
      </c>
      <c r="U3631">
        <f>YEAR(N3631)</f>
        <v>2016</v>
      </c>
    </row>
    <row r="3632" spans="1:21" ht="15" hidden="1" customHeight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>
        <f>ROUND(E3632/D3632*100,0)</f>
        <v>0</v>
      </c>
      <c r="H3632">
        <f>ROUND(E3632/P3632,2)</f>
        <v>1</v>
      </c>
      <c r="I3632" t="s">
        <v>8224</v>
      </c>
      <c r="J3632" t="s">
        <v>8246</v>
      </c>
      <c r="K3632">
        <v>1417295990</v>
      </c>
      <c r="L3632" s="9">
        <f>K3632/60/60/24+DATE(1970,1,1)</f>
        <v>41972.888773148152</v>
      </c>
      <c r="M3632">
        <v>1414700390</v>
      </c>
      <c r="N3632" s="9">
        <f>M3632/24/60/60+DATE(1970,1,1)</f>
        <v>41942.84710648148</v>
      </c>
      <c r="O3632" t="b">
        <v>0</v>
      </c>
      <c r="P3632">
        <v>1</v>
      </c>
      <c r="Q3632" t="b">
        <v>0</v>
      </c>
      <c r="R3632" t="s">
        <v>8303</v>
      </c>
      <c r="S3632" s="12" t="s">
        <v>8318</v>
      </c>
      <c r="T3632" t="s">
        <v>8360</v>
      </c>
      <c r="U3632">
        <f>YEAR(N3632)</f>
        <v>2014</v>
      </c>
    </row>
    <row r="3633" spans="1:21" ht="15" hidden="1" customHeight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>
        <f>ROUND(E3633/D3633*100,0)</f>
        <v>51</v>
      </c>
      <c r="H3633">
        <f>ROUND(E3633/P3633,2)</f>
        <v>147.88</v>
      </c>
      <c r="I3633" t="s">
        <v>8223</v>
      </c>
      <c r="J3633" t="s">
        <v>8245</v>
      </c>
      <c r="K3633">
        <v>1411444740</v>
      </c>
      <c r="L3633" s="9">
        <f>K3633/60/60/24+DATE(1970,1,1)</f>
        <v>41905.165972222225</v>
      </c>
      <c r="M3633">
        <v>1409335497</v>
      </c>
      <c r="N3633" s="9">
        <f>M3633/24/60/60+DATE(1970,1,1)</f>
        <v>41880.753437500003</v>
      </c>
      <c r="O3633" t="b">
        <v>0</v>
      </c>
      <c r="P3633">
        <v>59</v>
      </c>
      <c r="Q3633" t="b">
        <v>0</v>
      </c>
      <c r="R3633" t="s">
        <v>8303</v>
      </c>
      <c r="S3633" s="12" t="s">
        <v>8318</v>
      </c>
      <c r="T3633" t="s">
        <v>8360</v>
      </c>
      <c r="U3633">
        <f>YEAR(N3633)</f>
        <v>2014</v>
      </c>
    </row>
    <row r="3634" spans="1:21" ht="15" hidden="1" customHeight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>
        <f>ROUND(E3634/D3634*100,0)</f>
        <v>20</v>
      </c>
      <c r="H3634">
        <f>ROUND(E3634/P3634,2)</f>
        <v>100</v>
      </c>
      <c r="I3634" t="s">
        <v>8224</v>
      </c>
      <c r="J3634" t="s">
        <v>8246</v>
      </c>
      <c r="K3634">
        <v>1416781749</v>
      </c>
      <c r="L3634" s="9">
        <f>K3634/60/60/24+DATE(1970,1,1)</f>
        <v>41966.936909722222</v>
      </c>
      <c r="M3634">
        <v>1415053749</v>
      </c>
      <c r="N3634" s="9">
        <f>M3634/24/60/60+DATE(1970,1,1)</f>
        <v>41946.936909722222</v>
      </c>
      <c r="O3634" t="b">
        <v>0</v>
      </c>
      <c r="P3634">
        <v>1</v>
      </c>
      <c r="Q3634" t="b">
        <v>0</v>
      </c>
      <c r="R3634" t="s">
        <v>8303</v>
      </c>
      <c r="S3634" s="12" t="s">
        <v>8318</v>
      </c>
      <c r="T3634" t="s">
        <v>8360</v>
      </c>
      <c r="U3634">
        <f>YEAR(N3634)</f>
        <v>2014</v>
      </c>
    </row>
    <row r="3635" spans="1:21" ht="15" hidden="1" customHeight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>
        <f>ROUND(E3635/D3635*100,0)</f>
        <v>35</v>
      </c>
      <c r="H3635">
        <f>ROUND(E3635/P3635,2)</f>
        <v>56.84</v>
      </c>
      <c r="I3635" t="s">
        <v>8223</v>
      </c>
      <c r="J3635" t="s">
        <v>8245</v>
      </c>
      <c r="K3635">
        <v>1479517200</v>
      </c>
      <c r="L3635" s="9">
        <f>K3635/60/60/24+DATE(1970,1,1)</f>
        <v>42693.041666666672</v>
      </c>
      <c r="M3635">
        <v>1475765867</v>
      </c>
      <c r="N3635" s="9">
        <f>M3635/24/60/60+DATE(1970,1,1)</f>
        <v>42649.623460648145</v>
      </c>
      <c r="O3635" t="b">
        <v>0</v>
      </c>
      <c r="P3635">
        <v>31</v>
      </c>
      <c r="Q3635" t="b">
        <v>0</v>
      </c>
      <c r="R3635" t="s">
        <v>8303</v>
      </c>
      <c r="S3635" s="12" t="s">
        <v>8318</v>
      </c>
      <c r="T3635" t="s">
        <v>8360</v>
      </c>
      <c r="U3635">
        <f>YEAR(N3635)</f>
        <v>2016</v>
      </c>
    </row>
    <row r="3636" spans="1:21" ht="15" hidden="1" customHeight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>
        <f>ROUND(E3636/D3636*100,0)</f>
        <v>4</v>
      </c>
      <c r="H3636">
        <f>ROUND(E3636/P3636,2)</f>
        <v>176.94</v>
      </c>
      <c r="I3636" t="s">
        <v>8228</v>
      </c>
      <c r="J3636" t="s">
        <v>8250</v>
      </c>
      <c r="K3636">
        <v>1484366340</v>
      </c>
      <c r="L3636" s="9">
        <f>K3636/60/60/24+DATE(1970,1,1)</f>
        <v>42749.165972222225</v>
      </c>
      <c r="M3636">
        <v>1480219174</v>
      </c>
      <c r="N3636" s="9">
        <f>M3636/24/60/60+DATE(1970,1,1)</f>
        <v>42701.166365740741</v>
      </c>
      <c r="O3636" t="b">
        <v>0</v>
      </c>
      <c r="P3636">
        <v>18</v>
      </c>
      <c r="Q3636" t="b">
        <v>0</v>
      </c>
      <c r="R3636" t="s">
        <v>8303</v>
      </c>
      <c r="S3636" s="12" t="s">
        <v>8318</v>
      </c>
      <c r="T3636" t="s">
        <v>8360</v>
      </c>
      <c r="U3636">
        <f>YEAR(N3636)</f>
        <v>2016</v>
      </c>
    </row>
    <row r="3637" spans="1:21" ht="15" hidden="1" customHeight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>
        <f>ROUND(E3637/D3637*100,0)</f>
        <v>36</v>
      </c>
      <c r="H3637">
        <f>ROUND(E3637/P3637,2)</f>
        <v>127.6</v>
      </c>
      <c r="I3637" t="s">
        <v>8223</v>
      </c>
      <c r="J3637" t="s">
        <v>8245</v>
      </c>
      <c r="K3637">
        <v>1461186676</v>
      </c>
      <c r="L3637" s="9">
        <f>K3637/60/60/24+DATE(1970,1,1)</f>
        <v>42480.88282407407</v>
      </c>
      <c r="M3637">
        <v>1458594676</v>
      </c>
      <c r="N3637" s="9">
        <f>M3637/24/60/60+DATE(1970,1,1)</f>
        <v>42450.88282407407</v>
      </c>
      <c r="O3637" t="b">
        <v>0</v>
      </c>
      <c r="P3637">
        <v>10</v>
      </c>
      <c r="Q3637" t="b">
        <v>0</v>
      </c>
      <c r="R3637" t="s">
        <v>8303</v>
      </c>
      <c r="S3637" s="12" t="s">
        <v>8318</v>
      </c>
      <c r="T3637" t="s">
        <v>8360</v>
      </c>
      <c r="U3637">
        <f>YEAR(N3637)</f>
        <v>2016</v>
      </c>
    </row>
    <row r="3638" spans="1:21" ht="15" hidden="1" customHeight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>
        <f>ROUND(E3638/D3638*100,0)</f>
        <v>0</v>
      </c>
      <c r="H3638" t="e">
        <f>ROUND(E3638/P3638,2)</f>
        <v>#DIV/0!</v>
      </c>
      <c r="I3638" t="s">
        <v>8223</v>
      </c>
      <c r="J3638" t="s">
        <v>8245</v>
      </c>
      <c r="K3638">
        <v>1442248829</v>
      </c>
      <c r="L3638" s="9">
        <f>K3638/60/60/24+DATE(1970,1,1)</f>
        <v>42261.694780092599</v>
      </c>
      <c r="M3638">
        <v>1439224829</v>
      </c>
      <c r="N3638" s="9">
        <f>M3638/24/60/60+DATE(1970,1,1)</f>
        <v>42226.694780092592</v>
      </c>
      <c r="O3638" t="b">
        <v>0</v>
      </c>
      <c r="P3638">
        <v>0</v>
      </c>
      <c r="Q3638" t="b">
        <v>0</v>
      </c>
      <c r="R3638" t="s">
        <v>8303</v>
      </c>
      <c r="S3638" s="12" t="s">
        <v>8318</v>
      </c>
      <c r="T3638" t="s">
        <v>8360</v>
      </c>
      <c r="U3638">
        <f>YEAR(N3638)</f>
        <v>2015</v>
      </c>
    </row>
    <row r="3639" spans="1:21" ht="15" hidden="1" customHeight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>
        <f>ROUND(E3639/D3639*100,0)</f>
        <v>31</v>
      </c>
      <c r="H3639">
        <f>ROUND(E3639/P3639,2)</f>
        <v>66.14</v>
      </c>
      <c r="I3639" t="s">
        <v>8223</v>
      </c>
      <c r="J3639" t="s">
        <v>8245</v>
      </c>
      <c r="K3639">
        <v>1420130935</v>
      </c>
      <c r="L3639" s="9">
        <f>K3639/60/60/24+DATE(1970,1,1)</f>
        <v>42005.700636574074</v>
      </c>
      <c r="M3639">
        <v>1417538935</v>
      </c>
      <c r="N3639" s="9">
        <f>M3639/24/60/60+DATE(1970,1,1)</f>
        <v>41975.700636574074</v>
      </c>
      <c r="O3639" t="b">
        <v>0</v>
      </c>
      <c r="P3639">
        <v>14</v>
      </c>
      <c r="Q3639" t="b">
        <v>0</v>
      </c>
      <c r="R3639" t="s">
        <v>8303</v>
      </c>
      <c r="S3639" s="12" t="s">
        <v>8318</v>
      </c>
      <c r="T3639" t="s">
        <v>8360</v>
      </c>
      <c r="U3639">
        <f>YEAR(N3639)</f>
        <v>2014</v>
      </c>
    </row>
    <row r="3640" spans="1:21" ht="15" hidden="1" customHeight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>
        <f>ROUND(E3640/D3640*100,0)</f>
        <v>7</v>
      </c>
      <c r="H3640">
        <f>ROUND(E3640/P3640,2)</f>
        <v>108</v>
      </c>
      <c r="I3640" t="s">
        <v>8228</v>
      </c>
      <c r="J3640" t="s">
        <v>8250</v>
      </c>
      <c r="K3640">
        <v>1429456132</v>
      </c>
      <c r="L3640" s="9">
        <f>K3640/60/60/24+DATE(1970,1,1)</f>
        <v>42113.631157407406</v>
      </c>
      <c r="M3640">
        <v>1424275732</v>
      </c>
      <c r="N3640" s="9">
        <f>M3640/24/60/60+DATE(1970,1,1)</f>
        <v>42053.672824074078</v>
      </c>
      <c r="O3640" t="b">
        <v>0</v>
      </c>
      <c r="P3640">
        <v>2</v>
      </c>
      <c r="Q3640" t="b">
        <v>0</v>
      </c>
      <c r="R3640" t="s">
        <v>8303</v>
      </c>
      <c r="S3640" s="12" t="s">
        <v>8318</v>
      </c>
      <c r="T3640" t="s">
        <v>8360</v>
      </c>
      <c r="U3640">
        <f>YEAR(N3640)</f>
        <v>2015</v>
      </c>
    </row>
    <row r="3641" spans="1:21" ht="15" hidden="1" customHeight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>
        <f>ROUND(E3641/D3641*100,0)</f>
        <v>0</v>
      </c>
      <c r="H3641">
        <f>ROUND(E3641/P3641,2)</f>
        <v>1</v>
      </c>
      <c r="I3641" t="s">
        <v>8223</v>
      </c>
      <c r="J3641" t="s">
        <v>8245</v>
      </c>
      <c r="K3641">
        <v>1475853060</v>
      </c>
      <c r="L3641" s="9">
        <f>K3641/60/60/24+DATE(1970,1,1)</f>
        <v>42650.632638888885</v>
      </c>
      <c r="M3641">
        <v>1470672906</v>
      </c>
      <c r="N3641" s="9">
        <f>M3641/24/60/60+DATE(1970,1,1)</f>
        <v>42590.677152777775</v>
      </c>
      <c r="O3641" t="b">
        <v>0</v>
      </c>
      <c r="P3641">
        <v>1</v>
      </c>
      <c r="Q3641" t="b">
        <v>0</v>
      </c>
      <c r="R3641" t="s">
        <v>8303</v>
      </c>
      <c r="S3641" s="12" t="s">
        <v>8318</v>
      </c>
      <c r="T3641" t="s">
        <v>8360</v>
      </c>
      <c r="U3641">
        <f>YEAR(N3641)</f>
        <v>2016</v>
      </c>
    </row>
    <row r="3642" spans="1:21" ht="15" hidden="1" customHeight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>
        <f>ROUND(E3642/D3642*100,0)</f>
        <v>6</v>
      </c>
      <c r="H3642">
        <f>ROUND(E3642/P3642,2)</f>
        <v>18.329999999999998</v>
      </c>
      <c r="I3642" t="s">
        <v>8223</v>
      </c>
      <c r="J3642" t="s">
        <v>8245</v>
      </c>
      <c r="K3642">
        <v>1431283530</v>
      </c>
      <c r="L3642" s="9">
        <f>K3642/60/60/24+DATE(1970,1,1)</f>
        <v>42134.781597222223</v>
      </c>
      <c r="M3642">
        <v>1428691530</v>
      </c>
      <c r="N3642" s="9">
        <f>M3642/24/60/60+DATE(1970,1,1)</f>
        <v>42104.781597222223</v>
      </c>
      <c r="O3642" t="b">
        <v>0</v>
      </c>
      <c r="P3642">
        <v>3</v>
      </c>
      <c r="Q3642" t="b">
        <v>0</v>
      </c>
      <c r="R3642" t="s">
        <v>8303</v>
      </c>
      <c r="S3642" s="12" t="s">
        <v>8318</v>
      </c>
      <c r="T3642" t="s">
        <v>8360</v>
      </c>
      <c r="U3642">
        <f>YEAR(N3642)</f>
        <v>2015</v>
      </c>
    </row>
    <row r="3643" spans="1:21" ht="15" hidden="1" customHeight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>
        <f>ROUND(E3643/D3643*100,0)</f>
        <v>0</v>
      </c>
      <c r="H3643" t="e">
        <f>ROUND(E3643/P3643,2)</f>
        <v>#DIV/0!</v>
      </c>
      <c r="I3643" t="s">
        <v>8223</v>
      </c>
      <c r="J3643" t="s">
        <v>8245</v>
      </c>
      <c r="K3643">
        <v>1412485200</v>
      </c>
      <c r="L3643" s="9">
        <f>K3643/60/60/24+DATE(1970,1,1)</f>
        <v>41917.208333333336</v>
      </c>
      <c r="M3643">
        <v>1410966179</v>
      </c>
      <c r="N3643" s="9">
        <f>M3643/24/60/60+DATE(1970,1,1)</f>
        <v>41899.627071759256</v>
      </c>
      <c r="O3643" t="b">
        <v>0</v>
      </c>
      <c r="P3643">
        <v>0</v>
      </c>
      <c r="Q3643" t="b">
        <v>0</v>
      </c>
      <c r="R3643" t="s">
        <v>8303</v>
      </c>
      <c r="S3643" s="12" t="s">
        <v>8318</v>
      </c>
      <c r="T3643" t="s">
        <v>8360</v>
      </c>
      <c r="U3643">
        <f>YEAR(N3643)</f>
        <v>2014</v>
      </c>
    </row>
    <row r="3644" spans="1:21" ht="15" hidden="1" customHeight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>
        <f>ROUND(E3644/D3644*100,0)</f>
        <v>2</v>
      </c>
      <c r="H3644">
        <f>ROUND(E3644/P3644,2)</f>
        <v>7.5</v>
      </c>
      <c r="I3644" t="s">
        <v>8235</v>
      </c>
      <c r="J3644" t="s">
        <v>8248</v>
      </c>
      <c r="K3644">
        <v>1448902800</v>
      </c>
      <c r="L3644" s="9">
        <f>K3644/60/60/24+DATE(1970,1,1)</f>
        <v>42338.708333333328</v>
      </c>
      <c r="M3644">
        <v>1445369727</v>
      </c>
      <c r="N3644" s="9">
        <f>M3644/24/60/60+DATE(1970,1,1)</f>
        <v>42297.816284722227</v>
      </c>
      <c r="O3644" t="b">
        <v>0</v>
      </c>
      <c r="P3644">
        <v>2</v>
      </c>
      <c r="Q3644" t="b">
        <v>0</v>
      </c>
      <c r="R3644" t="s">
        <v>8303</v>
      </c>
      <c r="S3644" s="12" t="s">
        <v>8318</v>
      </c>
      <c r="T3644" t="s">
        <v>8360</v>
      </c>
      <c r="U3644">
        <f>YEAR(N3644)</f>
        <v>2015</v>
      </c>
    </row>
    <row r="3645" spans="1:21" ht="15" hidden="1" customHeight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>
        <f>ROUND(E3645/D3645*100,0)</f>
        <v>0</v>
      </c>
      <c r="H3645" t="e">
        <f>ROUND(E3645/P3645,2)</f>
        <v>#DIV/0!</v>
      </c>
      <c r="I3645" t="s">
        <v>8223</v>
      </c>
      <c r="J3645" t="s">
        <v>8245</v>
      </c>
      <c r="K3645">
        <v>1447734439</v>
      </c>
      <c r="L3645" s="9">
        <f>K3645/60/60/24+DATE(1970,1,1)</f>
        <v>42325.185636574075</v>
      </c>
      <c r="M3645">
        <v>1444274839</v>
      </c>
      <c r="N3645" s="9">
        <f>M3645/24/60/60+DATE(1970,1,1)</f>
        <v>42285.143969907411</v>
      </c>
      <c r="O3645" t="b">
        <v>0</v>
      </c>
      <c r="P3645">
        <v>0</v>
      </c>
      <c r="Q3645" t="b">
        <v>0</v>
      </c>
      <c r="R3645" t="s">
        <v>8303</v>
      </c>
      <c r="S3645" s="12" t="s">
        <v>8318</v>
      </c>
      <c r="T3645" t="s">
        <v>8360</v>
      </c>
      <c r="U3645">
        <f>YEAR(N3645)</f>
        <v>2015</v>
      </c>
    </row>
    <row r="3646" spans="1:21" ht="15" hidden="1" customHeight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>
        <f>ROUND(E3646/D3646*100,0)</f>
        <v>16</v>
      </c>
      <c r="H3646">
        <f>ROUND(E3646/P3646,2)</f>
        <v>68.42</v>
      </c>
      <c r="I3646" t="s">
        <v>8223</v>
      </c>
      <c r="J3646" t="s">
        <v>8245</v>
      </c>
      <c r="K3646">
        <v>1457413140</v>
      </c>
      <c r="L3646" s="9">
        <f>K3646/60/60/24+DATE(1970,1,1)</f>
        <v>42437.207638888889</v>
      </c>
      <c r="M3646">
        <v>1454996887</v>
      </c>
      <c r="N3646" s="9">
        <f>M3646/24/60/60+DATE(1970,1,1)</f>
        <v>42409.241747685184</v>
      </c>
      <c r="O3646" t="b">
        <v>0</v>
      </c>
      <c r="P3646">
        <v>12</v>
      </c>
      <c r="Q3646" t="b">
        <v>0</v>
      </c>
      <c r="R3646" t="s">
        <v>8303</v>
      </c>
      <c r="S3646" s="12" t="s">
        <v>8318</v>
      </c>
      <c r="T3646" t="s">
        <v>8360</v>
      </c>
      <c r="U3646">
        <f>YEAR(N3646)</f>
        <v>2016</v>
      </c>
    </row>
    <row r="3647" spans="1:21" ht="15" hidden="1" customHeight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>
        <f>ROUND(E3647/D3647*100,0)</f>
        <v>0</v>
      </c>
      <c r="H3647">
        <f>ROUND(E3647/P3647,2)</f>
        <v>1</v>
      </c>
      <c r="I3647" t="s">
        <v>8228</v>
      </c>
      <c r="J3647" t="s">
        <v>8250</v>
      </c>
      <c r="K3647">
        <v>1479773838</v>
      </c>
      <c r="L3647" s="9">
        <f>K3647/60/60/24+DATE(1970,1,1)</f>
        <v>42696.012013888889</v>
      </c>
      <c r="M3647">
        <v>1477178238</v>
      </c>
      <c r="N3647" s="9">
        <f>M3647/24/60/60+DATE(1970,1,1)</f>
        <v>42665.970347222217</v>
      </c>
      <c r="O3647" t="b">
        <v>0</v>
      </c>
      <c r="P3647">
        <v>1</v>
      </c>
      <c r="Q3647" t="b">
        <v>0</v>
      </c>
      <c r="R3647" t="s">
        <v>8303</v>
      </c>
      <c r="S3647" s="12" t="s">
        <v>8318</v>
      </c>
      <c r="T3647" t="s">
        <v>8360</v>
      </c>
      <c r="U3647">
        <f>YEAR(N3647)</f>
        <v>2016</v>
      </c>
    </row>
    <row r="3648" spans="1:21" ht="15" hidden="1" customHeight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>
        <f>ROUND(E3648/D3648*100,0)</f>
        <v>5</v>
      </c>
      <c r="H3648">
        <f>ROUND(E3648/P3648,2)</f>
        <v>60.13</v>
      </c>
      <c r="I3648" t="s">
        <v>8223</v>
      </c>
      <c r="J3648" t="s">
        <v>8245</v>
      </c>
      <c r="K3648">
        <v>1434497400</v>
      </c>
      <c r="L3648" s="9">
        <f>K3648/60/60/24+DATE(1970,1,1)</f>
        <v>42171.979166666672</v>
      </c>
      <c r="M3648">
        <v>1431770802</v>
      </c>
      <c r="N3648" s="9">
        <f>M3648/24/60/60+DATE(1970,1,1)</f>
        <v>42140.421319444446</v>
      </c>
      <c r="O3648" t="b">
        <v>0</v>
      </c>
      <c r="P3648">
        <v>8</v>
      </c>
      <c r="Q3648" t="b">
        <v>0</v>
      </c>
      <c r="R3648" t="s">
        <v>8303</v>
      </c>
      <c r="S3648" s="12" t="s">
        <v>8318</v>
      </c>
      <c r="T3648" t="s">
        <v>8360</v>
      </c>
      <c r="U3648">
        <f>YEAR(N3648)</f>
        <v>2015</v>
      </c>
    </row>
    <row r="3649" spans="1:21" ht="15" hidden="1" customHeight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>
        <f>ROUND(E3649/D3649*100,0)</f>
        <v>6</v>
      </c>
      <c r="H3649">
        <f>ROUND(E3649/P3649,2)</f>
        <v>15</v>
      </c>
      <c r="I3649" t="s">
        <v>8224</v>
      </c>
      <c r="J3649" t="s">
        <v>8246</v>
      </c>
      <c r="K3649">
        <v>1475258327</v>
      </c>
      <c r="L3649" s="9">
        <f>K3649/60/60/24+DATE(1970,1,1)</f>
        <v>42643.749155092592</v>
      </c>
      <c r="M3649">
        <v>1471370327</v>
      </c>
      <c r="N3649" s="9">
        <f>M3649/24/60/60+DATE(1970,1,1)</f>
        <v>42598.749155092592</v>
      </c>
      <c r="O3649" t="b">
        <v>0</v>
      </c>
      <c r="P3649">
        <v>2</v>
      </c>
      <c r="Q3649" t="b">
        <v>0</v>
      </c>
      <c r="R3649" t="s">
        <v>8303</v>
      </c>
      <c r="S3649" s="12" t="s">
        <v>8318</v>
      </c>
      <c r="T3649" t="s">
        <v>8360</v>
      </c>
      <c r="U3649">
        <f>YEAR(N3649)</f>
        <v>2016</v>
      </c>
    </row>
    <row r="3650" spans="1:21" ht="15" hidden="1" customHeight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>
        <f>ROUND(E3650/D3650*100,0)</f>
        <v>100</v>
      </c>
      <c r="H3650">
        <f>ROUND(E3650/P3650,2)</f>
        <v>550.04</v>
      </c>
      <c r="I3650" t="s">
        <v>8223</v>
      </c>
      <c r="J3650" t="s">
        <v>8245</v>
      </c>
      <c r="K3650">
        <v>1412492445</v>
      </c>
      <c r="L3650" s="9">
        <f>K3650/60/60/24+DATE(1970,1,1)</f>
        <v>41917.292187500003</v>
      </c>
      <c r="M3650">
        <v>1409900445</v>
      </c>
      <c r="N3650" s="9">
        <f>M3650/24/60/60+DATE(1970,1,1)</f>
        <v>41887.292187500003</v>
      </c>
      <c r="O3650" t="b">
        <v>0</v>
      </c>
      <c r="P3650">
        <v>73</v>
      </c>
      <c r="Q3650" t="b">
        <v>1</v>
      </c>
      <c r="R3650" t="s">
        <v>8269</v>
      </c>
      <c r="S3650" s="12" t="s">
        <v>8318</v>
      </c>
      <c r="T3650" t="s">
        <v>8319</v>
      </c>
      <c r="U3650">
        <f>YEAR(N3650)</f>
        <v>2014</v>
      </c>
    </row>
    <row r="3651" spans="1:21" ht="15" hidden="1" customHeight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>
        <f>ROUND(E3651/D3651*100,0)</f>
        <v>104</v>
      </c>
      <c r="H3651">
        <f>ROUND(E3651/P3651,2)</f>
        <v>97.5</v>
      </c>
      <c r="I3651" t="s">
        <v>8228</v>
      </c>
      <c r="J3651" t="s">
        <v>8250</v>
      </c>
      <c r="K3651">
        <v>1402938394</v>
      </c>
      <c r="L3651" s="9">
        <f>K3651/60/60/24+DATE(1970,1,1)</f>
        <v>41806.712893518517</v>
      </c>
      <c r="M3651">
        <v>1400691994</v>
      </c>
      <c r="N3651" s="9">
        <f>M3651/24/60/60+DATE(1970,1,1)</f>
        <v>41780.712893518517</v>
      </c>
      <c r="O3651" t="b">
        <v>0</v>
      </c>
      <c r="P3651">
        <v>8</v>
      </c>
      <c r="Q3651" t="b">
        <v>1</v>
      </c>
      <c r="R3651" t="s">
        <v>8269</v>
      </c>
      <c r="S3651" s="12" t="s">
        <v>8318</v>
      </c>
      <c r="T3651" t="s">
        <v>8319</v>
      </c>
      <c r="U3651">
        <f>YEAR(N3651)</f>
        <v>2014</v>
      </c>
    </row>
    <row r="3652" spans="1:21" ht="15" hidden="1" customHeight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>
        <f>ROUND(E3652/D3652*100,0)</f>
        <v>100</v>
      </c>
      <c r="H3652">
        <f>ROUND(E3652/P3652,2)</f>
        <v>29.41</v>
      </c>
      <c r="I3652" t="s">
        <v>8224</v>
      </c>
      <c r="J3652" t="s">
        <v>8246</v>
      </c>
      <c r="K3652">
        <v>1454412584</v>
      </c>
      <c r="L3652" s="9">
        <f>K3652/60/60/24+DATE(1970,1,1)</f>
        <v>42402.478981481487</v>
      </c>
      <c r="M3652">
        <v>1452598184</v>
      </c>
      <c r="N3652" s="9">
        <f>M3652/24/60/60+DATE(1970,1,1)</f>
        <v>42381.478981481487</v>
      </c>
      <c r="O3652" t="b">
        <v>0</v>
      </c>
      <c r="P3652">
        <v>17</v>
      </c>
      <c r="Q3652" t="b">
        <v>1</v>
      </c>
      <c r="R3652" t="s">
        <v>8269</v>
      </c>
      <c r="S3652" s="12" t="s">
        <v>8318</v>
      </c>
      <c r="T3652" t="s">
        <v>8319</v>
      </c>
      <c r="U3652">
        <f>YEAR(N3652)</f>
        <v>2016</v>
      </c>
    </row>
    <row r="3653" spans="1:21" ht="15" hidden="1" customHeight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>
        <f>ROUND(E3653/D3653*100,0)</f>
        <v>104</v>
      </c>
      <c r="H3653">
        <f>ROUND(E3653/P3653,2)</f>
        <v>57.78</v>
      </c>
      <c r="I3653" t="s">
        <v>8223</v>
      </c>
      <c r="J3653" t="s">
        <v>8245</v>
      </c>
      <c r="K3653">
        <v>1407686340</v>
      </c>
      <c r="L3653" s="9">
        <f>K3653/60/60/24+DATE(1970,1,1)</f>
        <v>41861.665972222225</v>
      </c>
      <c r="M3653">
        <v>1404833442</v>
      </c>
      <c r="N3653" s="9">
        <f>M3653/24/60/60+DATE(1970,1,1)</f>
        <v>41828.646319444444</v>
      </c>
      <c r="O3653" t="b">
        <v>0</v>
      </c>
      <c r="P3653">
        <v>9</v>
      </c>
      <c r="Q3653" t="b">
        <v>1</v>
      </c>
      <c r="R3653" t="s">
        <v>8269</v>
      </c>
      <c r="S3653" s="12" t="s">
        <v>8318</v>
      </c>
      <c r="T3653" t="s">
        <v>8319</v>
      </c>
      <c r="U3653">
        <f>YEAR(N3653)</f>
        <v>2014</v>
      </c>
    </row>
    <row r="3654" spans="1:21" ht="15" hidden="1" customHeight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>
        <f>ROUND(E3654/D3654*100,0)</f>
        <v>251</v>
      </c>
      <c r="H3654">
        <f>ROUND(E3654/P3654,2)</f>
        <v>44.24</v>
      </c>
      <c r="I3654" t="s">
        <v>8228</v>
      </c>
      <c r="J3654" t="s">
        <v>8250</v>
      </c>
      <c r="K3654">
        <v>1472097540</v>
      </c>
      <c r="L3654" s="9">
        <f>K3654/60/60/24+DATE(1970,1,1)</f>
        <v>42607.165972222225</v>
      </c>
      <c r="M3654">
        <v>1471188502</v>
      </c>
      <c r="N3654" s="9">
        <f>M3654/24/60/60+DATE(1970,1,1)</f>
        <v>42596.644699074073</v>
      </c>
      <c r="O3654" t="b">
        <v>0</v>
      </c>
      <c r="P3654">
        <v>17</v>
      </c>
      <c r="Q3654" t="b">
        <v>1</v>
      </c>
      <c r="R3654" t="s">
        <v>8269</v>
      </c>
      <c r="S3654" s="12" t="s">
        <v>8318</v>
      </c>
      <c r="T3654" t="s">
        <v>8319</v>
      </c>
      <c r="U3654">
        <f>YEAR(N3654)</f>
        <v>2016</v>
      </c>
    </row>
    <row r="3655" spans="1:21" ht="15" hidden="1" customHeight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>
        <f>ROUND(E3655/D3655*100,0)</f>
        <v>101</v>
      </c>
      <c r="H3655">
        <f>ROUND(E3655/P3655,2)</f>
        <v>60.91</v>
      </c>
      <c r="I3655" t="s">
        <v>8224</v>
      </c>
      <c r="J3655" t="s">
        <v>8246</v>
      </c>
      <c r="K3655">
        <v>1438764207</v>
      </c>
      <c r="L3655" s="9">
        <f>K3655/60/60/24+DATE(1970,1,1)</f>
        <v>42221.363506944443</v>
      </c>
      <c r="M3655">
        <v>1436172207</v>
      </c>
      <c r="N3655" s="9">
        <f>M3655/24/60/60+DATE(1970,1,1)</f>
        <v>42191.363506944443</v>
      </c>
      <c r="O3655" t="b">
        <v>0</v>
      </c>
      <c r="P3655">
        <v>33</v>
      </c>
      <c r="Q3655" t="b">
        <v>1</v>
      </c>
      <c r="R3655" t="s">
        <v>8269</v>
      </c>
      <c r="S3655" s="12" t="s">
        <v>8318</v>
      </c>
      <c r="T3655" t="s">
        <v>8319</v>
      </c>
      <c r="U3655">
        <f>YEAR(N3655)</f>
        <v>2015</v>
      </c>
    </row>
    <row r="3656" spans="1:21" ht="15" hidden="1" customHeight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>
        <f>ROUND(E3656/D3656*100,0)</f>
        <v>174</v>
      </c>
      <c r="H3656">
        <f>ROUND(E3656/P3656,2)</f>
        <v>68.84</v>
      </c>
      <c r="I3656" t="s">
        <v>8224</v>
      </c>
      <c r="J3656" t="s">
        <v>8246</v>
      </c>
      <c r="K3656">
        <v>1459702800</v>
      </c>
      <c r="L3656" s="9">
        <f>K3656/60/60/24+DATE(1970,1,1)</f>
        <v>42463.708333333328</v>
      </c>
      <c r="M3656">
        <v>1457690386</v>
      </c>
      <c r="N3656" s="9">
        <f>M3656/24/60/60+DATE(1970,1,1)</f>
        <v>42440.416504629626</v>
      </c>
      <c r="O3656" t="b">
        <v>0</v>
      </c>
      <c r="P3656">
        <v>38</v>
      </c>
      <c r="Q3656" t="b">
        <v>1</v>
      </c>
      <c r="R3656" t="s">
        <v>8269</v>
      </c>
      <c r="S3656" s="12" t="s">
        <v>8318</v>
      </c>
      <c r="T3656" t="s">
        <v>8319</v>
      </c>
      <c r="U3656">
        <f>YEAR(N3656)</f>
        <v>2016</v>
      </c>
    </row>
    <row r="3657" spans="1:21" ht="15" hidden="1" customHeight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>
        <f>ROUND(E3657/D3657*100,0)</f>
        <v>116</v>
      </c>
      <c r="H3657">
        <f>ROUND(E3657/P3657,2)</f>
        <v>73.58</v>
      </c>
      <c r="I3657" t="s">
        <v>8223</v>
      </c>
      <c r="J3657" t="s">
        <v>8245</v>
      </c>
      <c r="K3657">
        <v>1437202740</v>
      </c>
      <c r="L3657" s="9">
        <f>K3657/60/60/24+DATE(1970,1,1)</f>
        <v>42203.290972222225</v>
      </c>
      <c r="M3657">
        <v>1434654998</v>
      </c>
      <c r="N3657" s="9">
        <f>M3657/24/60/60+DATE(1970,1,1)</f>
        <v>42173.803217592591</v>
      </c>
      <c r="O3657" t="b">
        <v>0</v>
      </c>
      <c r="P3657">
        <v>79</v>
      </c>
      <c r="Q3657" t="b">
        <v>1</v>
      </c>
      <c r="R3657" t="s">
        <v>8269</v>
      </c>
      <c r="S3657" s="12" t="s">
        <v>8318</v>
      </c>
      <c r="T3657" t="s">
        <v>8319</v>
      </c>
      <c r="U3657">
        <f>YEAR(N3657)</f>
        <v>2015</v>
      </c>
    </row>
    <row r="3658" spans="1:21" ht="15" hidden="1" customHeight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>
        <f>ROUND(E3658/D3658*100,0)</f>
        <v>106</v>
      </c>
      <c r="H3658">
        <f>ROUND(E3658/P3658,2)</f>
        <v>115.02</v>
      </c>
      <c r="I3658" t="s">
        <v>8239</v>
      </c>
      <c r="J3658" t="s">
        <v>8256</v>
      </c>
      <c r="K3658">
        <v>1485989940</v>
      </c>
      <c r="L3658" s="9">
        <f>K3658/60/60/24+DATE(1970,1,1)</f>
        <v>42767.957638888889</v>
      </c>
      <c r="M3658">
        <v>1483393836</v>
      </c>
      <c r="N3658" s="9">
        <f>M3658/24/60/60+DATE(1970,1,1)</f>
        <v>42737.910138888888</v>
      </c>
      <c r="O3658" t="b">
        <v>0</v>
      </c>
      <c r="P3658">
        <v>46</v>
      </c>
      <c r="Q3658" t="b">
        <v>1</v>
      </c>
      <c r="R3658" t="s">
        <v>8269</v>
      </c>
      <c r="S3658" s="12" t="s">
        <v>8318</v>
      </c>
      <c r="T3658" t="s">
        <v>8319</v>
      </c>
      <c r="U3658">
        <f>YEAR(N3658)</f>
        <v>2017</v>
      </c>
    </row>
    <row r="3659" spans="1:21" ht="15" hidden="1" customHeight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>
        <f>ROUND(E3659/D3659*100,0)</f>
        <v>111</v>
      </c>
      <c r="H3659">
        <f>ROUND(E3659/P3659,2)</f>
        <v>110.75</v>
      </c>
      <c r="I3659" t="s">
        <v>8231</v>
      </c>
      <c r="J3659" t="s">
        <v>8252</v>
      </c>
      <c r="K3659">
        <v>1464817320</v>
      </c>
      <c r="L3659" s="9">
        <f>K3659/60/60/24+DATE(1970,1,1)</f>
        <v>42522.904166666667</v>
      </c>
      <c r="M3659">
        <v>1462806419</v>
      </c>
      <c r="N3659" s="9">
        <f>M3659/24/60/60+DATE(1970,1,1)</f>
        <v>42499.629849537036</v>
      </c>
      <c r="O3659" t="b">
        <v>0</v>
      </c>
      <c r="P3659">
        <v>20</v>
      </c>
      <c r="Q3659" t="b">
        <v>1</v>
      </c>
      <c r="R3659" t="s">
        <v>8269</v>
      </c>
      <c r="S3659" s="12" t="s">
        <v>8318</v>
      </c>
      <c r="T3659" t="s">
        <v>8319</v>
      </c>
      <c r="U3659">
        <f>YEAR(N3659)</f>
        <v>2016</v>
      </c>
    </row>
    <row r="3660" spans="1:21" ht="15" hidden="1" customHeight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>
        <f>ROUND(E3660/D3660*100,0)</f>
        <v>101</v>
      </c>
      <c r="H3660">
        <f>ROUND(E3660/P3660,2)</f>
        <v>75.5</v>
      </c>
      <c r="I3660" t="s">
        <v>8223</v>
      </c>
      <c r="J3660" t="s">
        <v>8245</v>
      </c>
      <c r="K3660">
        <v>1404273540</v>
      </c>
      <c r="L3660" s="9">
        <f>K3660/60/60/24+DATE(1970,1,1)</f>
        <v>41822.165972222225</v>
      </c>
      <c r="M3660">
        <v>1400272580</v>
      </c>
      <c r="N3660" s="9">
        <f>M3660/24/60/60+DATE(1970,1,1)</f>
        <v>41775.858564814815</v>
      </c>
      <c r="O3660" t="b">
        <v>0</v>
      </c>
      <c r="P3660">
        <v>20</v>
      </c>
      <c r="Q3660" t="b">
        <v>1</v>
      </c>
      <c r="R3660" t="s">
        <v>8269</v>
      </c>
      <c r="S3660" s="12" t="s">
        <v>8318</v>
      </c>
      <c r="T3660" t="s">
        <v>8319</v>
      </c>
      <c r="U3660">
        <f>YEAR(N3660)</f>
        <v>2014</v>
      </c>
    </row>
    <row r="3661" spans="1:21" ht="15" hidden="1" customHeight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>
        <f>ROUND(E3661/D3661*100,0)</f>
        <v>102</v>
      </c>
      <c r="H3661">
        <f>ROUND(E3661/P3661,2)</f>
        <v>235.46</v>
      </c>
      <c r="I3661" t="s">
        <v>8223</v>
      </c>
      <c r="J3661" t="s">
        <v>8245</v>
      </c>
      <c r="K3661">
        <v>1426775940</v>
      </c>
      <c r="L3661" s="9">
        <f>K3661/60/60/24+DATE(1970,1,1)</f>
        <v>42082.610416666663</v>
      </c>
      <c r="M3661">
        <v>1424414350</v>
      </c>
      <c r="N3661" s="9">
        <f>M3661/24/60/60+DATE(1970,1,1)</f>
        <v>42055.277199074073</v>
      </c>
      <c r="O3661" t="b">
        <v>0</v>
      </c>
      <c r="P3661">
        <v>13</v>
      </c>
      <c r="Q3661" t="b">
        <v>1</v>
      </c>
      <c r="R3661" t="s">
        <v>8269</v>
      </c>
      <c r="S3661" s="12" t="s">
        <v>8318</v>
      </c>
      <c r="T3661" t="s">
        <v>8319</v>
      </c>
      <c r="U3661">
        <f>YEAR(N3661)</f>
        <v>2015</v>
      </c>
    </row>
    <row r="3662" spans="1:21" ht="15" hidden="1" customHeight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>
        <f>ROUND(E3662/D3662*100,0)</f>
        <v>100</v>
      </c>
      <c r="H3662">
        <f>ROUND(E3662/P3662,2)</f>
        <v>11.36</v>
      </c>
      <c r="I3662" t="s">
        <v>8224</v>
      </c>
      <c r="J3662" t="s">
        <v>8246</v>
      </c>
      <c r="K3662">
        <v>1419368925</v>
      </c>
      <c r="L3662" s="9">
        <f>K3662/60/60/24+DATE(1970,1,1)</f>
        <v>41996.881076388891</v>
      </c>
      <c r="M3662">
        <v>1417208925</v>
      </c>
      <c r="N3662" s="9">
        <f>M3662/24/60/60+DATE(1970,1,1)</f>
        <v>41971.881076388891</v>
      </c>
      <c r="O3662" t="b">
        <v>0</v>
      </c>
      <c r="P3662">
        <v>22</v>
      </c>
      <c r="Q3662" t="b">
        <v>1</v>
      </c>
      <c r="R3662" t="s">
        <v>8269</v>
      </c>
      <c r="S3662" s="12" t="s">
        <v>8318</v>
      </c>
      <c r="T3662" t="s">
        <v>8319</v>
      </c>
      <c r="U3662">
        <f>YEAR(N3662)</f>
        <v>2014</v>
      </c>
    </row>
    <row r="3663" spans="1:21" ht="15" hidden="1" customHeight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>
        <f>ROUND(E3663/D3663*100,0)</f>
        <v>111</v>
      </c>
      <c r="H3663">
        <f>ROUND(E3663/P3663,2)</f>
        <v>92.5</v>
      </c>
      <c r="I3663" t="s">
        <v>8223</v>
      </c>
      <c r="J3663" t="s">
        <v>8245</v>
      </c>
      <c r="K3663">
        <v>1460260800</v>
      </c>
      <c r="L3663" s="9">
        <f>K3663/60/60/24+DATE(1970,1,1)</f>
        <v>42470.166666666672</v>
      </c>
      <c r="M3663">
        <v>1458336672</v>
      </c>
      <c r="N3663" s="9">
        <f>M3663/24/60/60+DATE(1970,1,1)</f>
        <v>42447.896666666667</v>
      </c>
      <c r="O3663" t="b">
        <v>0</v>
      </c>
      <c r="P3663">
        <v>36</v>
      </c>
      <c r="Q3663" t="b">
        <v>1</v>
      </c>
      <c r="R3663" t="s">
        <v>8269</v>
      </c>
      <c r="S3663" s="12" t="s">
        <v>8318</v>
      </c>
      <c r="T3663" t="s">
        <v>8319</v>
      </c>
      <c r="U3663">
        <f>YEAR(N3663)</f>
        <v>2016</v>
      </c>
    </row>
    <row r="3664" spans="1:21" ht="15" hidden="1" customHeight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>
        <f>ROUND(E3664/D3664*100,0)</f>
        <v>101</v>
      </c>
      <c r="H3664">
        <f>ROUND(E3664/P3664,2)</f>
        <v>202.85</v>
      </c>
      <c r="I3664" t="s">
        <v>8228</v>
      </c>
      <c r="J3664" t="s">
        <v>8250</v>
      </c>
      <c r="K3664">
        <v>1427775414</v>
      </c>
      <c r="L3664" s="9">
        <f>K3664/60/60/24+DATE(1970,1,1)</f>
        <v>42094.178402777776</v>
      </c>
      <c r="M3664">
        <v>1425187014</v>
      </c>
      <c r="N3664" s="9">
        <f>M3664/24/60/60+DATE(1970,1,1)</f>
        <v>42064.220069444447</v>
      </c>
      <c r="O3664" t="b">
        <v>0</v>
      </c>
      <c r="P3664">
        <v>40</v>
      </c>
      <c r="Q3664" t="b">
        <v>1</v>
      </c>
      <c r="R3664" t="s">
        <v>8269</v>
      </c>
      <c r="S3664" s="12" t="s">
        <v>8318</v>
      </c>
      <c r="T3664" t="s">
        <v>8319</v>
      </c>
      <c r="U3664">
        <f>YEAR(N3664)</f>
        <v>2015</v>
      </c>
    </row>
    <row r="3665" spans="1:21" ht="15" hidden="1" customHeight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>
        <f>ROUND(E3665/D3665*100,0)</f>
        <v>104</v>
      </c>
      <c r="H3665">
        <f>ROUND(E3665/P3665,2)</f>
        <v>26</v>
      </c>
      <c r="I3665" t="s">
        <v>8224</v>
      </c>
      <c r="J3665" t="s">
        <v>8246</v>
      </c>
      <c r="K3665">
        <v>1482321030</v>
      </c>
      <c r="L3665" s="9">
        <f>K3665/60/60/24+DATE(1970,1,1)</f>
        <v>42725.493402777778</v>
      </c>
      <c r="M3665">
        <v>1477133430</v>
      </c>
      <c r="N3665" s="9">
        <f>M3665/24/60/60+DATE(1970,1,1)</f>
        <v>42665.451736111107</v>
      </c>
      <c r="O3665" t="b">
        <v>0</v>
      </c>
      <c r="P3665">
        <v>9</v>
      </c>
      <c r="Q3665" t="b">
        <v>1</v>
      </c>
      <c r="R3665" t="s">
        <v>8269</v>
      </c>
      <c r="S3665" s="12" t="s">
        <v>8318</v>
      </c>
      <c r="T3665" t="s">
        <v>8319</v>
      </c>
      <c r="U3665">
        <f>YEAR(N3665)</f>
        <v>2016</v>
      </c>
    </row>
    <row r="3666" spans="1:21" ht="15" hidden="1" customHeight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>
        <f>ROUND(E3666/D3666*100,0)</f>
        <v>109</v>
      </c>
      <c r="H3666">
        <f>ROUND(E3666/P3666,2)</f>
        <v>46.05</v>
      </c>
      <c r="I3666" t="s">
        <v>8223</v>
      </c>
      <c r="J3666" t="s">
        <v>8245</v>
      </c>
      <c r="K3666">
        <v>1466056689</v>
      </c>
      <c r="L3666" s="9">
        <f>K3666/60/60/24+DATE(1970,1,1)</f>
        <v>42537.248715277776</v>
      </c>
      <c r="M3666">
        <v>1464847089</v>
      </c>
      <c r="N3666" s="9">
        <f>M3666/24/60/60+DATE(1970,1,1)</f>
        <v>42523.248715277776</v>
      </c>
      <c r="O3666" t="b">
        <v>0</v>
      </c>
      <c r="P3666">
        <v>19</v>
      </c>
      <c r="Q3666" t="b">
        <v>1</v>
      </c>
      <c r="R3666" t="s">
        <v>8269</v>
      </c>
      <c r="S3666" s="12" t="s">
        <v>8318</v>
      </c>
      <c r="T3666" t="s">
        <v>8319</v>
      </c>
      <c r="U3666">
        <f>YEAR(N3666)</f>
        <v>2016</v>
      </c>
    </row>
    <row r="3667" spans="1:21" ht="15" hidden="1" customHeight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>
        <f>ROUND(E3667/D3667*100,0)</f>
        <v>115</v>
      </c>
      <c r="H3667">
        <f>ROUND(E3667/P3667,2)</f>
        <v>51</v>
      </c>
      <c r="I3667" t="s">
        <v>8229</v>
      </c>
      <c r="J3667" t="s">
        <v>8248</v>
      </c>
      <c r="K3667">
        <v>1446062040</v>
      </c>
      <c r="L3667" s="9">
        <f>K3667/60/60/24+DATE(1970,1,1)</f>
        <v>42305.829166666663</v>
      </c>
      <c r="M3667">
        <v>1445109822</v>
      </c>
      <c r="N3667" s="9">
        <f>M3667/24/60/60+DATE(1970,1,1)</f>
        <v>42294.808124999996</v>
      </c>
      <c r="O3667" t="b">
        <v>0</v>
      </c>
      <c r="P3667">
        <v>14</v>
      </c>
      <c r="Q3667" t="b">
        <v>1</v>
      </c>
      <c r="R3667" t="s">
        <v>8269</v>
      </c>
      <c r="S3667" s="12" t="s">
        <v>8318</v>
      </c>
      <c r="T3667" t="s">
        <v>8319</v>
      </c>
      <c r="U3667">
        <f>YEAR(N3667)</f>
        <v>2015</v>
      </c>
    </row>
    <row r="3668" spans="1:21" ht="15" hidden="1" customHeight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>
        <f>ROUND(E3668/D3668*100,0)</f>
        <v>100</v>
      </c>
      <c r="H3668">
        <f>ROUND(E3668/P3668,2)</f>
        <v>31.58</v>
      </c>
      <c r="I3668" t="s">
        <v>8223</v>
      </c>
      <c r="J3668" t="s">
        <v>8245</v>
      </c>
      <c r="K3668">
        <v>1406185200</v>
      </c>
      <c r="L3668" s="9">
        <f>K3668/60/60/24+DATE(1970,1,1)</f>
        <v>41844.291666666664</v>
      </c>
      <c r="M3668">
        <v>1404337382</v>
      </c>
      <c r="N3668" s="9">
        <f>M3668/24/60/60+DATE(1970,1,1)</f>
        <v>41822.90488425926</v>
      </c>
      <c r="O3668" t="b">
        <v>0</v>
      </c>
      <c r="P3668">
        <v>38</v>
      </c>
      <c r="Q3668" t="b">
        <v>1</v>
      </c>
      <c r="R3668" t="s">
        <v>8269</v>
      </c>
      <c r="S3668" s="12" t="s">
        <v>8318</v>
      </c>
      <c r="T3668" t="s">
        <v>8319</v>
      </c>
      <c r="U3668">
        <f>YEAR(N3668)</f>
        <v>2014</v>
      </c>
    </row>
    <row r="3669" spans="1:21" ht="15" hidden="1" customHeight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>
        <f>ROUND(E3669/D3669*100,0)</f>
        <v>103</v>
      </c>
      <c r="H3669">
        <f>ROUND(E3669/P3669,2)</f>
        <v>53.36</v>
      </c>
      <c r="I3669" t="s">
        <v>8224</v>
      </c>
      <c r="J3669" t="s">
        <v>8246</v>
      </c>
      <c r="K3669">
        <v>1437261419</v>
      </c>
      <c r="L3669" s="9">
        <f>K3669/60/60/24+DATE(1970,1,1)</f>
        <v>42203.970127314817</v>
      </c>
      <c r="M3669">
        <v>1434669419</v>
      </c>
      <c r="N3669" s="9">
        <f>M3669/24/60/60+DATE(1970,1,1)</f>
        <v>42173.970127314817</v>
      </c>
      <c r="O3669" t="b">
        <v>0</v>
      </c>
      <c r="P3669">
        <v>58</v>
      </c>
      <c r="Q3669" t="b">
        <v>1</v>
      </c>
      <c r="R3669" t="s">
        <v>8269</v>
      </c>
      <c r="S3669" s="12" t="s">
        <v>8318</v>
      </c>
      <c r="T3669" t="s">
        <v>8319</v>
      </c>
      <c r="U3669">
        <f>YEAR(N3669)</f>
        <v>2015</v>
      </c>
    </row>
    <row r="3670" spans="1:21" ht="15" hidden="1" customHeight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>
        <f>ROUND(E3670/D3670*100,0)</f>
        <v>104</v>
      </c>
      <c r="H3670">
        <f>ROUND(E3670/P3670,2)</f>
        <v>36.96</v>
      </c>
      <c r="I3670" t="s">
        <v>8223</v>
      </c>
      <c r="J3670" t="s">
        <v>8245</v>
      </c>
      <c r="K3670">
        <v>1437676380</v>
      </c>
      <c r="L3670" s="9">
        <f>K3670/60/60/24+DATE(1970,1,1)</f>
        <v>42208.772916666669</v>
      </c>
      <c r="M3670">
        <v>1435670452</v>
      </c>
      <c r="N3670" s="9">
        <f>M3670/24/60/60+DATE(1970,1,1)</f>
        <v>42185.556157407409</v>
      </c>
      <c r="O3670" t="b">
        <v>0</v>
      </c>
      <c r="P3670">
        <v>28</v>
      </c>
      <c r="Q3670" t="b">
        <v>1</v>
      </c>
      <c r="R3670" t="s">
        <v>8269</v>
      </c>
      <c r="S3670" s="12" t="s">
        <v>8318</v>
      </c>
      <c r="T3670" t="s">
        <v>8319</v>
      </c>
      <c r="U3670">
        <f>YEAR(N3670)</f>
        <v>2015</v>
      </c>
    </row>
    <row r="3671" spans="1:21" ht="15" hidden="1" customHeight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>
        <f>ROUND(E3671/D3671*100,0)</f>
        <v>138</v>
      </c>
      <c r="H3671">
        <f>ROUND(E3671/P3671,2)</f>
        <v>81.290000000000006</v>
      </c>
      <c r="I3671" t="s">
        <v>8224</v>
      </c>
      <c r="J3671" t="s">
        <v>8246</v>
      </c>
      <c r="K3671">
        <v>1434039137</v>
      </c>
      <c r="L3671" s="9">
        <f>K3671/60/60/24+DATE(1970,1,1)</f>
        <v>42166.675196759257</v>
      </c>
      <c r="M3671">
        <v>1431447137</v>
      </c>
      <c r="N3671" s="9">
        <f>M3671/24/60/60+DATE(1970,1,1)</f>
        <v>42136.675196759257</v>
      </c>
      <c r="O3671" t="b">
        <v>0</v>
      </c>
      <c r="P3671">
        <v>17</v>
      </c>
      <c r="Q3671" t="b">
        <v>1</v>
      </c>
      <c r="R3671" t="s">
        <v>8269</v>
      </c>
      <c r="S3671" s="12" t="s">
        <v>8318</v>
      </c>
      <c r="T3671" t="s">
        <v>8319</v>
      </c>
      <c r="U3671">
        <f>YEAR(N3671)</f>
        <v>2015</v>
      </c>
    </row>
    <row r="3672" spans="1:21" ht="15" hidden="1" customHeight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>
        <f>ROUND(E3672/D3672*100,0)</f>
        <v>110</v>
      </c>
      <c r="H3672">
        <f>ROUND(E3672/P3672,2)</f>
        <v>20.079999999999998</v>
      </c>
      <c r="I3672" t="s">
        <v>8224</v>
      </c>
      <c r="J3672" t="s">
        <v>8246</v>
      </c>
      <c r="K3672">
        <v>1433113200</v>
      </c>
      <c r="L3672" s="9">
        <f>K3672/60/60/24+DATE(1970,1,1)</f>
        <v>42155.958333333328</v>
      </c>
      <c r="M3672">
        <v>1431951611</v>
      </c>
      <c r="N3672" s="9">
        <f>M3672/24/60/60+DATE(1970,1,1)</f>
        <v>42142.514016203706</v>
      </c>
      <c r="O3672" t="b">
        <v>0</v>
      </c>
      <c r="P3672">
        <v>12</v>
      </c>
      <c r="Q3672" t="b">
        <v>1</v>
      </c>
      <c r="R3672" t="s">
        <v>8269</v>
      </c>
      <c r="S3672" s="12" t="s">
        <v>8318</v>
      </c>
      <c r="T3672" t="s">
        <v>8319</v>
      </c>
      <c r="U3672">
        <f>YEAR(N3672)</f>
        <v>2015</v>
      </c>
    </row>
    <row r="3673" spans="1:21" ht="15" hidden="1" customHeight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>
        <f>ROUND(E3673/D3673*100,0)</f>
        <v>101</v>
      </c>
      <c r="H3673">
        <f>ROUND(E3673/P3673,2)</f>
        <v>88.25</v>
      </c>
      <c r="I3673" t="s">
        <v>8223</v>
      </c>
      <c r="J3673" t="s">
        <v>8245</v>
      </c>
      <c r="K3673">
        <v>1405915140</v>
      </c>
      <c r="L3673" s="9">
        <f>K3673/60/60/24+DATE(1970,1,1)</f>
        <v>41841.165972222225</v>
      </c>
      <c r="M3673">
        <v>1404140667</v>
      </c>
      <c r="N3673" s="9">
        <f>M3673/24/60/60+DATE(1970,1,1)</f>
        <v>41820.62809027778</v>
      </c>
      <c r="O3673" t="b">
        <v>0</v>
      </c>
      <c r="P3673">
        <v>40</v>
      </c>
      <c r="Q3673" t="b">
        <v>1</v>
      </c>
      <c r="R3673" t="s">
        <v>8269</v>
      </c>
      <c r="S3673" s="12" t="s">
        <v>8318</v>
      </c>
      <c r="T3673" t="s">
        <v>8319</v>
      </c>
      <c r="U3673">
        <f>YEAR(N3673)</f>
        <v>2014</v>
      </c>
    </row>
    <row r="3674" spans="1:21" ht="15" hidden="1" customHeight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>
        <f>ROUND(E3674/D3674*100,0)</f>
        <v>102</v>
      </c>
      <c r="H3674">
        <f>ROUND(E3674/P3674,2)</f>
        <v>53.44</v>
      </c>
      <c r="I3674" t="s">
        <v>8224</v>
      </c>
      <c r="J3674" t="s">
        <v>8246</v>
      </c>
      <c r="K3674">
        <v>1411771384</v>
      </c>
      <c r="L3674" s="9">
        <f>K3674/60/60/24+DATE(1970,1,1)</f>
        <v>41908.946574074071</v>
      </c>
      <c r="M3674">
        <v>1409179384</v>
      </c>
      <c r="N3674" s="9">
        <f>M3674/24/60/60+DATE(1970,1,1)</f>
        <v>41878.946574074071</v>
      </c>
      <c r="O3674" t="b">
        <v>0</v>
      </c>
      <c r="P3674">
        <v>57</v>
      </c>
      <c r="Q3674" t="b">
        <v>1</v>
      </c>
      <c r="R3674" t="s">
        <v>8269</v>
      </c>
      <c r="S3674" s="12" t="s">
        <v>8318</v>
      </c>
      <c r="T3674" t="s">
        <v>8319</v>
      </c>
      <c r="U3674">
        <f>YEAR(N3674)</f>
        <v>2014</v>
      </c>
    </row>
    <row r="3675" spans="1:21" ht="15" hidden="1" customHeight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>
        <f>ROUND(E3675/D3675*100,0)</f>
        <v>114</v>
      </c>
      <c r="H3675">
        <f>ROUND(E3675/P3675,2)</f>
        <v>39.869999999999997</v>
      </c>
      <c r="I3675" t="s">
        <v>8224</v>
      </c>
      <c r="J3675" t="s">
        <v>8246</v>
      </c>
      <c r="K3675">
        <v>1415191920</v>
      </c>
      <c r="L3675" s="9">
        <f>K3675/60/60/24+DATE(1970,1,1)</f>
        <v>41948.536111111112</v>
      </c>
      <c r="M3675">
        <v>1412233497</v>
      </c>
      <c r="N3675" s="9">
        <f>M3675/24/60/60+DATE(1970,1,1)</f>
        <v>41914.295104166667</v>
      </c>
      <c r="O3675" t="b">
        <v>0</v>
      </c>
      <c r="P3675">
        <v>114</v>
      </c>
      <c r="Q3675" t="b">
        <v>1</v>
      </c>
      <c r="R3675" t="s">
        <v>8269</v>
      </c>
      <c r="S3675" s="12" t="s">
        <v>8318</v>
      </c>
      <c r="T3675" t="s">
        <v>8319</v>
      </c>
      <c r="U3675">
        <f>YEAR(N3675)</f>
        <v>2014</v>
      </c>
    </row>
    <row r="3676" spans="1:21" ht="15" hidden="1" customHeight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>
        <f>ROUND(E3676/D3676*100,0)</f>
        <v>100</v>
      </c>
      <c r="H3676">
        <f>ROUND(E3676/P3676,2)</f>
        <v>145.16</v>
      </c>
      <c r="I3676" t="s">
        <v>8235</v>
      </c>
      <c r="J3676" t="s">
        <v>8248</v>
      </c>
      <c r="K3676">
        <v>1472936229</v>
      </c>
      <c r="L3676" s="9">
        <f>K3676/60/60/24+DATE(1970,1,1)</f>
        <v>42616.873020833329</v>
      </c>
      <c r="M3676">
        <v>1467752229</v>
      </c>
      <c r="N3676" s="9">
        <f>M3676/24/60/60+DATE(1970,1,1)</f>
        <v>42556.873020833329</v>
      </c>
      <c r="O3676" t="b">
        <v>0</v>
      </c>
      <c r="P3676">
        <v>31</v>
      </c>
      <c r="Q3676" t="b">
        <v>1</v>
      </c>
      <c r="R3676" t="s">
        <v>8269</v>
      </c>
      <c r="S3676" s="12" t="s">
        <v>8318</v>
      </c>
      <c r="T3676" t="s">
        <v>8319</v>
      </c>
      <c r="U3676">
        <f>YEAR(N3676)</f>
        <v>2016</v>
      </c>
    </row>
    <row r="3677" spans="1:21" ht="15" hidden="1" customHeight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>
        <f>ROUND(E3677/D3677*100,0)</f>
        <v>140</v>
      </c>
      <c r="H3677">
        <f>ROUND(E3677/P3677,2)</f>
        <v>23.33</v>
      </c>
      <c r="I3677" t="s">
        <v>8224</v>
      </c>
      <c r="J3677" t="s">
        <v>8246</v>
      </c>
      <c r="K3677">
        <v>1463353200</v>
      </c>
      <c r="L3677" s="9">
        <f>K3677/60/60/24+DATE(1970,1,1)</f>
        <v>42505.958333333328</v>
      </c>
      <c r="M3677">
        <v>1462285182</v>
      </c>
      <c r="N3677" s="9">
        <f>M3677/24/60/60+DATE(1970,1,1)</f>
        <v>42493.597013888888</v>
      </c>
      <c r="O3677" t="b">
        <v>0</v>
      </c>
      <c r="P3677">
        <v>3</v>
      </c>
      <c r="Q3677" t="b">
        <v>1</v>
      </c>
      <c r="R3677" t="s">
        <v>8269</v>
      </c>
      <c r="S3677" s="12" t="s">
        <v>8318</v>
      </c>
      <c r="T3677" t="s">
        <v>8319</v>
      </c>
      <c r="U3677">
        <f>YEAR(N3677)</f>
        <v>2016</v>
      </c>
    </row>
    <row r="3678" spans="1:21" ht="15" hidden="1" customHeight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>
        <f>ROUND(E3678/D3678*100,0)</f>
        <v>129</v>
      </c>
      <c r="H3678">
        <f>ROUND(E3678/P3678,2)</f>
        <v>64.38</v>
      </c>
      <c r="I3678" t="s">
        <v>8223</v>
      </c>
      <c r="J3678" t="s">
        <v>8245</v>
      </c>
      <c r="K3678">
        <v>1410550484</v>
      </c>
      <c r="L3678" s="9">
        <f>K3678/60/60/24+DATE(1970,1,1)</f>
        <v>41894.815787037034</v>
      </c>
      <c r="M3678">
        <v>1408995284</v>
      </c>
      <c r="N3678" s="9">
        <f>M3678/24/60/60+DATE(1970,1,1)</f>
        <v>41876.815787037034</v>
      </c>
      <c r="O3678" t="b">
        <v>0</v>
      </c>
      <c r="P3678">
        <v>16</v>
      </c>
      <c r="Q3678" t="b">
        <v>1</v>
      </c>
      <c r="R3678" t="s">
        <v>8269</v>
      </c>
      <c r="S3678" s="12" t="s">
        <v>8318</v>
      </c>
      <c r="T3678" t="s">
        <v>8319</v>
      </c>
      <c r="U3678">
        <f>YEAR(N3678)</f>
        <v>2014</v>
      </c>
    </row>
    <row r="3679" spans="1:21" ht="15" hidden="1" customHeight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>
        <f>ROUND(E3679/D3679*100,0)</f>
        <v>103</v>
      </c>
      <c r="H3679">
        <f>ROUND(E3679/P3679,2)</f>
        <v>62.05</v>
      </c>
      <c r="I3679" t="s">
        <v>8223</v>
      </c>
      <c r="J3679" t="s">
        <v>8245</v>
      </c>
      <c r="K3679">
        <v>1404359940</v>
      </c>
      <c r="L3679" s="9">
        <f>K3679/60/60/24+DATE(1970,1,1)</f>
        <v>41823.165972222225</v>
      </c>
      <c r="M3679">
        <v>1402580818</v>
      </c>
      <c r="N3679" s="9">
        <f>M3679/24/60/60+DATE(1970,1,1)</f>
        <v>41802.574282407411</v>
      </c>
      <c r="O3679" t="b">
        <v>0</v>
      </c>
      <c r="P3679">
        <v>199</v>
      </c>
      <c r="Q3679" t="b">
        <v>1</v>
      </c>
      <c r="R3679" t="s">
        <v>8269</v>
      </c>
      <c r="S3679" s="12" t="s">
        <v>8318</v>
      </c>
      <c r="T3679" t="s">
        <v>8319</v>
      </c>
      <c r="U3679">
        <f>YEAR(N3679)</f>
        <v>2014</v>
      </c>
    </row>
    <row r="3680" spans="1:21" ht="15" hidden="1" customHeight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>
        <f>ROUND(E3680/D3680*100,0)</f>
        <v>103</v>
      </c>
      <c r="H3680">
        <f>ROUND(E3680/P3680,2)</f>
        <v>66.13</v>
      </c>
      <c r="I3680" t="s">
        <v>8224</v>
      </c>
      <c r="J3680" t="s">
        <v>8246</v>
      </c>
      <c r="K3680">
        <v>1433076298</v>
      </c>
      <c r="L3680" s="9">
        <f>K3680/60/60/24+DATE(1970,1,1)</f>
        <v>42155.531226851846</v>
      </c>
      <c r="M3680">
        <v>1430052298</v>
      </c>
      <c r="N3680" s="9">
        <f>M3680/24/60/60+DATE(1970,1,1)</f>
        <v>42120.531226851846</v>
      </c>
      <c r="O3680" t="b">
        <v>0</v>
      </c>
      <c r="P3680">
        <v>31</v>
      </c>
      <c r="Q3680" t="b">
        <v>1</v>
      </c>
      <c r="R3680" t="s">
        <v>8269</v>
      </c>
      <c r="S3680" s="12" t="s">
        <v>8318</v>
      </c>
      <c r="T3680" t="s">
        <v>8319</v>
      </c>
      <c r="U3680">
        <f>YEAR(N3680)</f>
        <v>2015</v>
      </c>
    </row>
    <row r="3681" spans="1:21" ht="15" hidden="1" customHeight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>
        <f>ROUND(E3681/D3681*100,0)</f>
        <v>110</v>
      </c>
      <c r="H3681">
        <f>ROUND(E3681/P3681,2)</f>
        <v>73.400000000000006</v>
      </c>
      <c r="I3681" t="s">
        <v>8223</v>
      </c>
      <c r="J3681" t="s">
        <v>8245</v>
      </c>
      <c r="K3681">
        <v>1404190740</v>
      </c>
      <c r="L3681" s="9">
        <f>K3681/60/60/24+DATE(1970,1,1)</f>
        <v>41821.207638888889</v>
      </c>
      <c r="M3681">
        <v>1401214581</v>
      </c>
      <c r="N3681" s="9">
        <f>M3681/24/60/60+DATE(1970,1,1)</f>
        <v>41786.761354166665</v>
      </c>
      <c r="O3681" t="b">
        <v>0</v>
      </c>
      <c r="P3681">
        <v>30</v>
      </c>
      <c r="Q3681" t="b">
        <v>1</v>
      </c>
      <c r="R3681" t="s">
        <v>8269</v>
      </c>
      <c r="S3681" s="12" t="s">
        <v>8318</v>
      </c>
      <c r="T3681" t="s">
        <v>8319</v>
      </c>
      <c r="U3681">
        <f>YEAR(N3681)</f>
        <v>2014</v>
      </c>
    </row>
    <row r="3682" spans="1:21" ht="15" hidden="1" customHeight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>
        <f>ROUND(E3682/D3682*100,0)</f>
        <v>113</v>
      </c>
      <c r="H3682">
        <f>ROUND(E3682/P3682,2)</f>
        <v>99.5</v>
      </c>
      <c r="I3682" t="s">
        <v>8223</v>
      </c>
      <c r="J3682" t="s">
        <v>8245</v>
      </c>
      <c r="K3682">
        <v>1475664834</v>
      </c>
      <c r="L3682" s="9">
        <f>K3682/60/60/24+DATE(1970,1,1)</f>
        <v>42648.454097222217</v>
      </c>
      <c r="M3682">
        <v>1473850434</v>
      </c>
      <c r="N3682" s="9">
        <f>M3682/24/60/60+DATE(1970,1,1)</f>
        <v>42627.454097222224</v>
      </c>
      <c r="O3682" t="b">
        <v>0</v>
      </c>
      <c r="P3682">
        <v>34</v>
      </c>
      <c r="Q3682" t="b">
        <v>1</v>
      </c>
      <c r="R3682" t="s">
        <v>8269</v>
      </c>
      <c r="S3682" s="12" t="s">
        <v>8318</v>
      </c>
      <c r="T3682" t="s">
        <v>8319</v>
      </c>
      <c r="U3682">
        <f>YEAR(N3682)</f>
        <v>2016</v>
      </c>
    </row>
    <row r="3683" spans="1:21" ht="15" hidden="1" customHeight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>
        <f>ROUND(E3683/D3683*100,0)</f>
        <v>112</v>
      </c>
      <c r="H3683">
        <f>ROUND(E3683/P3683,2)</f>
        <v>62.17</v>
      </c>
      <c r="I3683" t="s">
        <v>8223</v>
      </c>
      <c r="J3683" t="s">
        <v>8245</v>
      </c>
      <c r="K3683">
        <v>1452872290</v>
      </c>
      <c r="L3683" s="9">
        <f>K3683/60/60/24+DATE(1970,1,1)</f>
        <v>42384.651504629626</v>
      </c>
      <c r="M3683">
        <v>1452008290</v>
      </c>
      <c r="N3683" s="9">
        <f>M3683/24/60/60+DATE(1970,1,1)</f>
        <v>42374.651504629626</v>
      </c>
      <c r="O3683" t="b">
        <v>0</v>
      </c>
      <c r="P3683">
        <v>18</v>
      </c>
      <c r="Q3683" t="b">
        <v>1</v>
      </c>
      <c r="R3683" t="s">
        <v>8269</v>
      </c>
      <c r="S3683" s="12" t="s">
        <v>8318</v>
      </c>
      <c r="T3683" t="s">
        <v>8319</v>
      </c>
      <c r="U3683">
        <f>YEAR(N3683)</f>
        <v>2016</v>
      </c>
    </row>
    <row r="3684" spans="1:21" ht="15" hidden="1" customHeight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>
        <f>ROUND(E3684/D3684*100,0)</f>
        <v>139</v>
      </c>
      <c r="H3684">
        <f>ROUND(E3684/P3684,2)</f>
        <v>62.33</v>
      </c>
      <c r="I3684" t="s">
        <v>8223</v>
      </c>
      <c r="J3684" t="s">
        <v>8245</v>
      </c>
      <c r="K3684">
        <v>1402901940</v>
      </c>
      <c r="L3684" s="9">
        <f>K3684/60/60/24+DATE(1970,1,1)</f>
        <v>41806.290972222225</v>
      </c>
      <c r="M3684">
        <v>1399998418</v>
      </c>
      <c r="N3684" s="9">
        <f>M3684/24/60/60+DATE(1970,1,1)</f>
        <v>41772.685393518521</v>
      </c>
      <c r="O3684" t="b">
        <v>0</v>
      </c>
      <c r="P3684">
        <v>67</v>
      </c>
      <c r="Q3684" t="b">
        <v>1</v>
      </c>
      <c r="R3684" t="s">
        <v>8269</v>
      </c>
      <c r="S3684" s="12" t="s">
        <v>8318</v>
      </c>
      <c r="T3684" t="s">
        <v>8319</v>
      </c>
      <c r="U3684">
        <f>YEAR(N3684)</f>
        <v>2014</v>
      </c>
    </row>
    <row r="3685" spans="1:21" ht="15" hidden="1" customHeight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>
        <f>ROUND(E3685/D3685*100,0)</f>
        <v>111</v>
      </c>
      <c r="H3685">
        <f>ROUND(E3685/P3685,2)</f>
        <v>58.79</v>
      </c>
      <c r="I3685" t="s">
        <v>8223</v>
      </c>
      <c r="J3685" t="s">
        <v>8245</v>
      </c>
      <c r="K3685">
        <v>1476931696</v>
      </c>
      <c r="L3685" s="9">
        <f>K3685/60/60/24+DATE(1970,1,1)</f>
        <v>42663.116851851853</v>
      </c>
      <c r="M3685">
        <v>1474339696</v>
      </c>
      <c r="N3685" s="9">
        <f>M3685/24/60/60+DATE(1970,1,1)</f>
        <v>42633.116851851853</v>
      </c>
      <c r="O3685" t="b">
        <v>0</v>
      </c>
      <c r="P3685">
        <v>66</v>
      </c>
      <c r="Q3685" t="b">
        <v>1</v>
      </c>
      <c r="R3685" t="s">
        <v>8269</v>
      </c>
      <c r="S3685" s="12" t="s">
        <v>8318</v>
      </c>
      <c r="T3685" t="s">
        <v>8319</v>
      </c>
      <c r="U3685">
        <f>YEAR(N3685)</f>
        <v>2016</v>
      </c>
    </row>
    <row r="3686" spans="1:21" ht="15" hidden="1" customHeight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>
        <f>ROUND(E3686/D3686*100,0)</f>
        <v>139</v>
      </c>
      <c r="H3686">
        <f>ROUND(E3686/P3686,2)</f>
        <v>45.35</v>
      </c>
      <c r="I3686" t="s">
        <v>8223</v>
      </c>
      <c r="J3686" t="s">
        <v>8245</v>
      </c>
      <c r="K3686">
        <v>1441167586</v>
      </c>
      <c r="L3686" s="9">
        <f>K3686/60/60/24+DATE(1970,1,1)</f>
        <v>42249.180393518516</v>
      </c>
      <c r="M3686">
        <v>1438575586</v>
      </c>
      <c r="N3686" s="9">
        <f>M3686/24/60/60+DATE(1970,1,1)</f>
        <v>42219.180393518516</v>
      </c>
      <c r="O3686" t="b">
        <v>0</v>
      </c>
      <c r="P3686">
        <v>23</v>
      </c>
      <c r="Q3686" t="b">
        <v>1</v>
      </c>
      <c r="R3686" t="s">
        <v>8269</v>
      </c>
      <c r="S3686" s="12" t="s">
        <v>8318</v>
      </c>
      <c r="T3686" t="s">
        <v>8319</v>
      </c>
      <c r="U3686">
        <f>YEAR(N3686)</f>
        <v>2015</v>
      </c>
    </row>
    <row r="3687" spans="1:21" ht="15" hidden="1" customHeight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>
        <f>ROUND(E3687/D3687*100,0)</f>
        <v>106</v>
      </c>
      <c r="H3687">
        <f>ROUND(E3687/P3687,2)</f>
        <v>41.94</v>
      </c>
      <c r="I3687" t="s">
        <v>8223</v>
      </c>
      <c r="J3687" t="s">
        <v>8245</v>
      </c>
      <c r="K3687">
        <v>1400533200</v>
      </c>
      <c r="L3687" s="9">
        <f>K3687/60/60/24+DATE(1970,1,1)</f>
        <v>41778.875</v>
      </c>
      <c r="M3687">
        <v>1398348859</v>
      </c>
      <c r="N3687" s="9">
        <f>M3687/24/60/60+DATE(1970,1,1)</f>
        <v>41753.593275462961</v>
      </c>
      <c r="O3687" t="b">
        <v>0</v>
      </c>
      <c r="P3687">
        <v>126</v>
      </c>
      <c r="Q3687" t="b">
        <v>1</v>
      </c>
      <c r="R3687" t="s">
        <v>8269</v>
      </c>
      <c r="S3687" s="12" t="s">
        <v>8318</v>
      </c>
      <c r="T3687" t="s">
        <v>8319</v>
      </c>
      <c r="U3687">
        <f>YEAR(N3687)</f>
        <v>2014</v>
      </c>
    </row>
    <row r="3688" spans="1:21" ht="15" hidden="1" customHeight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>
        <f>ROUND(E3688/D3688*100,0)</f>
        <v>101</v>
      </c>
      <c r="H3688">
        <f>ROUND(E3688/P3688,2)</f>
        <v>59.17</v>
      </c>
      <c r="I3688" t="s">
        <v>8223</v>
      </c>
      <c r="J3688" t="s">
        <v>8245</v>
      </c>
      <c r="K3688">
        <v>1440820740</v>
      </c>
      <c r="L3688" s="9">
        <f>K3688/60/60/24+DATE(1970,1,1)</f>
        <v>42245.165972222225</v>
      </c>
      <c r="M3688">
        <v>1439567660</v>
      </c>
      <c r="N3688" s="9">
        <f>M3688/24/60/60+DATE(1970,1,1)</f>
        <v>42230.662731481483</v>
      </c>
      <c r="O3688" t="b">
        <v>0</v>
      </c>
      <c r="P3688">
        <v>6</v>
      </c>
      <c r="Q3688" t="b">
        <v>1</v>
      </c>
      <c r="R3688" t="s">
        <v>8269</v>
      </c>
      <c r="S3688" s="12" t="s">
        <v>8318</v>
      </c>
      <c r="T3688" t="s">
        <v>8319</v>
      </c>
      <c r="U3688">
        <f>YEAR(N3688)</f>
        <v>2015</v>
      </c>
    </row>
    <row r="3689" spans="1:21" ht="15" hidden="1" customHeight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>
        <f>ROUND(E3689/D3689*100,0)</f>
        <v>100</v>
      </c>
      <c r="H3689">
        <f>ROUND(E3689/P3689,2)</f>
        <v>200.49</v>
      </c>
      <c r="I3689" t="s">
        <v>8223</v>
      </c>
      <c r="J3689" t="s">
        <v>8245</v>
      </c>
      <c r="K3689">
        <v>1403846055</v>
      </c>
      <c r="L3689" s="9">
        <f>K3689/60/60/24+DATE(1970,1,1)</f>
        <v>41817.218229166669</v>
      </c>
      <c r="M3689">
        <v>1401254055</v>
      </c>
      <c r="N3689" s="9">
        <f>M3689/24/60/60+DATE(1970,1,1)</f>
        <v>41787.218229166669</v>
      </c>
      <c r="O3689" t="b">
        <v>0</v>
      </c>
      <c r="P3689">
        <v>25</v>
      </c>
      <c r="Q3689" t="b">
        <v>1</v>
      </c>
      <c r="R3689" t="s">
        <v>8269</v>
      </c>
      <c r="S3689" s="12" t="s">
        <v>8318</v>
      </c>
      <c r="T3689" t="s">
        <v>8319</v>
      </c>
      <c r="U3689">
        <f>YEAR(N3689)</f>
        <v>2014</v>
      </c>
    </row>
    <row r="3690" spans="1:21" ht="15" hidden="1" customHeight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>
        <f>ROUND(E3690/D3690*100,0)</f>
        <v>109</v>
      </c>
      <c r="H3690">
        <f>ROUND(E3690/P3690,2)</f>
        <v>83.97</v>
      </c>
      <c r="I3690" t="s">
        <v>8224</v>
      </c>
      <c r="J3690" t="s">
        <v>8246</v>
      </c>
      <c r="K3690">
        <v>1407524004</v>
      </c>
      <c r="L3690" s="9">
        <f>K3690/60/60/24+DATE(1970,1,1)</f>
        <v>41859.787083333329</v>
      </c>
      <c r="M3690">
        <v>1404932004</v>
      </c>
      <c r="N3690" s="9">
        <f>M3690/24/60/60+DATE(1970,1,1)</f>
        <v>41829.787083333329</v>
      </c>
      <c r="O3690" t="b">
        <v>0</v>
      </c>
      <c r="P3690">
        <v>39</v>
      </c>
      <c r="Q3690" t="b">
        <v>1</v>
      </c>
      <c r="R3690" t="s">
        <v>8269</v>
      </c>
      <c r="S3690" s="12" t="s">
        <v>8318</v>
      </c>
      <c r="T3690" t="s">
        <v>8319</v>
      </c>
      <c r="U3690">
        <f>YEAR(N3690)</f>
        <v>2014</v>
      </c>
    </row>
    <row r="3691" spans="1:21" ht="15" hidden="1" customHeight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>
        <f>ROUND(E3691/D3691*100,0)</f>
        <v>118</v>
      </c>
      <c r="H3691">
        <f>ROUND(E3691/P3691,2)</f>
        <v>57.26</v>
      </c>
      <c r="I3691" t="s">
        <v>8223</v>
      </c>
      <c r="J3691" t="s">
        <v>8245</v>
      </c>
      <c r="K3691">
        <v>1434925500</v>
      </c>
      <c r="L3691" s="9">
        <f>K3691/60/60/24+DATE(1970,1,1)</f>
        <v>42176.934027777781</v>
      </c>
      <c r="M3691">
        <v>1432410639</v>
      </c>
      <c r="N3691" s="9">
        <f>M3691/24/60/60+DATE(1970,1,1)</f>
        <v>42147.826840277776</v>
      </c>
      <c r="O3691" t="b">
        <v>0</v>
      </c>
      <c r="P3691">
        <v>62</v>
      </c>
      <c r="Q3691" t="b">
        <v>1</v>
      </c>
      <c r="R3691" t="s">
        <v>8269</v>
      </c>
      <c r="S3691" s="12" t="s">
        <v>8318</v>
      </c>
      <c r="T3691" t="s">
        <v>8319</v>
      </c>
      <c r="U3691">
        <f>YEAR(N3691)</f>
        <v>2015</v>
      </c>
    </row>
    <row r="3692" spans="1:21" ht="15" hidden="1" customHeight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>
        <f>ROUND(E3692/D3692*100,0)</f>
        <v>120</v>
      </c>
      <c r="H3692">
        <f>ROUND(E3692/P3692,2)</f>
        <v>58.06</v>
      </c>
      <c r="I3692" t="s">
        <v>8223</v>
      </c>
      <c r="J3692" t="s">
        <v>8245</v>
      </c>
      <c r="K3692">
        <v>1417101683</v>
      </c>
      <c r="L3692" s="9">
        <f>K3692/60/60/24+DATE(1970,1,1)</f>
        <v>41970.639849537038</v>
      </c>
      <c r="M3692">
        <v>1414506083</v>
      </c>
      <c r="N3692" s="9">
        <f>M3692/24/60/60+DATE(1970,1,1)</f>
        <v>41940.598182870373</v>
      </c>
      <c r="O3692" t="b">
        <v>0</v>
      </c>
      <c r="P3692">
        <v>31</v>
      </c>
      <c r="Q3692" t="b">
        <v>1</v>
      </c>
      <c r="R3692" t="s">
        <v>8269</v>
      </c>
      <c r="S3692" s="12" t="s">
        <v>8318</v>
      </c>
      <c r="T3692" t="s">
        <v>8319</v>
      </c>
      <c r="U3692">
        <f>YEAR(N3692)</f>
        <v>2014</v>
      </c>
    </row>
    <row r="3693" spans="1:21" ht="15" hidden="1" customHeight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>
        <f>ROUND(E3693/D3693*100,0)</f>
        <v>128</v>
      </c>
      <c r="H3693">
        <f>ROUND(E3693/P3693,2)</f>
        <v>186.8</v>
      </c>
      <c r="I3693" t="s">
        <v>8223</v>
      </c>
      <c r="J3693" t="s">
        <v>8245</v>
      </c>
      <c r="K3693">
        <v>1425272340</v>
      </c>
      <c r="L3693" s="9">
        <f>K3693/60/60/24+DATE(1970,1,1)</f>
        <v>42065.207638888889</v>
      </c>
      <c r="M3693">
        <v>1421426929</v>
      </c>
      <c r="N3693" s="9">
        <f>M3693/24/60/60+DATE(1970,1,1)</f>
        <v>42020.700567129628</v>
      </c>
      <c r="O3693" t="b">
        <v>0</v>
      </c>
      <c r="P3693">
        <v>274</v>
      </c>
      <c r="Q3693" t="b">
        <v>1</v>
      </c>
      <c r="R3693" t="s">
        <v>8269</v>
      </c>
      <c r="S3693" s="12" t="s">
        <v>8318</v>
      </c>
      <c r="T3693" t="s">
        <v>8319</v>
      </c>
      <c r="U3693">
        <f>YEAR(N3693)</f>
        <v>2015</v>
      </c>
    </row>
    <row r="3694" spans="1:21" ht="15" hidden="1" customHeight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>
        <f>ROUND(E3694/D3694*100,0)</f>
        <v>126</v>
      </c>
      <c r="H3694">
        <f>ROUND(E3694/P3694,2)</f>
        <v>74.12</v>
      </c>
      <c r="I3694" t="s">
        <v>8223</v>
      </c>
      <c r="J3694" t="s">
        <v>8245</v>
      </c>
      <c r="K3694">
        <v>1411084800</v>
      </c>
      <c r="L3694" s="9">
        <f>K3694/60/60/24+DATE(1970,1,1)</f>
        <v>41901</v>
      </c>
      <c r="M3694">
        <v>1410304179</v>
      </c>
      <c r="N3694" s="9">
        <f>M3694/24/60/60+DATE(1970,1,1)</f>
        <v>41891.96503472222</v>
      </c>
      <c r="O3694" t="b">
        <v>0</v>
      </c>
      <c r="P3694">
        <v>17</v>
      </c>
      <c r="Q3694" t="b">
        <v>1</v>
      </c>
      <c r="R3694" t="s">
        <v>8269</v>
      </c>
      <c r="S3694" s="12" t="s">
        <v>8318</v>
      </c>
      <c r="T3694" t="s">
        <v>8319</v>
      </c>
      <c r="U3694">
        <f>YEAR(N3694)</f>
        <v>2014</v>
      </c>
    </row>
    <row r="3695" spans="1:21" ht="15" hidden="1" customHeight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>
        <f>ROUND(E3695/D3695*100,0)</f>
        <v>129</v>
      </c>
      <c r="H3695">
        <f>ROUND(E3695/P3695,2)</f>
        <v>30.71</v>
      </c>
      <c r="I3695" t="s">
        <v>8224</v>
      </c>
      <c r="J3695" t="s">
        <v>8246</v>
      </c>
      <c r="K3695">
        <v>1448922600</v>
      </c>
      <c r="L3695" s="9">
        <f>K3695/60/60/24+DATE(1970,1,1)</f>
        <v>42338.9375</v>
      </c>
      <c r="M3695">
        <v>1446352529</v>
      </c>
      <c r="N3695" s="9">
        <f>M3695/24/60/60+DATE(1970,1,1)</f>
        <v>42309.191307870366</v>
      </c>
      <c r="O3695" t="b">
        <v>0</v>
      </c>
      <c r="P3695">
        <v>14</v>
      </c>
      <c r="Q3695" t="b">
        <v>1</v>
      </c>
      <c r="R3695" t="s">
        <v>8269</v>
      </c>
      <c r="S3695" s="12" t="s">
        <v>8318</v>
      </c>
      <c r="T3695" t="s">
        <v>8319</v>
      </c>
      <c r="U3695">
        <f>YEAR(N3695)</f>
        <v>2015</v>
      </c>
    </row>
    <row r="3696" spans="1:21" ht="15" hidden="1" customHeight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>
        <f>ROUND(E3696/D3696*100,0)</f>
        <v>107</v>
      </c>
      <c r="H3696">
        <f>ROUND(E3696/P3696,2)</f>
        <v>62.67</v>
      </c>
      <c r="I3696" t="s">
        <v>8223</v>
      </c>
      <c r="J3696" t="s">
        <v>8245</v>
      </c>
      <c r="K3696">
        <v>1465178400</v>
      </c>
      <c r="L3696" s="9">
        <f>K3696/60/60/24+DATE(1970,1,1)</f>
        <v>42527.083333333328</v>
      </c>
      <c r="M3696">
        <v>1461985967</v>
      </c>
      <c r="N3696" s="9">
        <f>M3696/24/60/60+DATE(1970,1,1)</f>
        <v>42490.133877314816</v>
      </c>
      <c r="O3696" t="b">
        <v>0</v>
      </c>
      <c r="P3696">
        <v>60</v>
      </c>
      <c r="Q3696" t="b">
        <v>1</v>
      </c>
      <c r="R3696" t="s">
        <v>8269</v>
      </c>
      <c r="S3696" s="12" t="s">
        <v>8318</v>
      </c>
      <c r="T3696" t="s">
        <v>8319</v>
      </c>
      <c r="U3696">
        <f>YEAR(N3696)</f>
        <v>2016</v>
      </c>
    </row>
    <row r="3697" spans="1:21" ht="15" hidden="1" customHeight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>
        <f>ROUND(E3697/D3697*100,0)</f>
        <v>100</v>
      </c>
      <c r="H3697">
        <f>ROUND(E3697/P3697,2)</f>
        <v>121.36</v>
      </c>
      <c r="I3697" t="s">
        <v>8223</v>
      </c>
      <c r="J3697" t="s">
        <v>8245</v>
      </c>
      <c r="K3697">
        <v>1421009610</v>
      </c>
      <c r="L3697" s="9">
        <f>K3697/60/60/24+DATE(1970,1,1)</f>
        <v>42015.870486111111</v>
      </c>
      <c r="M3697">
        <v>1419281610</v>
      </c>
      <c r="N3697" s="9">
        <f>M3697/24/60/60+DATE(1970,1,1)</f>
        <v>41995.870486111111</v>
      </c>
      <c r="O3697" t="b">
        <v>0</v>
      </c>
      <c r="P3697">
        <v>33</v>
      </c>
      <c r="Q3697" t="b">
        <v>1</v>
      </c>
      <c r="R3697" t="s">
        <v>8269</v>
      </c>
      <c r="S3697" s="12" t="s">
        <v>8318</v>
      </c>
      <c r="T3697" t="s">
        <v>8319</v>
      </c>
      <c r="U3697">
        <f>YEAR(N3697)</f>
        <v>2014</v>
      </c>
    </row>
    <row r="3698" spans="1:21" ht="15" hidden="1" customHeight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>
        <f>ROUND(E3698/D3698*100,0)</f>
        <v>155</v>
      </c>
      <c r="H3698">
        <f>ROUND(E3698/P3698,2)</f>
        <v>39.74</v>
      </c>
      <c r="I3698" t="s">
        <v>8224</v>
      </c>
      <c r="J3698" t="s">
        <v>8246</v>
      </c>
      <c r="K3698">
        <v>1423838916</v>
      </c>
      <c r="L3698" s="9">
        <f>K3698/60/60/24+DATE(1970,1,1)</f>
        <v>42048.617083333331</v>
      </c>
      <c r="M3698">
        <v>1418654916</v>
      </c>
      <c r="N3698" s="9">
        <f>M3698/24/60/60+DATE(1970,1,1)</f>
        <v>41988.617083333331</v>
      </c>
      <c r="O3698" t="b">
        <v>0</v>
      </c>
      <c r="P3698">
        <v>78</v>
      </c>
      <c r="Q3698" t="b">
        <v>1</v>
      </c>
      <c r="R3698" t="s">
        <v>8269</v>
      </c>
      <c r="S3698" s="12" t="s">
        <v>8318</v>
      </c>
      <c r="T3698" t="s">
        <v>8319</v>
      </c>
      <c r="U3698">
        <f>YEAR(N3698)</f>
        <v>2014</v>
      </c>
    </row>
    <row r="3699" spans="1:21" ht="15" hidden="1" customHeight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>
        <f>ROUND(E3699/D3699*100,0)</f>
        <v>108</v>
      </c>
      <c r="H3699">
        <f>ROUND(E3699/P3699,2)</f>
        <v>72</v>
      </c>
      <c r="I3699" t="s">
        <v>8224</v>
      </c>
      <c r="J3699" t="s">
        <v>8246</v>
      </c>
      <c r="K3699">
        <v>1462878648</v>
      </c>
      <c r="L3699" s="9">
        <f>K3699/60/60/24+DATE(1970,1,1)</f>
        <v>42500.465833333335</v>
      </c>
      <c r="M3699">
        <v>1461064248</v>
      </c>
      <c r="N3699" s="9">
        <f>M3699/24/60/60+DATE(1970,1,1)</f>
        <v>42479.465833333335</v>
      </c>
      <c r="O3699" t="b">
        <v>0</v>
      </c>
      <c r="P3699">
        <v>30</v>
      </c>
      <c r="Q3699" t="b">
        <v>1</v>
      </c>
      <c r="R3699" t="s">
        <v>8269</v>
      </c>
      <c r="S3699" s="12" t="s">
        <v>8318</v>
      </c>
      <c r="T3699" t="s">
        <v>8319</v>
      </c>
      <c r="U3699">
        <f>YEAR(N3699)</f>
        <v>2016</v>
      </c>
    </row>
    <row r="3700" spans="1:21" ht="15" hidden="1" customHeight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>
        <f>ROUND(E3700/D3700*100,0)</f>
        <v>111</v>
      </c>
      <c r="H3700">
        <f>ROUND(E3700/P3700,2)</f>
        <v>40.630000000000003</v>
      </c>
      <c r="I3700" t="s">
        <v>8223</v>
      </c>
      <c r="J3700" t="s">
        <v>8245</v>
      </c>
      <c r="K3700">
        <v>1456946487</v>
      </c>
      <c r="L3700" s="9">
        <f>K3700/60/60/24+DATE(1970,1,1)</f>
        <v>42431.806562500002</v>
      </c>
      <c r="M3700">
        <v>1454354487</v>
      </c>
      <c r="N3700" s="9">
        <f>M3700/24/60/60+DATE(1970,1,1)</f>
        <v>42401.806562500002</v>
      </c>
      <c r="O3700" t="b">
        <v>0</v>
      </c>
      <c r="P3700">
        <v>136</v>
      </c>
      <c r="Q3700" t="b">
        <v>1</v>
      </c>
      <c r="R3700" t="s">
        <v>8269</v>
      </c>
      <c r="S3700" s="12" t="s">
        <v>8318</v>
      </c>
      <c r="T3700" t="s">
        <v>8319</v>
      </c>
      <c r="U3700">
        <f>YEAR(N3700)</f>
        <v>2016</v>
      </c>
    </row>
    <row r="3701" spans="1:21" ht="15" hidden="1" customHeight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>
        <f>ROUND(E3701/D3701*100,0)</f>
        <v>101</v>
      </c>
      <c r="H3701">
        <f>ROUND(E3701/P3701,2)</f>
        <v>63</v>
      </c>
      <c r="I3701" t="s">
        <v>8223</v>
      </c>
      <c r="J3701" t="s">
        <v>8245</v>
      </c>
      <c r="K3701">
        <v>1413383216</v>
      </c>
      <c r="L3701" s="9">
        <f>K3701/60/60/24+DATE(1970,1,1)</f>
        <v>41927.602037037039</v>
      </c>
      <c r="M3701">
        <v>1410791216</v>
      </c>
      <c r="N3701" s="9">
        <f>M3701/24/60/60+DATE(1970,1,1)</f>
        <v>41897.602037037039</v>
      </c>
      <c r="O3701" t="b">
        <v>0</v>
      </c>
      <c r="P3701">
        <v>40</v>
      </c>
      <c r="Q3701" t="b">
        <v>1</v>
      </c>
      <c r="R3701" t="s">
        <v>8269</v>
      </c>
      <c r="S3701" s="12" t="s">
        <v>8318</v>
      </c>
      <c r="T3701" t="s">
        <v>8319</v>
      </c>
      <c r="U3701">
        <f>YEAR(N3701)</f>
        <v>2014</v>
      </c>
    </row>
    <row r="3702" spans="1:21" ht="15" hidden="1" customHeight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>
        <f>ROUND(E3702/D3702*100,0)</f>
        <v>121</v>
      </c>
      <c r="H3702">
        <f>ROUND(E3702/P3702,2)</f>
        <v>33.67</v>
      </c>
      <c r="I3702" t="s">
        <v>8223</v>
      </c>
      <c r="J3702" t="s">
        <v>8245</v>
      </c>
      <c r="K3702">
        <v>1412092800</v>
      </c>
      <c r="L3702" s="9">
        <f>K3702/60/60/24+DATE(1970,1,1)</f>
        <v>41912.666666666664</v>
      </c>
      <c r="M3702">
        <v>1409493800</v>
      </c>
      <c r="N3702" s="9">
        <f>M3702/24/60/60+DATE(1970,1,1)</f>
        <v>41882.585648148146</v>
      </c>
      <c r="O3702" t="b">
        <v>0</v>
      </c>
      <c r="P3702">
        <v>18</v>
      </c>
      <c r="Q3702" t="b">
        <v>1</v>
      </c>
      <c r="R3702" t="s">
        <v>8269</v>
      </c>
      <c r="S3702" s="12" t="s">
        <v>8318</v>
      </c>
      <c r="T3702" t="s">
        <v>8319</v>
      </c>
      <c r="U3702">
        <f>YEAR(N3702)</f>
        <v>2014</v>
      </c>
    </row>
    <row r="3703" spans="1:21" ht="15" hidden="1" customHeight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>
        <f>ROUND(E3703/D3703*100,0)</f>
        <v>100</v>
      </c>
      <c r="H3703">
        <f>ROUND(E3703/P3703,2)</f>
        <v>38.590000000000003</v>
      </c>
      <c r="I3703" t="s">
        <v>8224</v>
      </c>
      <c r="J3703" t="s">
        <v>8246</v>
      </c>
      <c r="K3703">
        <v>1433422793</v>
      </c>
      <c r="L3703" s="9">
        <f>K3703/60/60/24+DATE(1970,1,1)</f>
        <v>42159.541585648149</v>
      </c>
      <c r="M3703">
        <v>1430830793</v>
      </c>
      <c r="N3703" s="9">
        <f>M3703/24/60/60+DATE(1970,1,1)</f>
        <v>42129.541585648149</v>
      </c>
      <c r="O3703" t="b">
        <v>0</v>
      </c>
      <c r="P3703">
        <v>39</v>
      </c>
      <c r="Q3703" t="b">
        <v>1</v>
      </c>
      <c r="R3703" t="s">
        <v>8269</v>
      </c>
      <c r="S3703" s="12" t="s">
        <v>8318</v>
      </c>
      <c r="T3703" t="s">
        <v>8319</v>
      </c>
      <c r="U3703">
        <f>YEAR(N3703)</f>
        <v>2015</v>
      </c>
    </row>
    <row r="3704" spans="1:21" ht="15" hidden="1" customHeight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>
        <f>ROUND(E3704/D3704*100,0)</f>
        <v>109</v>
      </c>
      <c r="H3704">
        <f>ROUND(E3704/P3704,2)</f>
        <v>155.94999999999999</v>
      </c>
      <c r="I3704" t="s">
        <v>8224</v>
      </c>
      <c r="J3704" t="s">
        <v>8246</v>
      </c>
      <c r="K3704">
        <v>1468191540</v>
      </c>
      <c r="L3704" s="9">
        <f>K3704/60/60/24+DATE(1970,1,1)</f>
        <v>42561.957638888889</v>
      </c>
      <c r="M3704">
        <v>1464958484</v>
      </c>
      <c r="N3704" s="9">
        <f>M3704/24/60/60+DATE(1970,1,1)</f>
        <v>42524.53800925926</v>
      </c>
      <c r="O3704" t="b">
        <v>0</v>
      </c>
      <c r="P3704">
        <v>21</v>
      </c>
      <c r="Q3704" t="b">
        <v>1</v>
      </c>
      <c r="R3704" t="s">
        <v>8269</v>
      </c>
      <c r="S3704" s="12" t="s">
        <v>8318</v>
      </c>
      <c r="T3704" t="s">
        <v>8319</v>
      </c>
      <c r="U3704">
        <f>YEAR(N3704)</f>
        <v>2016</v>
      </c>
    </row>
    <row r="3705" spans="1:21" ht="15" hidden="1" customHeight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>
        <f>ROUND(E3705/D3705*100,0)</f>
        <v>123</v>
      </c>
      <c r="H3705">
        <f>ROUND(E3705/P3705,2)</f>
        <v>43.2</v>
      </c>
      <c r="I3705" t="s">
        <v>8223</v>
      </c>
      <c r="J3705" t="s">
        <v>8245</v>
      </c>
      <c r="K3705">
        <v>1471071540</v>
      </c>
      <c r="L3705" s="9">
        <f>K3705/60/60/24+DATE(1970,1,1)</f>
        <v>42595.290972222225</v>
      </c>
      <c r="M3705">
        <v>1467720388</v>
      </c>
      <c r="N3705" s="9">
        <f>M3705/24/60/60+DATE(1970,1,1)</f>
        <v>42556.504490740743</v>
      </c>
      <c r="O3705" t="b">
        <v>0</v>
      </c>
      <c r="P3705">
        <v>30</v>
      </c>
      <c r="Q3705" t="b">
        <v>1</v>
      </c>
      <c r="R3705" t="s">
        <v>8269</v>
      </c>
      <c r="S3705" s="12" t="s">
        <v>8318</v>
      </c>
      <c r="T3705" t="s">
        <v>8319</v>
      </c>
      <c r="U3705">
        <f>YEAR(N3705)</f>
        <v>2016</v>
      </c>
    </row>
    <row r="3706" spans="1:21" ht="15" hidden="1" customHeight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>
        <f>ROUND(E3706/D3706*100,0)</f>
        <v>136</v>
      </c>
      <c r="H3706">
        <f>ROUND(E3706/P3706,2)</f>
        <v>15.15</v>
      </c>
      <c r="I3706" t="s">
        <v>8224</v>
      </c>
      <c r="J3706" t="s">
        <v>8246</v>
      </c>
      <c r="K3706">
        <v>1464712394</v>
      </c>
      <c r="L3706" s="9">
        <f>K3706/60/60/24+DATE(1970,1,1)</f>
        <v>42521.689745370371</v>
      </c>
      <c r="M3706">
        <v>1459528394</v>
      </c>
      <c r="N3706" s="9">
        <f>M3706/24/60/60+DATE(1970,1,1)</f>
        <v>42461.689745370371</v>
      </c>
      <c r="O3706" t="b">
        <v>0</v>
      </c>
      <c r="P3706">
        <v>27</v>
      </c>
      <c r="Q3706" t="b">
        <v>1</v>
      </c>
      <c r="R3706" t="s">
        <v>8269</v>
      </c>
      <c r="S3706" s="12" t="s">
        <v>8318</v>
      </c>
      <c r="T3706" t="s">
        <v>8319</v>
      </c>
      <c r="U3706">
        <f>YEAR(N3706)</f>
        <v>2016</v>
      </c>
    </row>
    <row r="3707" spans="1:21" ht="15" hidden="1" customHeight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>
        <f>ROUND(E3707/D3707*100,0)</f>
        <v>103</v>
      </c>
      <c r="H3707">
        <f>ROUND(E3707/P3707,2)</f>
        <v>83.57</v>
      </c>
      <c r="I3707" t="s">
        <v>8223</v>
      </c>
      <c r="J3707" t="s">
        <v>8245</v>
      </c>
      <c r="K3707">
        <v>1403546400</v>
      </c>
      <c r="L3707" s="9">
        <f>K3707/60/60/24+DATE(1970,1,1)</f>
        <v>41813.75</v>
      </c>
      <c r="M3707">
        <v>1401714114</v>
      </c>
      <c r="N3707" s="9">
        <f>M3707/24/60/60+DATE(1970,1,1)</f>
        <v>41792.542986111112</v>
      </c>
      <c r="O3707" t="b">
        <v>0</v>
      </c>
      <c r="P3707">
        <v>35</v>
      </c>
      <c r="Q3707" t="b">
        <v>1</v>
      </c>
      <c r="R3707" t="s">
        <v>8269</v>
      </c>
      <c r="S3707" s="12" t="s">
        <v>8318</v>
      </c>
      <c r="T3707" t="s">
        <v>8319</v>
      </c>
      <c r="U3707">
        <f>YEAR(N3707)</f>
        <v>2014</v>
      </c>
    </row>
    <row r="3708" spans="1:21" ht="15" hidden="1" customHeight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>
        <f>ROUND(E3708/D3708*100,0)</f>
        <v>121</v>
      </c>
      <c r="H3708">
        <f>ROUND(E3708/P3708,2)</f>
        <v>140</v>
      </c>
      <c r="I3708" t="s">
        <v>8223</v>
      </c>
      <c r="J3708" t="s">
        <v>8245</v>
      </c>
      <c r="K3708">
        <v>1410558949</v>
      </c>
      <c r="L3708" s="9">
        <f>K3708/60/60/24+DATE(1970,1,1)</f>
        <v>41894.913761574076</v>
      </c>
      <c r="M3708">
        <v>1409262949</v>
      </c>
      <c r="N3708" s="9">
        <f>M3708/24/60/60+DATE(1970,1,1)</f>
        <v>41879.913761574076</v>
      </c>
      <c r="O3708" t="b">
        <v>0</v>
      </c>
      <c r="P3708">
        <v>13</v>
      </c>
      <c r="Q3708" t="b">
        <v>1</v>
      </c>
      <c r="R3708" t="s">
        <v>8269</v>
      </c>
      <c r="S3708" s="12" t="s">
        <v>8318</v>
      </c>
      <c r="T3708" t="s">
        <v>8319</v>
      </c>
      <c r="U3708">
        <f>YEAR(N3708)</f>
        <v>2014</v>
      </c>
    </row>
    <row r="3709" spans="1:21" ht="15" hidden="1" customHeight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>
        <f>ROUND(E3709/D3709*100,0)</f>
        <v>186</v>
      </c>
      <c r="H3709">
        <f>ROUND(E3709/P3709,2)</f>
        <v>80.87</v>
      </c>
      <c r="I3709" t="s">
        <v>8223</v>
      </c>
      <c r="J3709" t="s">
        <v>8245</v>
      </c>
      <c r="K3709">
        <v>1469165160</v>
      </c>
      <c r="L3709" s="9">
        <f>K3709/60/60/24+DATE(1970,1,1)</f>
        <v>42573.226388888885</v>
      </c>
      <c r="M3709">
        <v>1467335378</v>
      </c>
      <c r="N3709" s="9">
        <f>M3709/24/60/60+DATE(1970,1,1)</f>
        <v>42552.048356481479</v>
      </c>
      <c r="O3709" t="b">
        <v>0</v>
      </c>
      <c r="P3709">
        <v>23</v>
      </c>
      <c r="Q3709" t="b">
        <v>1</v>
      </c>
      <c r="R3709" t="s">
        <v>8269</v>
      </c>
      <c r="S3709" s="12" t="s">
        <v>8318</v>
      </c>
      <c r="T3709" t="s">
        <v>8319</v>
      </c>
      <c r="U3709">
        <f>YEAR(N3709)</f>
        <v>2016</v>
      </c>
    </row>
    <row r="3710" spans="1:21" ht="15" hidden="1" customHeight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>
        <f>ROUND(E3710/D3710*100,0)</f>
        <v>300</v>
      </c>
      <c r="H3710">
        <f>ROUND(E3710/P3710,2)</f>
        <v>53.85</v>
      </c>
      <c r="I3710" t="s">
        <v>8223</v>
      </c>
      <c r="J3710" t="s">
        <v>8245</v>
      </c>
      <c r="K3710">
        <v>1404444286</v>
      </c>
      <c r="L3710" s="9">
        <f>K3710/60/60/24+DATE(1970,1,1)</f>
        <v>41824.142199074071</v>
      </c>
      <c r="M3710">
        <v>1403234686</v>
      </c>
      <c r="N3710" s="9">
        <f>M3710/24/60/60+DATE(1970,1,1)</f>
        <v>41810.142199074071</v>
      </c>
      <c r="O3710" t="b">
        <v>0</v>
      </c>
      <c r="P3710">
        <v>39</v>
      </c>
      <c r="Q3710" t="b">
        <v>1</v>
      </c>
      <c r="R3710" t="s">
        <v>8269</v>
      </c>
      <c r="S3710" s="12" t="s">
        <v>8318</v>
      </c>
      <c r="T3710" t="s">
        <v>8319</v>
      </c>
      <c r="U3710">
        <f>YEAR(N3710)</f>
        <v>2014</v>
      </c>
    </row>
    <row r="3711" spans="1:21" ht="15" hidden="1" customHeight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>
        <f>ROUND(E3711/D3711*100,0)</f>
        <v>108</v>
      </c>
      <c r="H3711">
        <f>ROUND(E3711/P3711,2)</f>
        <v>30.93</v>
      </c>
      <c r="I3711" t="s">
        <v>8224</v>
      </c>
      <c r="J3711" t="s">
        <v>8246</v>
      </c>
      <c r="K3711">
        <v>1403715546</v>
      </c>
      <c r="L3711" s="9">
        <f>K3711/60/60/24+DATE(1970,1,1)</f>
        <v>41815.707708333335</v>
      </c>
      <c r="M3711">
        <v>1401123546</v>
      </c>
      <c r="N3711" s="9">
        <f>M3711/24/60/60+DATE(1970,1,1)</f>
        <v>41785.707708333335</v>
      </c>
      <c r="O3711" t="b">
        <v>0</v>
      </c>
      <c r="P3711">
        <v>35</v>
      </c>
      <c r="Q3711" t="b">
        <v>1</v>
      </c>
      <c r="R3711" t="s">
        <v>8269</v>
      </c>
      <c r="S3711" s="12" t="s">
        <v>8318</v>
      </c>
      <c r="T3711" t="s">
        <v>8319</v>
      </c>
      <c r="U3711">
        <f>YEAR(N3711)</f>
        <v>2014</v>
      </c>
    </row>
    <row r="3712" spans="1:21" ht="15" hidden="1" customHeight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>
        <f>ROUND(E3712/D3712*100,0)</f>
        <v>141</v>
      </c>
      <c r="H3712">
        <f>ROUND(E3712/P3712,2)</f>
        <v>67.959999999999994</v>
      </c>
      <c r="I3712" t="s">
        <v>8223</v>
      </c>
      <c r="J3712" t="s">
        <v>8245</v>
      </c>
      <c r="K3712">
        <v>1428068988</v>
      </c>
      <c r="L3712" s="9">
        <f>K3712/60/60/24+DATE(1970,1,1)</f>
        <v>42097.576249999998</v>
      </c>
      <c r="M3712">
        <v>1425908988</v>
      </c>
      <c r="N3712" s="9">
        <f>M3712/24/60/60+DATE(1970,1,1)</f>
        <v>42072.576249999998</v>
      </c>
      <c r="O3712" t="b">
        <v>0</v>
      </c>
      <c r="P3712">
        <v>27</v>
      </c>
      <c r="Q3712" t="b">
        <v>1</v>
      </c>
      <c r="R3712" t="s">
        <v>8269</v>
      </c>
      <c r="S3712" s="12" t="s">
        <v>8318</v>
      </c>
      <c r="T3712" t="s">
        <v>8319</v>
      </c>
      <c r="U3712">
        <f>YEAR(N3712)</f>
        <v>2015</v>
      </c>
    </row>
    <row r="3713" spans="1:21" ht="15" hidden="1" customHeight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>
        <f>ROUND(E3713/D3713*100,0)</f>
        <v>114</v>
      </c>
      <c r="H3713">
        <f>ROUND(E3713/P3713,2)</f>
        <v>27.14</v>
      </c>
      <c r="I3713" t="s">
        <v>8223</v>
      </c>
      <c r="J3713" t="s">
        <v>8245</v>
      </c>
      <c r="K3713">
        <v>1402848000</v>
      </c>
      <c r="L3713" s="9">
        <f>K3713/60/60/24+DATE(1970,1,1)</f>
        <v>41805.666666666664</v>
      </c>
      <c r="M3713">
        <v>1400606573</v>
      </c>
      <c r="N3713" s="9">
        <f>M3713/24/60/60+DATE(1970,1,1)</f>
        <v>41779.724224537036</v>
      </c>
      <c r="O3713" t="b">
        <v>0</v>
      </c>
      <c r="P3713">
        <v>21</v>
      </c>
      <c r="Q3713" t="b">
        <v>1</v>
      </c>
      <c r="R3713" t="s">
        <v>8269</v>
      </c>
      <c r="S3713" s="12" t="s">
        <v>8318</v>
      </c>
      <c r="T3713" t="s">
        <v>8319</v>
      </c>
      <c r="U3713">
        <f>YEAR(N3713)</f>
        <v>2014</v>
      </c>
    </row>
    <row r="3714" spans="1:21" ht="15" hidden="1" customHeight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>
        <f>ROUND(E3714/D3714*100,0)</f>
        <v>154</v>
      </c>
      <c r="H3714">
        <f>ROUND(E3714/P3714,2)</f>
        <v>110.87</v>
      </c>
      <c r="I3714" t="s">
        <v>8223</v>
      </c>
      <c r="J3714" t="s">
        <v>8245</v>
      </c>
      <c r="K3714">
        <v>1433055540</v>
      </c>
      <c r="L3714" s="9">
        <f>K3714/60/60/24+DATE(1970,1,1)</f>
        <v>42155.290972222225</v>
      </c>
      <c r="M3714">
        <v>1431230867</v>
      </c>
      <c r="N3714" s="9">
        <f>M3714/24/60/60+DATE(1970,1,1)</f>
        <v>42134.172071759254</v>
      </c>
      <c r="O3714" t="b">
        <v>0</v>
      </c>
      <c r="P3714">
        <v>104</v>
      </c>
      <c r="Q3714" t="b">
        <v>1</v>
      </c>
      <c r="R3714" t="s">
        <v>8269</v>
      </c>
      <c r="S3714" s="12" t="s">
        <v>8318</v>
      </c>
      <c r="T3714" t="s">
        <v>8319</v>
      </c>
      <c r="U3714">
        <f>YEAR(N3714)</f>
        <v>2015</v>
      </c>
    </row>
    <row r="3715" spans="1:21" ht="15" hidden="1" customHeight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>
        <f>ROUND(E3715/D3715*100,0)</f>
        <v>102</v>
      </c>
      <c r="H3715">
        <f>ROUND(E3715/P3715,2)</f>
        <v>106.84</v>
      </c>
      <c r="I3715" t="s">
        <v>8223</v>
      </c>
      <c r="J3715" t="s">
        <v>8245</v>
      </c>
      <c r="K3715">
        <v>1465062166</v>
      </c>
      <c r="L3715" s="9">
        <f>K3715/60/60/24+DATE(1970,1,1)</f>
        <v>42525.738032407404</v>
      </c>
      <c r="M3715">
        <v>1463334166</v>
      </c>
      <c r="N3715" s="9">
        <f>M3715/24/60/60+DATE(1970,1,1)</f>
        <v>42505.738032407404</v>
      </c>
      <c r="O3715" t="b">
        <v>0</v>
      </c>
      <c r="P3715">
        <v>19</v>
      </c>
      <c r="Q3715" t="b">
        <v>1</v>
      </c>
      <c r="R3715" t="s">
        <v>8269</v>
      </c>
      <c r="S3715" s="12" t="s">
        <v>8318</v>
      </c>
      <c r="T3715" t="s">
        <v>8319</v>
      </c>
      <c r="U3715">
        <f>YEAR(N3715)</f>
        <v>2016</v>
      </c>
    </row>
    <row r="3716" spans="1:21" ht="15" hidden="1" customHeight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>
        <f>ROUND(E3716/D3716*100,0)</f>
        <v>102</v>
      </c>
      <c r="H3716">
        <f>ROUND(E3716/P3716,2)</f>
        <v>105.52</v>
      </c>
      <c r="I3716" t="s">
        <v>8223</v>
      </c>
      <c r="J3716" t="s">
        <v>8245</v>
      </c>
      <c r="K3716">
        <v>1432612740</v>
      </c>
      <c r="L3716" s="9">
        <f>K3716/60/60/24+DATE(1970,1,1)</f>
        <v>42150.165972222225</v>
      </c>
      <c r="M3716">
        <v>1429881667</v>
      </c>
      <c r="N3716" s="9">
        <f>M3716/24/60/60+DATE(1970,1,1)</f>
        <v>42118.556331018517</v>
      </c>
      <c r="O3716" t="b">
        <v>0</v>
      </c>
      <c r="P3716">
        <v>97</v>
      </c>
      <c r="Q3716" t="b">
        <v>1</v>
      </c>
      <c r="R3716" t="s">
        <v>8269</v>
      </c>
      <c r="S3716" s="12" t="s">
        <v>8318</v>
      </c>
      <c r="T3716" t="s">
        <v>8319</v>
      </c>
      <c r="U3716">
        <f>YEAR(N3716)</f>
        <v>2015</v>
      </c>
    </row>
    <row r="3717" spans="1:21" ht="15" hidden="1" customHeight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>
        <f>ROUND(E3717/D3717*100,0)</f>
        <v>103</v>
      </c>
      <c r="H3717">
        <f>ROUND(E3717/P3717,2)</f>
        <v>132.96</v>
      </c>
      <c r="I3717" t="s">
        <v>8224</v>
      </c>
      <c r="J3717" t="s">
        <v>8246</v>
      </c>
      <c r="K3717">
        <v>1427806320</v>
      </c>
      <c r="L3717" s="9">
        <f>K3717/60/60/24+DATE(1970,1,1)</f>
        <v>42094.536111111112</v>
      </c>
      <c r="M3717">
        <v>1422834819</v>
      </c>
      <c r="N3717" s="9">
        <f>M3717/24/60/60+DATE(1970,1,1)</f>
        <v>42036.99559027778</v>
      </c>
      <c r="O3717" t="b">
        <v>0</v>
      </c>
      <c r="P3717">
        <v>27</v>
      </c>
      <c r="Q3717" t="b">
        <v>1</v>
      </c>
      <c r="R3717" t="s">
        <v>8269</v>
      </c>
      <c r="S3717" s="12" t="s">
        <v>8318</v>
      </c>
      <c r="T3717" t="s">
        <v>8319</v>
      </c>
      <c r="U3717">
        <f>YEAR(N3717)</f>
        <v>2015</v>
      </c>
    </row>
    <row r="3718" spans="1:21" ht="15" hidden="1" customHeight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>
        <f>ROUND(E3718/D3718*100,0)</f>
        <v>156</v>
      </c>
      <c r="H3718">
        <f>ROUND(E3718/P3718,2)</f>
        <v>51.92</v>
      </c>
      <c r="I3718" t="s">
        <v>8223</v>
      </c>
      <c r="J3718" t="s">
        <v>8245</v>
      </c>
      <c r="K3718">
        <v>1453411109</v>
      </c>
      <c r="L3718" s="9">
        <f>K3718/60/60/24+DATE(1970,1,1)</f>
        <v>42390.887835648144</v>
      </c>
      <c r="M3718">
        <v>1450819109</v>
      </c>
      <c r="N3718" s="9">
        <f>M3718/24/60/60+DATE(1970,1,1)</f>
        <v>42360.887835648151</v>
      </c>
      <c r="O3718" t="b">
        <v>0</v>
      </c>
      <c r="P3718">
        <v>24</v>
      </c>
      <c r="Q3718" t="b">
        <v>1</v>
      </c>
      <c r="R3718" t="s">
        <v>8269</v>
      </c>
      <c r="S3718" s="12" t="s">
        <v>8318</v>
      </c>
      <c r="T3718" t="s">
        <v>8319</v>
      </c>
      <c r="U3718">
        <f>YEAR(N3718)</f>
        <v>2015</v>
      </c>
    </row>
    <row r="3719" spans="1:21" ht="15" hidden="1" customHeight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>
        <f>ROUND(E3719/D3719*100,0)</f>
        <v>101</v>
      </c>
      <c r="H3719">
        <f>ROUND(E3719/P3719,2)</f>
        <v>310</v>
      </c>
      <c r="I3719" t="s">
        <v>8224</v>
      </c>
      <c r="J3719" t="s">
        <v>8246</v>
      </c>
      <c r="K3719">
        <v>1431204449</v>
      </c>
      <c r="L3719" s="9">
        <f>K3719/60/60/24+DATE(1970,1,1)</f>
        <v>42133.866307870368</v>
      </c>
      <c r="M3719">
        <v>1428526049</v>
      </c>
      <c r="N3719" s="9">
        <f>M3719/24/60/60+DATE(1970,1,1)</f>
        <v>42102.866307870368</v>
      </c>
      <c r="O3719" t="b">
        <v>0</v>
      </c>
      <c r="P3719">
        <v>13</v>
      </c>
      <c r="Q3719" t="b">
        <v>1</v>
      </c>
      <c r="R3719" t="s">
        <v>8269</v>
      </c>
      <c r="S3719" s="12" t="s">
        <v>8318</v>
      </c>
      <c r="T3719" t="s">
        <v>8319</v>
      </c>
      <c r="U3719">
        <f>YEAR(N3719)</f>
        <v>2015</v>
      </c>
    </row>
    <row r="3720" spans="1:21" ht="15" hidden="1" customHeight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>
        <f>ROUND(E3720/D3720*100,0)</f>
        <v>239</v>
      </c>
      <c r="H3720">
        <f>ROUND(E3720/P3720,2)</f>
        <v>26.02</v>
      </c>
      <c r="I3720" t="s">
        <v>8224</v>
      </c>
      <c r="J3720" t="s">
        <v>8246</v>
      </c>
      <c r="K3720">
        <v>1425057075</v>
      </c>
      <c r="L3720" s="9">
        <f>K3720/60/60/24+DATE(1970,1,1)</f>
        <v>42062.716145833328</v>
      </c>
      <c r="M3720">
        <v>1422465075</v>
      </c>
      <c r="N3720" s="9">
        <f>M3720/24/60/60+DATE(1970,1,1)</f>
        <v>42032.716145833328</v>
      </c>
      <c r="O3720" t="b">
        <v>0</v>
      </c>
      <c r="P3720">
        <v>46</v>
      </c>
      <c r="Q3720" t="b">
        <v>1</v>
      </c>
      <c r="R3720" t="s">
        <v>8269</v>
      </c>
      <c r="S3720" s="12" t="s">
        <v>8318</v>
      </c>
      <c r="T3720" t="s">
        <v>8319</v>
      </c>
      <c r="U3720">
        <f>YEAR(N3720)</f>
        <v>2015</v>
      </c>
    </row>
    <row r="3721" spans="1:21" ht="15" hidden="1" customHeight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>
        <f>ROUND(E3721/D3721*100,0)</f>
        <v>210</v>
      </c>
      <c r="H3721">
        <f>ROUND(E3721/P3721,2)</f>
        <v>105</v>
      </c>
      <c r="I3721" t="s">
        <v>8224</v>
      </c>
      <c r="J3721" t="s">
        <v>8246</v>
      </c>
      <c r="K3721">
        <v>1434994266</v>
      </c>
      <c r="L3721" s="9">
        <f>K3721/60/60/24+DATE(1970,1,1)</f>
        <v>42177.729930555557</v>
      </c>
      <c r="M3721">
        <v>1432402266</v>
      </c>
      <c r="N3721" s="9">
        <f>M3721/24/60/60+DATE(1970,1,1)</f>
        <v>42147.72993055555</v>
      </c>
      <c r="O3721" t="b">
        <v>0</v>
      </c>
      <c r="P3721">
        <v>4</v>
      </c>
      <c r="Q3721" t="b">
        <v>1</v>
      </c>
      <c r="R3721" t="s">
        <v>8269</v>
      </c>
      <c r="S3721" s="12" t="s">
        <v>8318</v>
      </c>
      <c r="T3721" t="s">
        <v>8319</v>
      </c>
      <c r="U3721">
        <f>YEAR(N3721)</f>
        <v>2015</v>
      </c>
    </row>
    <row r="3722" spans="1:21" ht="15" hidden="1" customHeight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>
        <f>ROUND(E3722/D3722*100,0)</f>
        <v>105</v>
      </c>
      <c r="H3722">
        <f>ROUND(E3722/P3722,2)</f>
        <v>86.23</v>
      </c>
      <c r="I3722" t="s">
        <v>8223</v>
      </c>
      <c r="J3722" t="s">
        <v>8245</v>
      </c>
      <c r="K3722">
        <v>1435881006</v>
      </c>
      <c r="L3722" s="9">
        <f>K3722/60/60/24+DATE(1970,1,1)</f>
        <v>42187.993125000001</v>
      </c>
      <c r="M3722">
        <v>1433980206</v>
      </c>
      <c r="N3722" s="9">
        <f>M3722/24/60/60+DATE(1970,1,1)</f>
        <v>42165.993125000001</v>
      </c>
      <c r="O3722" t="b">
        <v>0</v>
      </c>
      <c r="P3722">
        <v>40</v>
      </c>
      <c r="Q3722" t="b">
        <v>1</v>
      </c>
      <c r="R3722" t="s">
        <v>8269</v>
      </c>
      <c r="S3722" s="12" t="s">
        <v>8318</v>
      </c>
      <c r="T3722" t="s">
        <v>8319</v>
      </c>
      <c r="U3722">
        <f>YEAR(N3722)</f>
        <v>2015</v>
      </c>
    </row>
    <row r="3723" spans="1:21" ht="15" hidden="1" customHeight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>
        <f>ROUND(E3723/D3723*100,0)</f>
        <v>101</v>
      </c>
      <c r="H3723">
        <f>ROUND(E3723/P3723,2)</f>
        <v>114.55</v>
      </c>
      <c r="I3723" t="s">
        <v>8223</v>
      </c>
      <c r="J3723" t="s">
        <v>8245</v>
      </c>
      <c r="K3723">
        <v>1415230084</v>
      </c>
      <c r="L3723" s="9">
        <f>K3723/60/60/24+DATE(1970,1,1)</f>
        <v>41948.977824074071</v>
      </c>
      <c r="M3723">
        <v>1413412084</v>
      </c>
      <c r="N3723" s="9">
        <f>M3723/24/60/60+DATE(1970,1,1)</f>
        <v>41927.936157407406</v>
      </c>
      <c r="O3723" t="b">
        <v>0</v>
      </c>
      <c r="P3723">
        <v>44</v>
      </c>
      <c r="Q3723" t="b">
        <v>1</v>
      </c>
      <c r="R3723" t="s">
        <v>8269</v>
      </c>
      <c r="S3723" s="12" t="s">
        <v>8318</v>
      </c>
      <c r="T3723" t="s">
        <v>8319</v>
      </c>
      <c r="U3723">
        <f>YEAR(N3723)</f>
        <v>2014</v>
      </c>
    </row>
    <row r="3724" spans="1:21" ht="15" hidden="1" customHeight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>
        <f>ROUND(E3724/D3724*100,0)</f>
        <v>111</v>
      </c>
      <c r="H3724">
        <f>ROUND(E3724/P3724,2)</f>
        <v>47.66</v>
      </c>
      <c r="I3724" t="s">
        <v>8228</v>
      </c>
      <c r="J3724" t="s">
        <v>8250</v>
      </c>
      <c r="K3724">
        <v>1455231540</v>
      </c>
      <c r="L3724" s="9">
        <f>K3724/60/60/24+DATE(1970,1,1)</f>
        <v>42411.957638888889</v>
      </c>
      <c r="M3724">
        <v>1452614847</v>
      </c>
      <c r="N3724" s="9">
        <f>M3724/24/60/60+DATE(1970,1,1)</f>
        <v>42381.671840277777</v>
      </c>
      <c r="O3724" t="b">
        <v>0</v>
      </c>
      <c r="P3724">
        <v>35</v>
      </c>
      <c r="Q3724" t="b">
        <v>1</v>
      </c>
      <c r="R3724" t="s">
        <v>8269</v>
      </c>
      <c r="S3724" s="12" t="s">
        <v>8318</v>
      </c>
      <c r="T3724" t="s">
        <v>8319</v>
      </c>
      <c r="U3724">
        <f>YEAR(N3724)</f>
        <v>2016</v>
      </c>
    </row>
    <row r="3725" spans="1:21" ht="15" hidden="1" customHeight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>
        <f>ROUND(E3725/D3725*100,0)</f>
        <v>102</v>
      </c>
      <c r="H3725">
        <f>ROUND(E3725/P3725,2)</f>
        <v>72.89</v>
      </c>
      <c r="I3725" t="s">
        <v>8224</v>
      </c>
      <c r="J3725" t="s">
        <v>8246</v>
      </c>
      <c r="K3725">
        <v>1417374262</v>
      </c>
      <c r="L3725" s="9">
        <f>K3725/60/60/24+DATE(1970,1,1)</f>
        <v>41973.794699074075</v>
      </c>
      <c r="M3725">
        <v>1414778662</v>
      </c>
      <c r="N3725" s="9">
        <f>M3725/24/60/60+DATE(1970,1,1)</f>
        <v>41943.753032407403</v>
      </c>
      <c r="O3725" t="b">
        <v>0</v>
      </c>
      <c r="P3725">
        <v>63</v>
      </c>
      <c r="Q3725" t="b">
        <v>1</v>
      </c>
      <c r="R3725" t="s">
        <v>8269</v>
      </c>
      <c r="S3725" s="12" t="s">
        <v>8318</v>
      </c>
      <c r="T3725" t="s">
        <v>8319</v>
      </c>
      <c r="U3725">
        <f>YEAR(N3725)</f>
        <v>2014</v>
      </c>
    </row>
    <row r="3726" spans="1:21" ht="15" hidden="1" customHeight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>
        <f>ROUND(E3726/D3726*100,0)</f>
        <v>103</v>
      </c>
      <c r="H3726">
        <f>ROUND(E3726/P3726,2)</f>
        <v>49.55</v>
      </c>
      <c r="I3726" t="s">
        <v>8224</v>
      </c>
      <c r="J3726" t="s">
        <v>8246</v>
      </c>
      <c r="K3726">
        <v>1462402800</v>
      </c>
      <c r="L3726" s="9">
        <f>K3726/60/60/24+DATE(1970,1,1)</f>
        <v>42494.958333333328</v>
      </c>
      <c r="M3726">
        <v>1459856860</v>
      </c>
      <c r="N3726" s="9">
        <f>M3726/24/60/60+DATE(1970,1,1)</f>
        <v>42465.491435185184</v>
      </c>
      <c r="O3726" t="b">
        <v>0</v>
      </c>
      <c r="P3726">
        <v>89</v>
      </c>
      <c r="Q3726" t="b">
        <v>1</v>
      </c>
      <c r="R3726" t="s">
        <v>8269</v>
      </c>
      <c r="S3726" s="12" t="s">
        <v>8318</v>
      </c>
      <c r="T3726" t="s">
        <v>8319</v>
      </c>
      <c r="U3726">
        <f>YEAR(N3726)</f>
        <v>2016</v>
      </c>
    </row>
    <row r="3727" spans="1:21" ht="15" hidden="1" customHeight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>
        <f>ROUND(E3727/D3727*100,0)</f>
        <v>127</v>
      </c>
      <c r="H3727">
        <f>ROUND(E3727/P3727,2)</f>
        <v>25.4</v>
      </c>
      <c r="I3727" t="s">
        <v>8224</v>
      </c>
      <c r="J3727" t="s">
        <v>8246</v>
      </c>
      <c r="K3727">
        <v>1455831000</v>
      </c>
      <c r="L3727" s="9">
        <f>K3727/60/60/24+DATE(1970,1,1)</f>
        <v>42418.895833333328</v>
      </c>
      <c r="M3727">
        <v>1454366467</v>
      </c>
      <c r="N3727" s="9">
        <f>M3727/24/60/60+DATE(1970,1,1)</f>
        <v>42401.945219907408</v>
      </c>
      <c r="O3727" t="b">
        <v>0</v>
      </c>
      <c r="P3727">
        <v>15</v>
      </c>
      <c r="Q3727" t="b">
        <v>1</v>
      </c>
      <c r="R3727" t="s">
        <v>8269</v>
      </c>
      <c r="S3727" s="12" t="s">
        <v>8318</v>
      </c>
      <c r="T3727" t="s">
        <v>8319</v>
      </c>
      <c r="U3727">
        <f>YEAR(N3727)</f>
        <v>2016</v>
      </c>
    </row>
    <row r="3728" spans="1:21" ht="15" hidden="1" customHeight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>
        <f>ROUND(E3728/D3728*100,0)</f>
        <v>339</v>
      </c>
      <c r="H3728">
        <f>ROUND(E3728/P3728,2)</f>
        <v>62.59</v>
      </c>
      <c r="I3728" t="s">
        <v>8223</v>
      </c>
      <c r="J3728" t="s">
        <v>8245</v>
      </c>
      <c r="K3728">
        <v>1461963600</v>
      </c>
      <c r="L3728" s="9">
        <f>K3728/60/60/24+DATE(1970,1,1)</f>
        <v>42489.875</v>
      </c>
      <c r="M3728">
        <v>1459567371</v>
      </c>
      <c r="N3728" s="9">
        <f>M3728/24/60/60+DATE(1970,1,1)</f>
        <v>42462.140868055554</v>
      </c>
      <c r="O3728" t="b">
        <v>0</v>
      </c>
      <c r="P3728">
        <v>46</v>
      </c>
      <c r="Q3728" t="b">
        <v>1</v>
      </c>
      <c r="R3728" t="s">
        <v>8269</v>
      </c>
      <c r="S3728" s="12" t="s">
        <v>8318</v>
      </c>
      <c r="T3728" t="s">
        <v>8319</v>
      </c>
      <c r="U3728">
        <f>YEAR(N3728)</f>
        <v>2016</v>
      </c>
    </row>
    <row r="3729" spans="1:21" ht="15" hidden="1" customHeight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>
        <f>ROUND(E3729/D3729*100,0)</f>
        <v>101</v>
      </c>
      <c r="H3729">
        <f>ROUND(E3729/P3729,2)</f>
        <v>61.06</v>
      </c>
      <c r="I3729" t="s">
        <v>8223</v>
      </c>
      <c r="J3729" t="s">
        <v>8245</v>
      </c>
      <c r="K3729">
        <v>1476939300</v>
      </c>
      <c r="L3729" s="9">
        <f>K3729/60/60/24+DATE(1970,1,1)</f>
        <v>42663.204861111109</v>
      </c>
      <c r="M3729">
        <v>1474273294</v>
      </c>
      <c r="N3729" s="9">
        <f>M3729/24/60/60+DATE(1970,1,1)</f>
        <v>42632.348310185189</v>
      </c>
      <c r="O3729" t="b">
        <v>0</v>
      </c>
      <c r="P3729">
        <v>33</v>
      </c>
      <c r="Q3729" t="b">
        <v>1</v>
      </c>
      <c r="R3729" t="s">
        <v>8269</v>
      </c>
      <c r="S3729" s="12" t="s">
        <v>8318</v>
      </c>
      <c r="T3729" t="s">
        <v>8319</v>
      </c>
      <c r="U3729">
        <f>YEAR(N3729)</f>
        <v>2016</v>
      </c>
    </row>
    <row r="3730" spans="1:21" ht="15" customHeight="1" x14ac:dyDescent="0.25">
      <c r="A3730">
        <v>3905</v>
      </c>
      <c r="B3730" s="3" t="s">
        <v>3902</v>
      </c>
      <c r="C3730" s="3" t="s">
        <v>8013</v>
      </c>
      <c r="D3730" s="6">
        <v>1500</v>
      </c>
      <c r="E3730" s="8">
        <v>173</v>
      </c>
      <c r="F3730" t="s">
        <v>8220</v>
      </c>
      <c r="G3730">
        <f>ROUND(E3730/D3730*100,0)</f>
        <v>12</v>
      </c>
      <c r="H3730">
        <f>ROUND(E3730/P3730,2)</f>
        <v>24.71</v>
      </c>
      <c r="I3730" t="s">
        <v>8224</v>
      </c>
      <c r="J3730" t="s">
        <v>8246</v>
      </c>
      <c r="K3730">
        <v>1434063600</v>
      </c>
      <c r="L3730" s="9">
        <f>K3730/60/60/24+DATE(1970,1,1)</f>
        <v>42166.958333333328</v>
      </c>
      <c r="M3730">
        <v>1430405903</v>
      </c>
      <c r="N3730" s="9">
        <f>M3730/24/60/60+DATE(1970,1,1)</f>
        <v>42124.623877314814</v>
      </c>
      <c r="O3730" t="b">
        <v>0</v>
      </c>
      <c r="P3730">
        <v>7</v>
      </c>
      <c r="Q3730" t="b">
        <v>0</v>
      </c>
      <c r="R3730" t="s">
        <v>8269</v>
      </c>
      <c r="S3730" s="12" t="s">
        <v>8318</v>
      </c>
      <c r="T3730" t="s">
        <v>8319</v>
      </c>
      <c r="U3730">
        <f>YEAR(N3730)</f>
        <v>2015</v>
      </c>
    </row>
    <row r="3731" spans="1:21" ht="15" customHeight="1" x14ac:dyDescent="0.25">
      <c r="A3731">
        <v>3906</v>
      </c>
      <c r="B3731" s="3" t="s">
        <v>3903</v>
      </c>
      <c r="C3731" s="3" t="s">
        <v>8014</v>
      </c>
      <c r="D3731" s="6">
        <v>1500</v>
      </c>
      <c r="E3731" s="8">
        <v>1010</v>
      </c>
      <c r="F3731" t="s">
        <v>8220</v>
      </c>
      <c r="G3731">
        <f>ROUND(E3731/D3731*100,0)</f>
        <v>67</v>
      </c>
      <c r="H3731">
        <f>ROUND(E3731/P3731,2)</f>
        <v>63.13</v>
      </c>
      <c r="I3731" t="s">
        <v>8224</v>
      </c>
      <c r="J3731" t="s">
        <v>8246</v>
      </c>
      <c r="K3731">
        <v>1435325100</v>
      </c>
      <c r="L3731" s="9">
        <f>K3731/60/60/24+DATE(1970,1,1)</f>
        <v>42181.559027777781</v>
      </c>
      <c r="M3731">
        <v>1432072893</v>
      </c>
      <c r="N3731" s="9">
        <f>M3731/24/60/60+DATE(1970,1,1)</f>
        <v>42143.917743055557</v>
      </c>
      <c r="O3731" t="b">
        <v>0</v>
      </c>
      <c r="P3731">
        <v>16</v>
      </c>
      <c r="Q3731" t="b">
        <v>0</v>
      </c>
      <c r="R3731" t="s">
        <v>8269</v>
      </c>
      <c r="S3731" s="12" t="s">
        <v>8318</v>
      </c>
      <c r="T3731" t="s">
        <v>8319</v>
      </c>
      <c r="U3731">
        <f>YEAR(N3731)</f>
        <v>2015</v>
      </c>
    </row>
    <row r="3732" spans="1:21" ht="15" customHeight="1" x14ac:dyDescent="0.25">
      <c r="A3732">
        <v>3915</v>
      </c>
      <c r="B3732" s="3" t="s">
        <v>3912</v>
      </c>
      <c r="C3732" s="3" t="s">
        <v>8023</v>
      </c>
      <c r="D3732" s="6">
        <v>1500</v>
      </c>
      <c r="E3732" s="8">
        <v>5</v>
      </c>
      <c r="F3732" t="s">
        <v>8220</v>
      </c>
      <c r="G3732">
        <f>ROUND(E3732/D3732*100,0)</f>
        <v>0</v>
      </c>
      <c r="H3732">
        <f>ROUND(E3732/P3732,2)</f>
        <v>5</v>
      </c>
      <c r="I3732" t="s">
        <v>8224</v>
      </c>
      <c r="J3732" t="s">
        <v>8246</v>
      </c>
      <c r="K3732">
        <v>1464824309</v>
      </c>
      <c r="L3732" s="9">
        <f>K3732/60/60/24+DATE(1970,1,1)</f>
        <v>42522.98505787037</v>
      </c>
      <c r="M3732">
        <v>1462232309</v>
      </c>
      <c r="N3732" s="9">
        <f>M3732/24/60/60+DATE(1970,1,1)</f>
        <v>42492.98505787037</v>
      </c>
      <c r="O3732" t="b">
        <v>0</v>
      </c>
      <c r="P3732">
        <v>1</v>
      </c>
      <c r="Q3732" t="b">
        <v>0</v>
      </c>
      <c r="R3732" t="s">
        <v>8269</v>
      </c>
      <c r="S3732" s="12" t="s">
        <v>8318</v>
      </c>
      <c r="T3732" t="s">
        <v>8319</v>
      </c>
      <c r="U3732">
        <f>YEAR(N3732)</f>
        <v>2016</v>
      </c>
    </row>
    <row r="3733" spans="1:21" ht="15" customHeight="1" x14ac:dyDescent="0.25">
      <c r="A3733">
        <v>3984</v>
      </c>
      <c r="B3733" s="3" t="s">
        <v>3980</v>
      </c>
      <c r="C3733" s="3" t="s">
        <v>8090</v>
      </c>
      <c r="D3733" s="6">
        <v>1500</v>
      </c>
      <c r="E3733" s="8">
        <v>95</v>
      </c>
      <c r="F3733" t="s">
        <v>8220</v>
      </c>
      <c r="G3733">
        <f>ROUND(E3733/D3733*100,0)</f>
        <v>6</v>
      </c>
      <c r="H3733">
        <f>ROUND(E3733/P3733,2)</f>
        <v>9.5</v>
      </c>
      <c r="I3733" t="s">
        <v>8224</v>
      </c>
      <c r="J3733" t="s">
        <v>8246</v>
      </c>
      <c r="K3733">
        <v>1415404800</v>
      </c>
      <c r="L3733" s="9">
        <f>K3733/60/60/24+DATE(1970,1,1)</f>
        <v>41951</v>
      </c>
      <c r="M3733">
        <v>1412809644</v>
      </c>
      <c r="N3733" s="9">
        <f>M3733/24/60/60+DATE(1970,1,1)</f>
        <v>41920.963472222225</v>
      </c>
      <c r="O3733" t="b">
        <v>0</v>
      </c>
      <c r="P3733">
        <v>10</v>
      </c>
      <c r="Q3733" t="b">
        <v>0</v>
      </c>
      <c r="R3733" t="s">
        <v>8269</v>
      </c>
      <c r="S3733" s="12" t="s">
        <v>8318</v>
      </c>
      <c r="T3733" t="s">
        <v>8319</v>
      </c>
      <c r="U3733">
        <f>YEAR(N3733)</f>
        <v>2014</v>
      </c>
    </row>
    <row r="3734" spans="1:21" ht="15" customHeight="1" x14ac:dyDescent="0.25">
      <c r="A3734">
        <v>3988</v>
      </c>
      <c r="B3734" s="3" t="s">
        <v>3984</v>
      </c>
      <c r="C3734" s="3" t="s">
        <v>8094</v>
      </c>
      <c r="D3734" s="6">
        <v>1500</v>
      </c>
      <c r="E3734" s="8">
        <v>32</v>
      </c>
      <c r="F3734" t="s">
        <v>8220</v>
      </c>
      <c r="G3734">
        <f>ROUND(E3734/D3734*100,0)</f>
        <v>2</v>
      </c>
      <c r="H3734">
        <f>ROUND(E3734/P3734,2)</f>
        <v>8</v>
      </c>
      <c r="I3734" t="s">
        <v>8223</v>
      </c>
      <c r="J3734" t="s">
        <v>8245</v>
      </c>
      <c r="K3734">
        <v>1440813413</v>
      </c>
      <c r="L3734" s="9">
        <f>K3734/60/60/24+DATE(1970,1,1)</f>
        <v>42245.08116898148</v>
      </c>
      <c r="M3734">
        <v>1439517413</v>
      </c>
      <c r="N3734" s="9">
        <f>M3734/24/60/60+DATE(1970,1,1)</f>
        <v>42230.081168981487</v>
      </c>
      <c r="O3734" t="b">
        <v>0</v>
      </c>
      <c r="P3734">
        <v>4</v>
      </c>
      <c r="Q3734" t="b">
        <v>0</v>
      </c>
      <c r="R3734" t="s">
        <v>8269</v>
      </c>
      <c r="S3734" s="12" t="s">
        <v>8318</v>
      </c>
      <c r="T3734" t="s">
        <v>8319</v>
      </c>
      <c r="U3734">
        <f>YEAR(N3734)</f>
        <v>2015</v>
      </c>
    </row>
    <row r="3735" spans="1:21" ht="15" customHeight="1" x14ac:dyDescent="0.25">
      <c r="A3735">
        <v>4018</v>
      </c>
      <c r="B3735" s="3" t="s">
        <v>4014</v>
      </c>
      <c r="C3735" s="3" t="s">
        <v>8123</v>
      </c>
      <c r="D3735" s="6">
        <v>1500</v>
      </c>
      <c r="E3735" s="8">
        <v>130</v>
      </c>
      <c r="F3735" t="s">
        <v>8220</v>
      </c>
      <c r="G3735">
        <f>ROUND(E3735/D3735*100,0)</f>
        <v>9</v>
      </c>
      <c r="H3735">
        <f>ROUND(E3735/P3735,2)</f>
        <v>32.5</v>
      </c>
      <c r="I3735" t="s">
        <v>8224</v>
      </c>
      <c r="J3735" t="s">
        <v>8246</v>
      </c>
      <c r="K3735">
        <v>1475877108</v>
      </c>
      <c r="L3735" s="9">
        <f>K3735/60/60/24+DATE(1970,1,1)</f>
        <v>42650.91097222222</v>
      </c>
      <c r="M3735">
        <v>1473285108</v>
      </c>
      <c r="N3735" s="9">
        <f>M3735/24/60/60+DATE(1970,1,1)</f>
        <v>42620.91097222222</v>
      </c>
      <c r="O3735" t="b">
        <v>0</v>
      </c>
      <c r="P3735">
        <v>4</v>
      </c>
      <c r="Q3735" t="b">
        <v>0</v>
      </c>
      <c r="R3735" t="s">
        <v>8269</v>
      </c>
      <c r="S3735" s="12" t="s">
        <v>8318</v>
      </c>
      <c r="T3735" t="s">
        <v>8319</v>
      </c>
      <c r="U3735">
        <f>YEAR(N3735)</f>
        <v>2016</v>
      </c>
    </row>
    <row r="3736" spans="1:21" ht="15" customHeight="1" x14ac:dyDescent="0.25">
      <c r="A3736">
        <v>4050</v>
      </c>
      <c r="B3736" s="3" t="s">
        <v>4046</v>
      </c>
      <c r="C3736" s="3" t="s">
        <v>8154</v>
      </c>
      <c r="D3736" s="6">
        <v>1500</v>
      </c>
      <c r="E3736" s="8">
        <v>1</v>
      </c>
      <c r="F3736" t="s">
        <v>8220</v>
      </c>
      <c r="G3736">
        <f>ROUND(E3736/D3736*100,0)</f>
        <v>0</v>
      </c>
      <c r="H3736">
        <f>ROUND(E3736/P3736,2)</f>
        <v>1</v>
      </c>
      <c r="I3736" t="s">
        <v>8223</v>
      </c>
      <c r="J3736" t="s">
        <v>8245</v>
      </c>
      <c r="K3736">
        <v>1414077391</v>
      </c>
      <c r="L3736" s="9">
        <f>K3736/60/60/24+DATE(1970,1,1)</f>
        <v>41935.636469907404</v>
      </c>
      <c r="M3736">
        <v>1411485391</v>
      </c>
      <c r="N3736" s="9">
        <f>M3736/24/60/60+DATE(1970,1,1)</f>
        <v>41905.636469907404</v>
      </c>
      <c r="O3736" t="b">
        <v>0</v>
      </c>
      <c r="P3736">
        <v>1</v>
      </c>
      <c r="Q3736" t="b">
        <v>0</v>
      </c>
      <c r="R3736" t="s">
        <v>8269</v>
      </c>
      <c r="S3736" s="12" t="s">
        <v>8318</v>
      </c>
      <c r="T3736" t="s">
        <v>8319</v>
      </c>
      <c r="U3736">
        <f>YEAR(N3736)</f>
        <v>2014</v>
      </c>
    </row>
    <row r="3737" spans="1:21" ht="15" customHeight="1" x14ac:dyDescent="0.25">
      <c r="A3737">
        <v>4056</v>
      </c>
      <c r="B3737" s="3" t="s">
        <v>4052</v>
      </c>
      <c r="C3737" s="3" t="s">
        <v>8160</v>
      </c>
      <c r="D3737" s="6">
        <v>1500</v>
      </c>
      <c r="E3737" s="8">
        <v>795</v>
      </c>
      <c r="F3737" t="s">
        <v>8220</v>
      </c>
      <c r="G3737">
        <f>ROUND(E3737/D3737*100,0)</f>
        <v>53</v>
      </c>
      <c r="H3737">
        <f>ROUND(E3737/P3737,2)</f>
        <v>88.33</v>
      </c>
      <c r="I3737" t="s">
        <v>8223</v>
      </c>
      <c r="J3737" t="s">
        <v>8245</v>
      </c>
      <c r="K3737">
        <v>1467575940</v>
      </c>
      <c r="L3737" s="9">
        <f>K3737/60/60/24+DATE(1970,1,1)</f>
        <v>42554.832638888889</v>
      </c>
      <c r="M3737">
        <v>1465856639</v>
      </c>
      <c r="N3737" s="9">
        <f>M3737/24/60/60+DATE(1970,1,1)</f>
        <v>42534.933321759265</v>
      </c>
      <c r="O3737" t="b">
        <v>0</v>
      </c>
      <c r="P3737">
        <v>9</v>
      </c>
      <c r="Q3737" t="b">
        <v>0</v>
      </c>
      <c r="R3737" t="s">
        <v>8269</v>
      </c>
      <c r="S3737" s="12" t="s">
        <v>8318</v>
      </c>
      <c r="T3737" t="s">
        <v>8319</v>
      </c>
      <c r="U3737">
        <f>YEAR(N3737)</f>
        <v>2016</v>
      </c>
    </row>
    <row r="3738" spans="1:21" ht="15" customHeight="1" x14ac:dyDescent="0.25">
      <c r="A3738">
        <v>4113</v>
      </c>
      <c r="B3738" s="3" t="s">
        <v>4109</v>
      </c>
      <c r="C3738" s="3" t="s">
        <v>8215</v>
      </c>
      <c r="D3738" s="6">
        <v>1500</v>
      </c>
      <c r="E3738" s="8">
        <v>3</v>
      </c>
      <c r="F3738" t="s">
        <v>8220</v>
      </c>
      <c r="G3738">
        <f>ROUND(E3738/D3738*100,0)</f>
        <v>0</v>
      </c>
      <c r="H3738">
        <f>ROUND(E3738/P3738,2)</f>
        <v>1</v>
      </c>
      <c r="I3738" t="s">
        <v>8223</v>
      </c>
      <c r="J3738" t="s">
        <v>8245</v>
      </c>
      <c r="K3738">
        <v>1452234840</v>
      </c>
      <c r="L3738" s="9">
        <f>K3738/60/60/24+DATE(1970,1,1)</f>
        <v>42377.273611111115</v>
      </c>
      <c r="M3738">
        <v>1450619123</v>
      </c>
      <c r="N3738" s="9">
        <f>M3738/24/60/60+DATE(1970,1,1)</f>
        <v>42358.573182870372</v>
      </c>
      <c r="O3738" t="b">
        <v>0</v>
      </c>
      <c r="P3738">
        <v>3</v>
      </c>
      <c r="Q3738" t="b">
        <v>0</v>
      </c>
      <c r="R3738" t="s">
        <v>8269</v>
      </c>
      <c r="S3738" s="12" t="s">
        <v>8318</v>
      </c>
      <c r="T3738" t="s">
        <v>8319</v>
      </c>
      <c r="U3738">
        <f>YEAR(N3738)</f>
        <v>2015</v>
      </c>
    </row>
    <row r="3739" spans="1:21" ht="15" customHeight="1" x14ac:dyDescent="0.25">
      <c r="A3739">
        <v>3896</v>
      </c>
      <c r="B3739" s="3" t="s">
        <v>3893</v>
      </c>
      <c r="C3739" s="3" t="s">
        <v>8004</v>
      </c>
      <c r="D3739" s="6">
        <v>1600</v>
      </c>
      <c r="E3739" s="8">
        <v>170</v>
      </c>
      <c r="F3739" t="s">
        <v>8220</v>
      </c>
      <c r="G3739">
        <f>ROUND(E3739/D3739*100,0)</f>
        <v>11</v>
      </c>
      <c r="H3739">
        <f>ROUND(E3739/P3739,2)</f>
        <v>42.5</v>
      </c>
      <c r="I3739" t="s">
        <v>8223</v>
      </c>
      <c r="J3739" t="s">
        <v>8245</v>
      </c>
      <c r="K3739">
        <v>1402979778</v>
      </c>
      <c r="L3739" s="9">
        <f>K3739/60/60/24+DATE(1970,1,1)</f>
        <v>41807.191875000004</v>
      </c>
      <c r="M3739">
        <v>1401770178</v>
      </c>
      <c r="N3739" s="9">
        <f>M3739/24/60/60+DATE(1970,1,1)</f>
        <v>41793.191874999997</v>
      </c>
      <c r="O3739" t="b">
        <v>0</v>
      </c>
      <c r="P3739">
        <v>4</v>
      </c>
      <c r="Q3739" t="b">
        <v>0</v>
      </c>
      <c r="R3739" t="s">
        <v>8269</v>
      </c>
      <c r="S3739" s="12" t="s">
        <v>8318</v>
      </c>
      <c r="T3739" t="s">
        <v>8319</v>
      </c>
      <c r="U3739">
        <f>YEAR(N3739)</f>
        <v>2014</v>
      </c>
    </row>
    <row r="3740" spans="1:21" ht="15" customHeight="1" x14ac:dyDescent="0.25">
      <c r="A3740">
        <v>4091</v>
      </c>
      <c r="B3740" s="3" t="s">
        <v>4087</v>
      </c>
      <c r="C3740" s="3" t="s">
        <v>8194</v>
      </c>
      <c r="D3740" s="6">
        <v>1600</v>
      </c>
      <c r="E3740" s="8">
        <v>204</v>
      </c>
      <c r="F3740" t="s">
        <v>8220</v>
      </c>
      <c r="G3740">
        <f>ROUND(E3740/D3740*100,0)</f>
        <v>13</v>
      </c>
      <c r="H3740">
        <f>ROUND(E3740/P3740,2)</f>
        <v>25.5</v>
      </c>
      <c r="I3740" t="s">
        <v>8223</v>
      </c>
      <c r="J3740" t="s">
        <v>8245</v>
      </c>
      <c r="K3740">
        <v>1421410151</v>
      </c>
      <c r="L3740" s="9">
        <f>K3740/60/60/24+DATE(1970,1,1)</f>
        <v>42020.506377314814</v>
      </c>
      <c r="M3740">
        <v>1418818151</v>
      </c>
      <c r="N3740" s="9">
        <f>M3740/24/60/60+DATE(1970,1,1)</f>
        <v>41990.506377314814</v>
      </c>
      <c r="O3740" t="b">
        <v>0</v>
      </c>
      <c r="P3740">
        <v>8</v>
      </c>
      <c r="Q3740" t="b">
        <v>0</v>
      </c>
      <c r="R3740" t="s">
        <v>8269</v>
      </c>
      <c r="S3740" s="12" t="s">
        <v>8318</v>
      </c>
      <c r="T3740" t="s">
        <v>8319</v>
      </c>
      <c r="U3740">
        <f>YEAR(N3740)</f>
        <v>2014</v>
      </c>
    </row>
    <row r="3741" spans="1:21" ht="15" customHeight="1" x14ac:dyDescent="0.25">
      <c r="A3741">
        <v>3990</v>
      </c>
      <c r="B3741" s="3" t="s">
        <v>3986</v>
      </c>
      <c r="C3741" s="3" t="s">
        <v>8096</v>
      </c>
      <c r="D3741" s="6">
        <v>1650</v>
      </c>
      <c r="E3741" s="8">
        <v>69</v>
      </c>
      <c r="F3741" t="s">
        <v>8220</v>
      </c>
      <c r="G3741">
        <f>ROUND(E3741/D3741*100,0)</f>
        <v>4</v>
      </c>
      <c r="H3741">
        <f>ROUND(E3741/P3741,2)</f>
        <v>23</v>
      </c>
      <c r="I3741" t="s">
        <v>8224</v>
      </c>
      <c r="J3741" t="s">
        <v>8246</v>
      </c>
      <c r="K3741">
        <v>1456934893</v>
      </c>
      <c r="L3741" s="9">
        <f>K3741/60/60/24+DATE(1970,1,1)</f>
        <v>42431.672372685185</v>
      </c>
      <c r="M3741">
        <v>1454342893</v>
      </c>
      <c r="N3741" s="9">
        <f>M3741/24/60/60+DATE(1970,1,1)</f>
        <v>42401.672372685185</v>
      </c>
      <c r="O3741" t="b">
        <v>0</v>
      </c>
      <c r="P3741">
        <v>3</v>
      </c>
      <c r="Q3741" t="b">
        <v>0</v>
      </c>
      <c r="R3741" t="s">
        <v>8269</v>
      </c>
      <c r="S3741" s="12" t="s">
        <v>8318</v>
      </c>
      <c r="T3741" t="s">
        <v>8319</v>
      </c>
      <c r="U3741">
        <f>YEAR(N3741)</f>
        <v>2016</v>
      </c>
    </row>
    <row r="3742" spans="1:21" ht="15" customHeight="1" x14ac:dyDescent="0.25">
      <c r="A3742">
        <v>3967</v>
      </c>
      <c r="B3742" s="3" t="s">
        <v>3964</v>
      </c>
      <c r="C3742" s="3" t="s">
        <v>8074</v>
      </c>
      <c r="D3742" s="6">
        <v>1700</v>
      </c>
      <c r="E3742" s="8">
        <v>410</v>
      </c>
      <c r="F3742" t="s">
        <v>8220</v>
      </c>
      <c r="G3742">
        <f>ROUND(E3742/D3742*100,0)</f>
        <v>24</v>
      </c>
      <c r="H3742">
        <f>ROUND(E3742/P3742,2)</f>
        <v>41</v>
      </c>
      <c r="I3742" t="s">
        <v>8223</v>
      </c>
      <c r="J3742" t="s">
        <v>8245</v>
      </c>
      <c r="K3742">
        <v>1488783507</v>
      </c>
      <c r="L3742" s="9">
        <f>K3742/60/60/24+DATE(1970,1,1)</f>
        <v>42800.290590277778</v>
      </c>
      <c r="M3742">
        <v>1486191507</v>
      </c>
      <c r="N3742" s="9">
        <f>M3742/24/60/60+DATE(1970,1,1)</f>
        <v>42770.290590277778</v>
      </c>
      <c r="O3742" t="b">
        <v>0</v>
      </c>
      <c r="P3742">
        <v>10</v>
      </c>
      <c r="Q3742" t="b">
        <v>0</v>
      </c>
      <c r="R3742" t="s">
        <v>8269</v>
      </c>
      <c r="S3742" s="12" t="s">
        <v>8318</v>
      </c>
      <c r="T3742" t="s">
        <v>8319</v>
      </c>
      <c r="U3742">
        <f>YEAR(N3742)</f>
        <v>2017</v>
      </c>
    </row>
    <row r="3743" spans="1:21" ht="15" customHeight="1" x14ac:dyDescent="0.25">
      <c r="A3743">
        <v>3955</v>
      </c>
      <c r="B3743" s="3" t="s">
        <v>3952</v>
      </c>
      <c r="C3743" s="3" t="s">
        <v>8062</v>
      </c>
      <c r="D3743" s="6">
        <v>1750</v>
      </c>
      <c r="E3743" s="8">
        <v>425</v>
      </c>
      <c r="F3743" t="s">
        <v>8220</v>
      </c>
      <c r="G3743">
        <f>ROUND(E3743/D3743*100,0)</f>
        <v>24</v>
      </c>
      <c r="H3743">
        <f>ROUND(E3743/P3743,2)</f>
        <v>53.13</v>
      </c>
      <c r="I3743" t="s">
        <v>8223</v>
      </c>
      <c r="J3743" t="s">
        <v>8245</v>
      </c>
      <c r="K3743">
        <v>1448745741</v>
      </c>
      <c r="L3743" s="9">
        <f>K3743/60/60/24+DATE(1970,1,1)</f>
        <v>42336.890520833331</v>
      </c>
      <c r="M3743">
        <v>1446150141</v>
      </c>
      <c r="N3743" s="9">
        <f>M3743/24/60/60+DATE(1970,1,1)</f>
        <v>42306.848854166667</v>
      </c>
      <c r="O3743" t="b">
        <v>0</v>
      </c>
      <c r="P3743">
        <v>8</v>
      </c>
      <c r="Q3743" t="b">
        <v>0</v>
      </c>
      <c r="R3743" t="s">
        <v>8269</v>
      </c>
      <c r="S3743" s="12" t="s">
        <v>8318</v>
      </c>
      <c r="T3743" t="s">
        <v>8319</v>
      </c>
      <c r="U3743">
        <f>YEAR(N3743)</f>
        <v>2015</v>
      </c>
    </row>
    <row r="3744" spans="1:21" ht="15" customHeight="1" x14ac:dyDescent="0.25">
      <c r="A3744">
        <v>2911</v>
      </c>
      <c r="B3744" s="3" t="s">
        <v>2911</v>
      </c>
      <c r="C3744" s="3" t="s">
        <v>7021</v>
      </c>
      <c r="D3744" s="6">
        <v>1800</v>
      </c>
      <c r="E3744" s="8">
        <v>657</v>
      </c>
      <c r="F3744" t="s">
        <v>8220</v>
      </c>
      <c r="G3744">
        <f>ROUND(E3744/D3744*100,0)</f>
        <v>37</v>
      </c>
      <c r="H3744">
        <f>ROUND(E3744/P3744,2)</f>
        <v>46.93</v>
      </c>
      <c r="I3744" t="s">
        <v>8223</v>
      </c>
      <c r="J3744" t="s">
        <v>8245</v>
      </c>
      <c r="K3744">
        <v>1435429626</v>
      </c>
      <c r="L3744" s="9">
        <f>K3744/60/60/24+DATE(1970,1,1)</f>
        <v>42182.768819444449</v>
      </c>
      <c r="M3744">
        <v>1431973626</v>
      </c>
      <c r="N3744" s="9">
        <f>M3744/24/60/60+DATE(1970,1,1)</f>
        <v>42142.768819444449</v>
      </c>
      <c r="O3744" t="b">
        <v>0</v>
      </c>
      <c r="P3744">
        <v>14</v>
      </c>
      <c r="Q3744" t="b">
        <v>0</v>
      </c>
      <c r="R3744" t="s">
        <v>8269</v>
      </c>
      <c r="S3744" s="12" t="s">
        <v>8318</v>
      </c>
      <c r="T3744" t="s">
        <v>8319</v>
      </c>
      <c r="U3744">
        <f>YEAR(N3744)</f>
        <v>2015</v>
      </c>
    </row>
    <row r="3745" spans="1:21" ht="15" customHeight="1" x14ac:dyDescent="0.25">
      <c r="A3745">
        <v>2916</v>
      </c>
      <c r="B3745" s="3" t="s">
        <v>2916</v>
      </c>
      <c r="C3745" s="3" t="s">
        <v>7026</v>
      </c>
      <c r="D3745" s="6">
        <v>1850</v>
      </c>
      <c r="E3745" s="8">
        <v>145</v>
      </c>
      <c r="F3745" t="s">
        <v>8220</v>
      </c>
      <c r="G3745">
        <f>ROUND(E3745/D3745*100,0)</f>
        <v>8</v>
      </c>
      <c r="H3745">
        <f>ROUND(E3745/P3745,2)</f>
        <v>20.71</v>
      </c>
      <c r="I3745" t="s">
        <v>8224</v>
      </c>
      <c r="J3745" t="s">
        <v>8246</v>
      </c>
      <c r="K3745">
        <v>1400498789</v>
      </c>
      <c r="L3745" s="9">
        <f>K3745/60/60/24+DATE(1970,1,1)</f>
        <v>41778.476724537039</v>
      </c>
      <c r="M3745">
        <v>1398511589</v>
      </c>
      <c r="N3745" s="9">
        <f>M3745/24/60/60+DATE(1970,1,1)</f>
        <v>41755.476724537039</v>
      </c>
      <c r="O3745" t="b">
        <v>0</v>
      </c>
      <c r="P3745">
        <v>7</v>
      </c>
      <c r="Q3745" t="b">
        <v>0</v>
      </c>
      <c r="R3745" t="s">
        <v>8269</v>
      </c>
      <c r="S3745" s="12" t="s">
        <v>8318</v>
      </c>
      <c r="T3745" t="s">
        <v>8319</v>
      </c>
      <c r="U3745">
        <f>YEAR(N3745)</f>
        <v>2014</v>
      </c>
    </row>
    <row r="3746" spans="1:21" ht="15" customHeight="1" x14ac:dyDescent="0.25">
      <c r="A3746">
        <v>4009</v>
      </c>
      <c r="B3746" s="3" t="s">
        <v>4005</v>
      </c>
      <c r="C3746" s="3" t="s">
        <v>8114</v>
      </c>
      <c r="D3746" s="6">
        <v>1930</v>
      </c>
      <c r="E3746" s="8">
        <v>75</v>
      </c>
      <c r="F3746" t="s">
        <v>8220</v>
      </c>
      <c r="G3746">
        <f>ROUND(E3746/D3746*100,0)</f>
        <v>4</v>
      </c>
      <c r="H3746">
        <f>ROUND(E3746/P3746,2)</f>
        <v>25</v>
      </c>
      <c r="I3746" t="s">
        <v>8224</v>
      </c>
      <c r="J3746" t="s">
        <v>8246</v>
      </c>
      <c r="K3746">
        <v>1410281360</v>
      </c>
      <c r="L3746" s="9">
        <f>K3746/60/60/24+DATE(1970,1,1)</f>
        <v>41891.700925925928</v>
      </c>
      <c r="M3746">
        <v>1406825360</v>
      </c>
      <c r="N3746" s="9">
        <f>M3746/24/60/60+DATE(1970,1,1)</f>
        <v>41851.700925925928</v>
      </c>
      <c r="O3746" t="b">
        <v>0</v>
      </c>
      <c r="P3746">
        <v>3</v>
      </c>
      <c r="Q3746" t="b">
        <v>0</v>
      </c>
      <c r="R3746" t="s">
        <v>8269</v>
      </c>
      <c r="S3746" s="12" t="s">
        <v>8318</v>
      </c>
      <c r="T3746" t="s">
        <v>8319</v>
      </c>
      <c r="U3746">
        <f>YEAR(N3746)</f>
        <v>2014</v>
      </c>
    </row>
    <row r="3747" spans="1:21" ht="15" customHeight="1" x14ac:dyDescent="0.25">
      <c r="A3747">
        <v>2847</v>
      </c>
      <c r="B3747" s="3" t="s">
        <v>2847</v>
      </c>
      <c r="C3747" s="3" t="s">
        <v>6957</v>
      </c>
      <c r="D3747" s="6">
        <v>2000</v>
      </c>
      <c r="E3747" s="8">
        <v>0</v>
      </c>
      <c r="F3747" t="s">
        <v>8220</v>
      </c>
      <c r="G3747">
        <f>ROUND(E3747/D3747*100,0)</f>
        <v>0</v>
      </c>
      <c r="H3747" t="e">
        <f>ROUND(E3747/P3747,2)</f>
        <v>#DIV/0!</v>
      </c>
      <c r="I3747" t="s">
        <v>8223</v>
      </c>
      <c r="J3747" t="s">
        <v>8245</v>
      </c>
      <c r="K3747">
        <v>1464031265</v>
      </c>
      <c r="L3747" s="9">
        <f>K3747/60/60/24+DATE(1970,1,1)</f>
        <v>42513.806307870371</v>
      </c>
      <c r="M3747">
        <v>1458847265</v>
      </c>
      <c r="N3747" s="9">
        <f>M3747/24/60/60+DATE(1970,1,1)</f>
        <v>42453.806307870371</v>
      </c>
      <c r="O3747" t="b">
        <v>0</v>
      </c>
      <c r="P3747">
        <v>0</v>
      </c>
      <c r="Q3747" t="b">
        <v>0</v>
      </c>
      <c r="R3747" t="s">
        <v>8269</v>
      </c>
      <c r="S3747" s="12" t="s">
        <v>8318</v>
      </c>
      <c r="T3747" t="s">
        <v>8319</v>
      </c>
      <c r="U3747">
        <f>YEAR(N3747)</f>
        <v>2016</v>
      </c>
    </row>
    <row r="3748" spans="1:21" ht="15" customHeight="1" x14ac:dyDescent="0.25">
      <c r="A3748">
        <v>2859</v>
      </c>
      <c r="B3748" s="3" t="s">
        <v>2859</v>
      </c>
      <c r="C3748" s="3" t="s">
        <v>6969</v>
      </c>
      <c r="D3748" s="6">
        <v>2000</v>
      </c>
      <c r="E3748" s="8">
        <v>35</v>
      </c>
      <c r="F3748" t="s">
        <v>8220</v>
      </c>
      <c r="G3748">
        <f>ROUND(E3748/D3748*100,0)</f>
        <v>2</v>
      </c>
      <c r="H3748">
        <f>ROUND(E3748/P3748,2)</f>
        <v>35</v>
      </c>
      <c r="I3748" t="s">
        <v>8225</v>
      </c>
      <c r="J3748" t="s">
        <v>8247</v>
      </c>
      <c r="K3748">
        <v>1444984904</v>
      </c>
      <c r="L3748" s="9">
        <f>K3748/60/60/24+DATE(1970,1,1)</f>
        <v>42293.362314814818</v>
      </c>
      <c r="M3748">
        <v>1439800904</v>
      </c>
      <c r="N3748" s="9">
        <f>M3748/24/60/60+DATE(1970,1,1)</f>
        <v>42233.362314814818</v>
      </c>
      <c r="O3748" t="b">
        <v>0</v>
      </c>
      <c r="P3748">
        <v>1</v>
      </c>
      <c r="Q3748" t="b">
        <v>0</v>
      </c>
      <c r="R3748" t="s">
        <v>8269</v>
      </c>
      <c r="S3748" s="12" t="s">
        <v>8318</v>
      </c>
      <c r="T3748" t="s">
        <v>8319</v>
      </c>
      <c r="U3748">
        <f>YEAR(N3748)</f>
        <v>2015</v>
      </c>
    </row>
    <row r="3749" spans="1:21" ht="15" customHeight="1" x14ac:dyDescent="0.25">
      <c r="A3749">
        <v>2890</v>
      </c>
      <c r="B3749" s="3" t="s">
        <v>2890</v>
      </c>
      <c r="C3749" s="3" t="s">
        <v>7000</v>
      </c>
      <c r="D3749" s="6">
        <v>2000</v>
      </c>
      <c r="E3749" s="8">
        <v>21</v>
      </c>
      <c r="F3749" t="s">
        <v>8220</v>
      </c>
      <c r="G3749">
        <f>ROUND(E3749/D3749*100,0)</f>
        <v>1</v>
      </c>
      <c r="H3749">
        <f>ROUND(E3749/P3749,2)</f>
        <v>7</v>
      </c>
      <c r="I3749" t="s">
        <v>8223</v>
      </c>
      <c r="J3749" t="s">
        <v>8245</v>
      </c>
      <c r="K3749">
        <v>1407553200</v>
      </c>
      <c r="L3749" s="9">
        <f>K3749/60/60/24+DATE(1970,1,1)</f>
        <v>41860.125</v>
      </c>
      <c r="M3749">
        <v>1405100992</v>
      </c>
      <c r="N3749" s="9">
        <f>M3749/24/60/60+DATE(1970,1,1)</f>
        <v>41831.742962962962</v>
      </c>
      <c r="O3749" t="b">
        <v>0</v>
      </c>
      <c r="P3749">
        <v>3</v>
      </c>
      <c r="Q3749" t="b">
        <v>0</v>
      </c>
      <c r="R3749" t="s">
        <v>8269</v>
      </c>
      <c r="S3749" s="12" t="s">
        <v>8318</v>
      </c>
      <c r="T3749" t="s">
        <v>8319</v>
      </c>
      <c r="U3749">
        <f>YEAR(N3749)</f>
        <v>2014</v>
      </c>
    </row>
    <row r="3750" spans="1:21" ht="15" hidden="1" customHeight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>
        <f>ROUND(E3750/D3750*100,0)</f>
        <v>104</v>
      </c>
      <c r="H3750">
        <f>ROUND(E3750/P3750,2)</f>
        <v>99.54</v>
      </c>
      <c r="I3750" t="s">
        <v>8223</v>
      </c>
      <c r="J3750" t="s">
        <v>8245</v>
      </c>
      <c r="K3750">
        <v>1455602340</v>
      </c>
      <c r="L3750" s="9">
        <f>K3750/60/60/24+DATE(1970,1,1)</f>
        <v>42416.249305555553</v>
      </c>
      <c r="M3750">
        <v>1453827436</v>
      </c>
      <c r="N3750" s="9">
        <f>M3750/24/60/60+DATE(1970,1,1)</f>
        <v>42395.706435185188</v>
      </c>
      <c r="O3750" t="b">
        <v>0</v>
      </c>
      <c r="P3750">
        <v>52</v>
      </c>
      <c r="Q3750" t="b">
        <v>1</v>
      </c>
      <c r="R3750" t="s">
        <v>8303</v>
      </c>
      <c r="S3750" s="12" t="s">
        <v>8318</v>
      </c>
      <c r="T3750" t="s">
        <v>8360</v>
      </c>
      <c r="U3750">
        <f>YEAR(N3750)</f>
        <v>2016</v>
      </c>
    </row>
    <row r="3751" spans="1:21" ht="15" hidden="1" customHeight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>
        <f>ROUND(E3751/D3751*100,0)</f>
        <v>105</v>
      </c>
      <c r="H3751">
        <f>ROUND(E3751/P3751,2)</f>
        <v>75</v>
      </c>
      <c r="I3751" t="s">
        <v>8223</v>
      </c>
      <c r="J3751" t="s">
        <v>8245</v>
      </c>
      <c r="K3751">
        <v>1461902340</v>
      </c>
      <c r="L3751" s="9">
        <f>K3751/60/60/24+DATE(1970,1,1)</f>
        <v>42489.165972222225</v>
      </c>
      <c r="M3751">
        <v>1459220588</v>
      </c>
      <c r="N3751" s="9">
        <f>M3751/24/60/60+DATE(1970,1,1)</f>
        <v>42458.127175925925</v>
      </c>
      <c r="O3751" t="b">
        <v>0</v>
      </c>
      <c r="P3751">
        <v>7</v>
      </c>
      <c r="Q3751" t="b">
        <v>1</v>
      </c>
      <c r="R3751" t="s">
        <v>8303</v>
      </c>
      <c r="S3751" s="12" t="s">
        <v>8318</v>
      </c>
      <c r="T3751" t="s">
        <v>8360</v>
      </c>
      <c r="U3751">
        <f>YEAR(N3751)</f>
        <v>2016</v>
      </c>
    </row>
    <row r="3752" spans="1:21" ht="15" hidden="1" customHeight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>
        <f>ROUND(E3752/D3752*100,0)</f>
        <v>100</v>
      </c>
      <c r="H3752">
        <f>ROUND(E3752/P3752,2)</f>
        <v>215.25</v>
      </c>
      <c r="I3752" t="s">
        <v>8223</v>
      </c>
      <c r="J3752" t="s">
        <v>8245</v>
      </c>
      <c r="K3752">
        <v>1423555140</v>
      </c>
      <c r="L3752" s="9">
        <f>K3752/60/60/24+DATE(1970,1,1)</f>
        <v>42045.332638888889</v>
      </c>
      <c r="M3752">
        <v>1421105608</v>
      </c>
      <c r="N3752" s="9">
        <f>M3752/24/60/60+DATE(1970,1,1)</f>
        <v>42016.981574074074</v>
      </c>
      <c r="O3752" t="b">
        <v>0</v>
      </c>
      <c r="P3752">
        <v>28</v>
      </c>
      <c r="Q3752" t="b">
        <v>1</v>
      </c>
      <c r="R3752" t="s">
        <v>8303</v>
      </c>
      <c r="S3752" s="12" t="s">
        <v>8318</v>
      </c>
      <c r="T3752" t="s">
        <v>8360</v>
      </c>
      <c r="U3752">
        <f>YEAR(N3752)</f>
        <v>2015</v>
      </c>
    </row>
    <row r="3753" spans="1:21" ht="15" hidden="1" customHeight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>
        <f>ROUND(E3753/D3753*100,0)</f>
        <v>133</v>
      </c>
      <c r="H3753">
        <f>ROUND(E3753/P3753,2)</f>
        <v>120.55</v>
      </c>
      <c r="I3753" t="s">
        <v>8223</v>
      </c>
      <c r="J3753" t="s">
        <v>8245</v>
      </c>
      <c r="K3753">
        <v>1459641073</v>
      </c>
      <c r="L3753" s="9">
        <f>K3753/60/60/24+DATE(1970,1,1)</f>
        <v>42462.993900462956</v>
      </c>
      <c r="M3753">
        <v>1454460673</v>
      </c>
      <c r="N3753" s="9">
        <f>M3753/24/60/60+DATE(1970,1,1)</f>
        <v>42403.035567129627</v>
      </c>
      <c r="O3753" t="b">
        <v>0</v>
      </c>
      <c r="P3753">
        <v>11</v>
      </c>
      <c r="Q3753" t="b">
        <v>1</v>
      </c>
      <c r="R3753" t="s">
        <v>8303</v>
      </c>
      <c r="S3753" s="12" t="s">
        <v>8318</v>
      </c>
      <c r="T3753" t="s">
        <v>8360</v>
      </c>
      <c r="U3753">
        <f>YEAR(N3753)</f>
        <v>2016</v>
      </c>
    </row>
    <row r="3754" spans="1:21" ht="15" hidden="1" customHeight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>
        <f>ROUND(E3754/D3754*100,0)</f>
        <v>113</v>
      </c>
      <c r="H3754">
        <f>ROUND(E3754/P3754,2)</f>
        <v>37.67</v>
      </c>
      <c r="I3754" t="s">
        <v>8224</v>
      </c>
      <c r="J3754" t="s">
        <v>8246</v>
      </c>
      <c r="K3754">
        <v>1476651600</v>
      </c>
      <c r="L3754" s="9">
        <f>K3754/60/60/24+DATE(1970,1,1)</f>
        <v>42659.875</v>
      </c>
      <c r="M3754">
        <v>1473189335</v>
      </c>
      <c r="N3754" s="9">
        <f>M3754/24/60/60+DATE(1970,1,1)</f>
        <v>42619.802488425928</v>
      </c>
      <c r="O3754" t="b">
        <v>0</v>
      </c>
      <c r="P3754">
        <v>15</v>
      </c>
      <c r="Q3754" t="b">
        <v>1</v>
      </c>
      <c r="R3754" t="s">
        <v>8303</v>
      </c>
      <c r="S3754" s="12" t="s">
        <v>8318</v>
      </c>
      <c r="T3754" t="s">
        <v>8360</v>
      </c>
      <c r="U3754">
        <f>YEAR(N3754)</f>
        <v>2016</v>
      </c>
    </row>
    <row r="3755" spans="1:21" ht="15" hidden="1" customHeight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>
        <f>ROUND(E3755/D3755*100,0)</f>
        <v>103</v>
      </c>
      <c r="H3755">
        <f>ROUND(E3755/P3755,2)</f>
        <v>172.23</v>
      </c>
      <c r="I3755" t="s">
        <v>8223</v>
      </c>
      <c r="J3755" t="s">
        <v>8245</v>
      </c>
      <c r="K3755">
        <v>1433289600</v>
      </c>
      <c r="L3755" s="9">
        <f>K3755/60/60/24+DATE(1970,1,1)</f>
        <v>42158</v>
      </c>
      <c r="M3755">
        <v>1430768800</v>
      </c>
      <c r="N3755" s="9">
        <f>M3755/24/60/60+DATE(1970,1,1)</f>
        <v>42128.824074074073</v>
      </c>
      <c r="O3755" t="b">
        <v>0</v>
      </c>
      <c r="P3755">
        <v>30</v>
      </c>
      <c r="Q3755" t="b">
        <v>1</v>
      </c>
      <c r="R3755" t="s">
        <v>8303</v>
      </c>
      <c r="S3755" s="12" t="s">
        <v>8318</v>
      </c>
      <c r="T3755" t="s">
        <v>8360</v>
      </c>
      <c r="U3755">
        <f>YEAR(N3755)</f>
        <v>2015</v>
      </c>
    </row>
    <row r="3756" spans="1:21" ht="15" hidden="1" customHeight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>
        <f>ROUND(E3756/D3756*100,0)</f>
        <v>120</v>
      </c>
      <c r="H3756">
        <f>ROUND(E3756/P3756,2)</f>
        <v>111.11</v>
      </c>
      <c r="I3756" t="s">
        <v>8223</v>
      </c>
      <c r="J3756" t="s">
        <v>8245</v>
      </c>
      <c r="K3756">
        <v>1406350740</v>
      </c>
      <c r="L3756" s="9">
        <f>K3756/60/60/24+DATE(1970,1,1)</f>
        <v>41846.207638888889</v>
      </c>
      <c r="M3756">
        <v>1403125737</v>
      </c>
      <c r="N3756" s="9">
        <f>M3756/24/60/60+DATE(1970,1,1)</f>
        <v>41808.881215277775</v>
      </c>
      <c r="O3756" t="b">
        <v>0</v>
      </c>
      <c r="P3756">
        <v>27</v>
      </c>
      <c r="Q3756" t="b">
        <v>1</v>
      </c>
      <c r="R3756" t="s">
        <v>8303</v>
      </c>
      <c r="S3756" s="12" t="s">
        <v>8318</v>
      </c>
      <c r="T3756" t="s">
        <v>8360</v>
      </c>
      <c r="U3756">
        <f>YEAR(N3756)</f>
        <v>2014</v>
      </c>
    </row>
    <row r="3757" spans="1:21" ht="15" hidden="1" customHeight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>
        <f>ROUND(E3757/D3757*100,0)</f>
        <v>130</v>
      </c>
      <c r="H3757">
        <f>ROUND(E3757/P3757,2)</f>
        <v>25.46</v>
      </c>
      <c r="I3757" t="s">
        <v>8224</v>
      </c>
      <c r="J3757" t="s">
        <v>8246</v>
      </c>
      <c r="K3757">
        <v>1460753307</v>
      </c>
      <c r="L3757" s="9">
        <f>K3757/60/60/24+DATE(1970,1,1)</f>
        <v>42475.866979166662</v>
      </c>
      <c r="M3757">
        <v>1458161307</v>
      </c>
      <c r="N3757" s="9">
        <f>M3757/24/60/60+DATE(1970,1,1)</f>
        <v>42445.866979166669</v>
      </c>
      <c r="O3757" t="b">
        <v>0</v>
      </c>
      <c r="P3757">
        <v>28</v>
      </c>
      <c r="Q3757" t="b">
        <v>1</v>
      </c>
      <c r="R3757" t="s">
        <v>8303</v>
      </c>
      <c r="S3757" s="12" t="s">
        <v>8318</v>
      </c>
      <c r="T3757" t="s">
        <v>8360</v>
      </c>
      <c r="U3757">
        <f>YEAR(N3757)</f>
        <v>2016</v>
      </c>
    </row>
    <row r="3758" spans="1:21" ht="15" hidden="1" customHeight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>
        <f>ROUND(E3758/D3758*100,0)</f>
        <v>101</v>
      </c>
      <c r="H3758">
        <f>ROUND(E3758/P3758,2)</f>
        <v>267.64999999999998</v>
      </c>
      <c r="I3758" t="s">
        <v>8223</v>
      </c>
      <c r="J3758" t="s">
        <v>8245</v>
      </c>
      <c r="K3758">
        <v>1402515198</v>
      </c>
      <c r="L3758" s="9">
        <f>K3758/60/60/24+DATE(1970,1,1)</f>
        <v>41801.814791666664</v>
      </c>
      <c r="M3758">
        <v>1399923198</v>
      </c>
      <c r="N3758" s="9">
        <f>M3758/24/60/60+DATE(1970,1,1)</f>
        <v>41771.814791666664</v>
      </c>
      <c r="O3758" t="b">
        <v>0</v>
      </c>
      <c r="P3758">
        <v>17</v>
      </c>
      <c r="Q3758" t="b">
        <v>1</v>
      </c>
      <c r="R3758" t="s">
        <v>8303</v>
      </c>
      <c r="S3758" s="12" t="s">
        <v>8318</v>
      </c>
      <c r="T3758" t="s">
        <v>8360</v>
      </c>
      <c r="U3758">
        <f>YEAR(N3758)</f>
        <v>2014</v>
      </c>
    </row>
    <row r="3759" spans="1:21" ht="15" hidden="1" customHeight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>
        <f>ROUND(E3759/D3759*100,0)</f>
        <v>109</v>
      </c>
      <c r="H3759">
        <f>ROUND(E3759/P3759,2)</f>
        <v>75.959999999999994</v>
      </c>
      <c r="I3759" t="s">
        <v>8223</v>
      </c>
      <c r="J3759" t="s">
        <v>8245</v>
      </c>
      <c r="K3759">
        <v>1417465515</v>
      </c>
      <c r="L3759" s="9">
        <f>K3759/60/60/24+DATE(1970,1,1)</f>
        <v>41974.850868055553</v>
      </c>
      <c r="M3759">
        <v>1415737515</v>
      </c>
      <c r="N3759" s="9">
        <f>M3759/24/60/60+DATE(1970,1,1)</f>
        <v>41954.850868055553</v>
      </c>
      <c r="O3759" t="b">
        <v>0</v>
      </c>
      <c r="P3759">
        <v>50</v>
      </c>
      <c r="Q3759" t="b">
        <v>1</v>
      </c>
      <c r="R3759" t="s">
        <v>8303</v>
      </c>
      <c r="S3759" s="12" t="s">
        <v>8318</v>
      </c>
      <c r="T3759" t="s">
        <v>8360</v>
      </c>
      <c r="U3759">
        <f>YEAR(N3759)</f>
        <v>2014</v>
      </c>
    </row>
    <row r="3760" spans="1:21" ht="15" hidden="1" customHeight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>
        <f>ROUND(E3760/D3760*100,0)</f>
        <v>102</v>
      </c>
      <c r="H3760">
        <f>ROUND(E3760/P3760,2)</f>
        <v>59.04</v>
      </c>
      <c r="I3760" t="s">
        <v>8223</v>
      </c>
      <c r="J3760" t="s">
        <v>8245</v>
      </c>
      <c r="K3760">
        <v>1400475600</v>
      </c>
      <c r="L3760" s="9">
        <f>K3760/60/60/24+DATE(1970,1,1)</f>
        <v>41778.208333333336</v>
      </c>
      <c r="M3760">
        <v>1397819938</v>
      </c>
      <c r="N3760" s="9">
        <f>M3760/24/60/60+DATE(1970,1,1)</f>
        <v>41747.471504629626</v>
      </c>
      <c r="O3760" t="b">
        <v>0</v>
      </c>
      <c r="P3760">
        <v>26</v>
      </c>
      <c r="Q3760" t="b">
        <v>1</v>
      </c>
      <c r="R3760" t="s">
        <v>8303</v>
      </c>
      <c r="S3760" s="12" t="s">
        <v>8318</v>
      </c>
      <c r="T3760" t="s">
        <v>8360</v>
      </c>
      <c r="U3760">
        <f>YEAR(N3760)</f>
        <v>2014</v>
      </c>
    </row>
    <row r="3761" spans="1:21" ht="15" hidden="1" customHeight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>
        <f>ROUND(E3761/D3761*100,0)</f>
        <v>110</v>
      </c>
      <c r="H3761">
        <f>ROUND(E3761/P3761,2)</f>
        <v>50.11</v>
      </c>
      <c r="I3761" t="s">
        <v>8223</v>
      </c>
      <c r="J3761" t="s">
        <v>8245</v>
      </c>
      <c r="K3761">
        <v>1440556553</v>
      </c>
      <c r="L3761" s="9">
        <f>K3761/60/60/24+DATE(1970,1,1)</f>
        <v>42242.108252314814</v>
      </c>
      <c r="M3761">
        <v>1435372553</v>
      </c>
      <c r="N3761" s="9">
        <f>M3761/24/60/60+DATE(1970,1,1)</f>
        <v>42182.108252314814</v>
      </c>
      <c r="O3761" t="b">
        <v>0</v>
      </c>
      <c r="P3761">
        <v>88</v>
      </c>
      <c r="Q3761" t="b">
        <v>1</v>
      </c>
      <c r="R3761" t="s">
        <v>8303</v>
      </c>
      <c r="S3761" s="12" t="s">
        <v>8318</v>
      </c>
      <c r="T3761" t="s">
        <v>8360</v>
      </c>
      <c r="U3761">
        <f>YEAR(N3761)</f>
        <v>2015</v>
      </c>
    </row>
    <row r="3762" spans="1:21" ht="15" hidden="1" customHeight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>
        <f>ROUND(E3762/D3762*100,0)</f>
        <v>101</v>
      </c>
      <c r="H3762">
        <f>ROUND(E3762/P3762,2)</f>
        <v>55.5</v>
      </c>
      <c r="I3762" t="s">
        <v>8223</v>
      </c>
      <c r="J3762" t="s">
        <v>8245</v>
      </c>
      <c r="K3762">
        <v>1399293386</v>
      </c>
      <c r="L3762" s="9">
        <f>K3762/60/60/24+DATE(1970,1,1)</f>
        <v>41764.525300925925</v>
      </c>
      <c r="M3762">
        <v>1397133386</v>
      </c>
      <c r="N3762" s="9">
        <f>M3762/24/60/60+DATE(1970,1,1)</f>
        <v>41739.525300925925</v>
      </c>
      <c r="O3762" t="b">
        <v>0</v>
      </c>
      <c r="P3762">
        <v>91</v>
      </c>
      <c r="Q3762" t="b">
        <v>1</v>
      </c>
      <c r="R3762" t="s">
        <v>8303</v>
      </c>
      <c r="S3762" s="12" t="s">
        <v>8318</v>
      </c>
      <c r="T3762" t="s">
        <v>8360</v>
      </c>
      <c r="U3762">
        <f>YEAR(N3762)</f>
        <v>2014</v>
      </c>
    </row>
    <row r="3763" spans="1:21" ht="15" hidden="1" customHeight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>
        <f>ROUND(E3763/D3763*100,0)</f>
        <v>100</v>
      </c>
      <c r="H3763">
        <f>ROUND(E3763/P3763,2)</f>
        <v>166.67</v>
      </c>
      <c r="I3763" t="s">
        <v>8224</v>
      </c>
      <c r="J3763" t="s">
        <v>8246</v>
      </c>
      <c r="K3763">
        <v>1439247600</v>
      </c>
      <c r="L3763" s="9">
        <f>K3763/60/60/24+DATE(1970,1,1)</f>
        <v>42226.958333333328</v>
      </c>
      <c r="M3763">
        <v>1434625937</v>
      </c>
      <c r="N3763" s="9">
        <f>M3763/24/60/60+DATE(1970,1,1)</f>
        <v>42173.466863425929</v>
      </c>
      <c r="O3763" t="b">
        <v>0</v>
      </c>
      <c r="P3763">
        <v>3</v>
      </c>
      <c r="Q3763" t="b">
        <v>1</v>
      </c>
      <c r="R3763" t="s">
        <v>8303</v>
      </c>
      <c r="S3763" s="12" t="s">
        <v>8318</v>
      </c>
      <c r="T3763" t="s">
        <v>8360</v>
      </c>
      <c r="U3763">
        <f>YEAR(N3763)</f>
        <v>2015</v>
      </c>
    </row>
    <row r="3764" spans="1:21" ht="15" hidden="1" customHeight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>
        <f>ROUND(E3764/D3764*100,0)</f>
        <v>106</v>
      </c>
      <c r="H3764">
        <f>ROUND(E3764/P3764,2)</f>
        <v>47.43</v>
      </c>
      <c r="I3764" t="s">
        <v>8224</v>
      </c>
      <c r="J3764" t="s">
        <v>8246</v>
      </c>
      <c r="K3764">
        <v>1438543889</v>
      </c>
      <c r="L3764" s="9">
        <f>K3764/60/60/24+DATE(1970,1,1)</f>
        <v>42218.813530092593</v>
      </c>
      <c r="M3764">
        <v>1436383889</v>
      </c>
      <c r="N3764" s="9">
        <f>M3764/24/60/60+DATE(1970,1,1)</f>
        <v>42193.813530092593</v>
      </c>
      <c r="O3764" t="b">
        <v>0</v>
      </c>
      <c r="P3764">
        <v>28</v>
      </c>
      <c r="Q3764" t="b">
        <v>1</v>
      </c>
      <c r="R3764" t="s">
        <v>8303</v>
      </c>
      <c r="S3764" s="12" t="s">
        <v>8318</v>
      </c>
      <c r="T3764" t="s">
        <v>8360</v>
      </c>
      <c r="U3764">
        <f>YEAR(N3764)</f>
        <v>2015</v>
      </c>
    </row>
    <row r="3765" spans="1:21" ht="15" hidden="1" customHeight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>
        <f>ROUND(E3765/D3765*100,0)</f>
        <v>100</v>
      </c>
      <c r="H3765">
        <f>ROUND(E3765/P3765,2)</f>
        <v>64.94</v>
      </c>
      <c r="I3765" t="s">
        <v>8223</v>
      </c>
      <c r="J3765" t="s">
        <v>8245</v>
      </c>
      <c r="K3765">
        <v>1427907626</v>
      </c>
      <c r="L3765" s="9">
        <f>K3765/60/60/24+DATE(1970,1,1)</f>
        <v>42095.708634259259</v>
      </c>
      <c r="M3765">
        <v>1425319226</v>
      </c>
      <c r="N3765" s="9">
        <f>M3765/24/60/60+DATE(1970,1,1)</f>
        <v>42065.750300925924</v>
      </c>
      <c r="O3765" t="b">
        <v>0</v>
      </c>
      <c r="P3765">
        <v>77</v>
      </c>
      <c r="Q3765" t="b">
        <v>1</v>
      </c>
      <c r="R3765" t="s">
        <v>8303</v>
      </c>
      <c r="S3765" s="12" t="s">
        <v>8318</v>
      </c>
      <c r="T3765" t="s">
        <v>8360</v>
      </c>
      <c r="U3765">
        <f>YEAR(N3765)</f>
        <v>2015</v>
      </c>
    </row>
    <row r="3766" spans="1:21" ht="15" hidden="1" customHeight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>
        <f>ROUND(E3766/D3766*100,0)</f>
        <v>100</v>
      </c>
      <c r="H3766">
        <f>ROUND(E3766/P3766,2)</f>
        <v>55.56</v>
      </c>
      <c r="I3766" t="s">
        <v>8223</v>
      </c>
      <c r="J3766" t="s">
        <v>8245</v>
      </c>
      <c r="K3766">
        <v>1464482160</v>
      </c>
      <c r="L3766" s="9">
        <f>K3766/60/60/24+DATE(1970,1,1)</f>
        <v>42519.024999999994</v>
      </c>
      <c r="M3766">
        <v>1462824832</v>
      </c>
      <c r="N3766" s="9">
        <f>M3766/24/60/60+DATE(1970,1,1)</f>
        <v>42499.842962962961</v>
      </c>
      <c r="O3766" t="b">
        <v>0</v>
      </c>
      <c r="P3766">
        <v>27</v>
      </c>
      <c r="Q3766" t="b">
        <v>1</v>
      </c>
      <c r="R3766" t="s">
        <v>8303</v>
      </c>
      <c r="S3766" s="12" t="s">
        <v>8318</v>
      </c>
      <c r="T3766" t="s">
        <v>8360</v>
      </c>
      <c r="U3766">
        <f>YEAR(N3766)</f>
        <v>2016</v>
      </c>
    </row>
    <row r="3767" spans="1:21" ht="15" hidden="1" customHeight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>
        <f>ROUND(E3767/D3767*100,0)</f>
        <v>113</v>
      </c>
      <c r="H3767">
        <f>ROUND(E3767/P3767,2)</f>
        <v>74.22</v>
      </c>
      <c r="I3767" t="s">
        <v>8223</v>
      </c>
      <c r="J3767" t="s">
        <v>8245</v>
      </c>
      <c r="K3767">
        <v>1406745482</v>
      </c>
      <c r="L3767" s="9">
        <f>K3767/60/60/24+DATE(1970,1,1)</f>
        <v>41850.776412037041</v>
      </c>
      <c r="M3767">
        <v>1404153482</v>
      </c>
      <c r="N3767" s="9">
        <f>M3767/24/60/60+DATE(1970,1,1)</f>
        <v>41820.776412037041</v>
      </c>
      <c r="O3767" t="b">
        <v>0</v>
      </c>
      <c r="P3767">
        <v>107</v>
      </c>
      <c r="Q3767" t="b">
        <v>1</v>
      </c>
      <c r="R3767" t="s">
        <v>8303</v>
      </c>
      <c r="S3767" s="12" t="s">
        <v>8318</v>
      </c>
      <c r="T3767" t="s">
        <v>8360</v>
      </c>
      <c r="U3767">
        <f>YEAR(N3767)</f>
        <v>2014</v>
      </c>
    </row>
    <row r="3768" spans="1:21" ht="15" hidden="1" customHeight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>
        <f>ROUND(E3768/D3768*100,0)</f>
        <v>103</v>
      </c>
      <c r="H3768">
        <f>ROUND(E3768/P3768,2)</f>
        <v>106.93</v>
      </c>
      <c r="I3768" t="s">
        <v>8223</v>
      </c>
      <c r="J3768" t="s">
        <v>8245</v>
      </c>
      <c r="K3768">
        <v>1404360045</v>
      </c>
      <c r="L3768" s="9">
        <f>K3768/60/60/24+DATE(1970,1,1)</f>
        <v>41823.167187500003</v>
      </c>
      <c r="M3768">
        <v>1401336045</v>
      </c>
      <c r="N3768" s="9">
        <f>M3768/24/60/60+DATE(1970,1,1)</f>
        <v>41788.167187500003</v>
      </c>
      <c r="O3768" t="b">
        <v>0</v>
      </c>
      <c r="P3768">
        <v>96</v>
      </c>
      <c r="Q3768" t="b">
        <v>1</v>
      </c>
      <c r="R3768" t="s">
        <v>8303</v>
      </c>
      <c r="S3768" s="12" t="s">
        <v>8318</v>
      </c>
      <c r="T3768" t="s">
        <v>8360</v>
      </c>
      <c r="U3768">
        <f>YEAR(N3768)</f>
        <v>2014</v>
      </c>
    </row>
    <row r="3769" spans="1:21" ht="15" hidden="1" customHeight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>
        <f>ROUND(E3769/D3769*100,0)</f>
        <v>117</v>
      </c>
      <c r="H3769">
        <f>ROUND(E3769/P3769,2)</f>
        <v>41.7</v>
      </c>
      <c r="I3769" t="s">
        <v>8223</v>
      </c>
      <c r="J3769" t="s">
        <v>8245</v>
      </c>
      <c r="K3769">
        <v>1425185940</v>
      </c>
      <c r="L3769" s="9">
        <f>K3769/60/60/24+DATE(1970,1,1)</f>
        <v>42064.207638888889</v>
      </c>
      <c r="M3769">
        <v>1423960097</v>
      </c>
      <c r="N3769" s="9">
        <f>M3769/24/60/60+DATE(1970,1,1)</f>
        <v>42050.019641203704</v>
      </c>
      <c r="O3769" t="b">
        <v>0</v>
      </c>
      <c r="P3769">
        <v>56</v>
      </c>
      <c r="Q3769" t="b">
        <v>1</v>
      </c>
      <c r="R3769" t="s">
        <v>8303</v>
      </c>
      <c r="S3769" s="12" t="s">
        <v>8318</v>
      </c>
      <c r="T3769" t="s">
        <v>8360</v>
      </c>
      <c r="U3769">
        <f>YEAR(N3769)</f>
        <v>2015</v>
      </c>
    </row>
    <row r="3770" spans="1:21" ht="15" hidden="1" customHeight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>
        <f>ROUND(E3770/D3770*100,0)</f>
        <v>108</v>
      </c>
      <c r="H3770">
        <f>ROUND(E3770/P3770,2)</f>
        <v>74.239999999999995</v>
      </c>
      <c r="I3770" t="s">
        <v>8223</v>
      </c>
      <c r="J3770" t="s">
        <v>8245</v>
      </c>
      <c r="K3770">
        <v>1402594090</v>
      </c>
      <c r="L3770" s="9">
        <f>K3770/60/60/24+DATE(1970,1,1)</f>
        <v>41802.727893518517</v>
      </c>
      <c r="M3770">
        <v>1400002090</v>
      </c>
      <c r="N3770" s="9">
        <f>M3770/24/60/60+DATE(1970,1,1)</f>
        <v>41772.727893518517</v>
      </c>
      <c r="O3770" t="b">
        <v>0</v>
      </c>
      <c r="P3770">
        <v>58</v>
      </c>
      <c r="Q3770" t="b">
        <v>1</v>
      </c>
      <c r="R3770" t="s">
        <v>8303</v>
      </c>
      <c r="S3770" s="12" t="s">
        <v>8318</v>
      </c>
      <c r="T3770" t="s">
        <v>8360</v>
      </c>
      <c r="U3770">
        <f>YEAR(N3770)</f>
        <v>2014</v>
      </c>
    </row>
    <row r="3771" spans="1:21" ht="15" hidden="1" customHeight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>
        <f>ROUND(E3771/D3771*100,0)</f>
        <v>100</v>
      </c>
      <c r="H3771">
        <f>ROUND(E3771/P3771,2)</f>
        <v>73.33</v>
      </c>
      <c r="I3771" t="s">
        <v>8223</v>
      </c>
      <c r="J3771" t="s">
        <v>8245</v>
      </c>
      <c r="K3771">
        <v>1460730079</v>
      </c>
      <c r="L3771" s="9">
        <f>K3771/60/60/24+DATE(1970,1,1)</f>
        <v>42475.598136574074</v>
      </c>
      <c r="M3771">
        <v>1458138079</v>
      </c>
      <c r="N3771" s="9">
        <f>M3771/24/60/60+DATE(1970,1,1)</f>
        <v>42445.598136574074</v>
      </c>
      <c r="O3771" t="b">
        <v>0</v>
      </c>
      <c r="P3771">
        <v>15</v>
      </c>
      <c r="Q3771" t="b">
        <v>1</v>
      </c>
      <c r="R3771" t="s">
        <v>8303</v>
      </c>
      <c r="S3771" s="12" t="s">
        <v>8318</v>
      </c>
      <c r="T3771" t="s">
        <v>8360</v>
      </c>
      <c r="U3771">
        <f>YEAR(N3771)</f>
        <v>2016</v>
      </c>
    </row>
    <row r="3772" spans="1:21" ht="15" hidden="1" customHeight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>
        <f>ROUND(E3772/D3772*100,0)</f>
        <v>100</v>
      </c>
      <c r="H3772">
        <f>ROUND(E3772/P3772,2)</f>
        <v>100</v>
      </c>
      <c r="I3772" t="s">
        <v>8224</v>
      </c>
      <c r="J3772" t="s">
        <v>8246</v>
      </c>
      <c r="K3772">
        <v>1434234010</v>
      </c>
      <c r="L3772" s="9">
        <f>K3772/60/60/24+DATE(1970,1,1)</f>
        <v>42168.930671296301</v>
      </c>
      <c r="M3772">
        <v>1431642010</v>
      </c>
      <c r="N3772" s="9">
        <f>M3772/24/60/60+DATE(1970,1,1)</f>
        <v>42138.930671296301</v>
      </c>
      <c r="O3772" t="b">
        <v>0</v>
      </c>
      <c r="P3772">
        <v>20</v>
      </c>
      <c r="Q3772" t="b">
        <v>1</v>
      </c>
      <c r="R3772" t="s">
        <v>8303</v>
      </c>
      <c r="S3772" s="12" t="s">
        <v>8318</v>
      </c>
      <c r="T3772" t="s">
        <v>8360</v>
      </c>
      <c r="U3772">
        <f>YEAR(N3772)</f>
        <v>2015</v>
      </c>
    </row>
    <row r="3773" spans="1:21" ht="15" hidden="1" customHeight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>
        <f>ROUND(E3773/D3773*100,0)</f>
        <v>146</v>
      </c>
      <c r="H3773">
        <f>ROUND(E3773/P3773,2)</f>
        <v>38.42</v>
      </c>
      <c r="I3773" t="s">
        <v>8223</v>
      </c>
      <c r="J3773" t="s">
        <v>8245</v>
      </c>
      <c r="K3773">
        <v>1463529600</v>
      </c>
      <c r="L3773" s="9">
        <f>K3773/60/60/24+DATE(1970,1,1)</f>
        <v>42508</v>
      </c>
      <c r="M3773">
        <v>1462307652</v>
      </c>
      <c r="N3773" s="9">
        <f>M3773/24/60/60+DATE(1970,1,1)</f>
        <v>42493.857083333336</v>
      </c>
      <c r="O3773" t="b">
        <v>0</v>
      </c>
      <c r="P3773">
        <v>38</v>
      </c>
      <c r="Q3773" t="b">
        <v>1</v>
      </c>
      <c r="R3773" t="s">
        <v>8303</v>
      </c>
      <c r="S3773" s="12" t="s">
        <v>8318</v>
      </c>
      <c r="T3773" t="s">
        <v>8360</v>
      </c>
      <c r="U3773">
        <f>YEAR(N3773)</f>
        <v>2016</v>
      </c>
    </row>
    <row r="3774" spans="1:21" ht="15" hidden="1" customHeight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>
        <f>ROUND(E3774/D3774*100,0)</f>
        <v>110</v>
      </c>
      <c r="H3774">
        <f>ROUND(E3774/P3774,2)</f>
        <v>166.97</v>
      </c>
      <c r="I3774" t="s">
        <v>8223</v>
      </c>
      <c r="J3774" t="s">
        <v>8245</v>
      </c>
      <c r="K3774">
        <v>1480399200</v>
      </c>
      <c r="L3774" s="9">
        <f>K3774/60/60/24+DATE(1970,1,1)</f>
        <v>42703.25</v>
      </c>
      <c r="M3774">
        <v>1478616506</v>
      </c>
      <c r="N3774" s="9">
        <f>M3774/24/60/60+DATE(1970,1,1)</f>
        <v>42682.616967592592</v>
      </c>
      <c r="O3774" t="b">
        <v>0</v>
      </c>
      <c r="P3774">
        <v>33</v>
      </c>
      <c r="Q3774" t="b">
        <v>1</v>
      </c>
      <c r="R3774" t="s">
        <v>8303</v>
      </c>
      <c r="S3774" s="12" t="s">
        <v>8318</v>
      </c>
      <c r="T3774" t="s">
        <v>8360</v>
      </c>
      <c r="U3774">
        <f>YEAR(N3774)</f>
        <v>2016</v>
      </c>
    </row>
    <row r="3775" spans="1:21" ht="15" hidden="1" customHeight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>
        <f>ROUND(E3775/D3775*100,0)</f>
        <v>108</v>
      </c>
      <c r="H3775">
        <f>ROUND(E3775/P3775,2)</f>
        <v>94.91</v>
      </c>
      <c r="I3775" t="s">
        <v>8223</v>
      </c>
      <c r="J3775" t="s">
        <v>8245</v>
      </c>
      <c r="K3775">
        <v>1479175680</v>
      </c>
      <c r="L3775" s="9">
        <f>K3775/60/60/24+DATE(1970,1,1)</f>
        <v>42689.088888888888</v>
      </c>
      <c r="M3775">
        <v>1476317247</v>
      </c>
      <c r="N3775" s="9">
        <f>M3775/24/60/60+DATE(1970,1,1)</f>
        <v>42656.005173611113</v>
      </c>
      <c r="O3775" t="b">
        <v>0</v>
      </c>
      <c r="P3775">
        <v>57</v>
      </c>
      <c r="Q3775" t="b">
        <v>1</v>
      </c>
      <c r="R3775" t="s">
        <v>8303</v>
      </c>
      <c r="S3775" s="12" t="s">
        <v>8318</v>
      </c>
      <c r="T3775" t="s">
        <v>8360</v>
      </c>
      <c r="U3775">
        <f>YEAR(N3775)</f>
        <v>2016</v>
      </c>
    </row>
    <row r="3776" spans="1:21" ht="15" hidden="1" customHeight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>
        <f>ROUND(E3776/D3776*100,0)</f>
        <v>100</v>
      </c>
      <c r="H3776">
        <f>ROUND(E3776/P3776,2)</f>
        <v>100</v>
      </c>
      <c r="I3776" t="s">
        <v>8228</v>
      </c>
      <c r="J3776" t="s">
        <v>8250</v>
      </c>
      <c r="K3776">
        <v>1428606055</v>
      </c>
      <c r="L3776" s="9">
        <f>K3776/60/60/24+DATE(1970,1,1)</f>
        <v>42103.792303240742</v>
      </c>
      <c r="M3776">
        <v>1427223655</v>
      </c>
      <c r="N3776" s="9">
        <f>M3776/24/60/60+DATE(1970,1,1)</f>
        <v>42087.792303240742</v>
      </c>
      <c r="O3776" t="b">
        <v>0</v>
      </c>
      <c r="P3776">
        <v>25</v>
      </c>
      <c r="Q3776" t="b">
        <v>1</v>
      </c>
      <c r="R3776" t="s">
        <v>8303</v>
      </c>
      <c r="S3776" s="12" t="s">
        <v>8318</v>
      </c>
      <c r="T3776" t="s">
        <v>8360</v>
      </c>
      <c r="U3776">
        <f>YEAR(N3776)</f>
        <v>2015</v>
      </c>
    </row>
    <row r="3777" spans="1:21" ht="15" hidden="1" customHeight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>
        <f>ROUND(E3777/D3777*100,0)</f>
        <v>100</v>
      </c>
      <c r="H3777">
        <f>ROUND(E3777/P3777,2)</f>
        <v>143.21</v>
      </c>
      <c r="I3777" t="s">
        <v>8223</v>
      </c>
      <c r="J3777" t="s">
        <v>8245</v>
      </c>
      <c r="K3777">
        <v>1428552000</v>
      </c>
      <c r="L3777" s="9">
        <f>K3777/60/60/24+DATE(1970,1,1)</f>
        <v>42103.166666666672</v>
      </c>
      <c r="M3777">
        <v>1426199843</v>
      </c>
      <c r="N3777" s="9">
        <f>M3777/24/60/60+DATE(1970,1,1)</f>
        <v>42075.942627314813</v>
      </c>
      <c r="O3777" t="b">
        <v>0</v>
      </c>
      <c r="P3777">
        <v>14</v>
      </c>
      <c r="Q3777" t="b">
        <v>1</v>
      </c>
      <c r="R3777" t="s">
        <v>8303</v>
      </c>
      <c r="S3777" s="12" t="s">
        <v>8318</v>
      </c>
      <c r="T3777" t="s">
        <v>8360</v>
      </c>
      <c r="U3777">
        <f>YEAR(N3777)</f>
        <v>2015</v>
      </c>
    </row>
    <row r="3778" spans="1:21" ht="15" hidden="1" customHeight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>
        <f>ROUND(E3778/D3778*100,0)</f>
        <v>107</v>
      </c>
      <c r="H3778">
        <f>ROUND(E3778/P3778,2)</f>
        <v>90.82</v>
      </c>
      <c r="I3778" t="s">
        <v>8223</v>
      </c>
      <c r="J3778" t="s">
        <v>8245</v>
      </c>
      <c r="K3778">
        <v>1406854800</v>
      </c>
      <c r="L3778" s="9">
        <f>K3778/60/60/24+DATE(1970,1,1)</f>
        <v>41852.041666666664</v>
      </c>
      <c r="M3778">
        <v>1403599778</v>
      </c>
      <c r="N3778" s="9">
        <f>M3778/24/60/60+DATE(1970,1,1)</f>
        <v>41814.367800925924</v>
      </c>
      <c r="O3778" t="b">
        <v>0</v>
      </c>
      <c r="P3778">
        <v>94</v>
      </c>
      <c r="Q3778" t="b">
        <v>1</v>
      </c>
      <c r="R3778" t="s">
        <v>8303</v>
      </c>
      <c r="S3778" s="12" t="s">
        <v>8318</v>
      </c>
      <c r="T3778" t="s">
        <v>8360</v>
      </c>
      <c r="U3778">
        <f>YEAR(N3778)</f>
        <v>2014</v>
      </c>
    </row>
    <row r="3779" spans="1:21" ht="15" hidden="1" customHeight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>
        <f>ROUND(E3779/D3779*100,0)</f>
        <v>143</v>
      </c>
      <c r="H3779">
        <f>ROUND(E3779/P3779,2)</f>
        <v>48.54</v>
      </c>
      <c r="I3779" t="s">
        <v>8223</v>
      </c>
      <c r="J3779" t="s">
        <v>8245</v>
      </c>
      <c r="K3779">
        <v>1411790400</v>
      </c>
      <c r="L3779" s="9">
        <f>K3779/60/60/24+DATE(1970,1,1)</f>
        <v>41909.166666666664</v>
      </c>
      <c r="M3779">
        <v>1409884821</v>
      </c>
      <c r="N3779" s="9">
        <f>M3779/24/60/60+DATE(1970,1,1)</f>
        <v>41887.111354166671</v>
      </c>
      <c r="O3779" t="b">
        <v>0</v>
      </c>
      <c r="P3779">
        <v>59</v>
      </c>
      <c r="Q3779" t="b">
        <v>1</v>
      </c>
      <c r="R3779" t="s">
        <v>8303</v>
      </c>
      <c r="S3779" s="12" t="s">
        <v>8318</v>
      </c>
      <c r="T3779" t="s">
        <v>8360</v>
      </c>
      <c r="U3779">
        <f>YEAR(N3779)</f>
        <v>2014</v>
      </c>
    </row>
    <row r="3780" spans="1:21" ht="15" hidden="1" customHeight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>
        <f>ROUND(E3780/D3780*100,0)</f>
        <v>105</v>
      </c>
      <c r="H3780">
        <f>ROUND(E3780/P3780,2)</f>
        <v>70.03</v>
      </c>
      <c r="I3780" t="s">
        <v>8223</v>
      </c>
      <c r="J3780" t="s">
        <v>8245</v>
      </c>
      <c r="K3780">
        <v>1423942780</v>
      </c>
      <c r="L3780" s="9">
        <f>K3780/60/60/24+DATE(1970,1,1)</f>
        <v>42049.819212962961</v>
      </c>
      <c r="M3780">
        <v>1418758780</v>
      </c>
      <c r="N3780" s="9">
        <f>M3780/24/60/60+DATE(1970,1,1)</f>
        <v>41989.819212962961</v>
      </c>
      <c r="O3780" t="b">
        <v>0</v>
      </c>
      <c r="P3780">
        <v>36</v>
      </c>
      <c r="Q3780" t="b">
        <v>1</v>
      </c>
      <c r="R3780" t="s">
        <v>8303</v>
      </c>
      <c r="S3780" s="12" t="s">
        <v>8318</v>
      </c>
      <c r="T3780" t="s">
        <v>8360</v>
      </c>
      <c r="U3780">
        <f>YEAR(N3780)</f>
        <v>2014</v>
      </c>
    </row>
    <row r="3781" spans="1:21" ht="15" hidden="1" customHeight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>
        <f>ROUND(E3781/D3781*100,0)</f>
        <v>104</v>
      </c>
      <c r="H3781">
        <f>ROUND(E3781/P3781,2)</f>
        <v>135.63</v>
      </c>
      <c r="I3781" t="s">
        <v>8223</v>
      </c>
      <c r="J3781" t="s">
        <v>8245</v>
      </c>
      <c r="K3781">
        <v>1459010340</v>
      </c>
      <c r="L3781" s="9">
        <f>K3781/60/60/24+DATE(1970,1,1)</f>
        <v>42455.693750000006</v>
      </c>
      <c r="M3781">
        <v>1456421940</v>
      </c>
      <c r="N3781" s="9">
        <f>M3781/24/60/60+DATE(1970,1,1)</f>
        <v>42425.735416666663</v>
      </c>
      <c r="O3781" t="b">
        <v>0</v>
      </c>
      <c r="P3781">
        <v>115</v>
      </c>
      <c r="Q3781" t="b">
        <v>1</v>
      </c>
      <c r="R3781" t="s">
        <v>8303</v>
      </c>
      <c r="S3781" s="12" t="s">
        <v>8318</v>
      </c>
      <c r="T3781" t="s">
        <v>8360</v>
      </c>
      <c r="U3781">
        <f>YEAR(N3781)</f>
        <v>2016</v>
      </c>
    </row>
    <row r="3782" spans="1:21" ht="15" hidden="1" customHeight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>
        <f>ROUND(E3782/D3782*100,0)</f>
        <v>120</v>
      </c>
      <c r="H3782">
        <f>ROUND(E3782/P3782,2)</f>
        <v>100</v>
      </c>
      <c r="I3782" t="s">
        <v>8223</v>
      </c>
      <c r="J3782" t="s">
        <v>8245</v>
      </c>
      <c r="K3782">
        <v>1436817960</v>
      </c>
      <c r="L3782" s="9">
        <f>K3782/60/60/24+DATE(1970,1,1)</f>
        <v>42198.837499999994</v>
      </c>
      <c r="M3782">
        <v>1433999785</v>
      </c>
      <c r="N3782" s="9">
        <f>M3782/24/60/60+DATE(1970,1,1)</f>
        <v>42166.219733796301</v>
      </c>
      <c r="O3782" t="b">
        <v>0</v>
      </c>
      <c r="P3782">
        <v>30</v>
      </c>
      <c r="Q3782" t="b">
        <v>1</v>
      </c>
      <c r="R3782" t="s">
        <v>8303</v>
      </c>
      <c r="S3782" s="12" t="s">
        <v>8318</v>
      </c>
      <c r="T3782" t="s">
        <v>8360</v>
      </c>
      <c r="U3782">
        <f>YEAR(N3782)</f>
        <v>2015</v>
      </c>
    </row>
    <row r="3783" spans="1:21" ht="15" hidden="1" customHeight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>
        <f>ROUND(E3783/D3783*100,0)</f>
        <v>110</v>
      </c>
      <c r="H3783">
        <f>ROUND(E3783/P3783,2)</f>
        <v>94.9</v>
      </c>
      <c r="I3783" t="s">
        <v>8223</v>
      </c>
      <c r="J3783" t="s">
        <v>8245</v>
      </c>
      <c r="K3783">
        <v>1410210685</v>
      </c>
      <c r="L3783" s="9">
        <f>K3783/60/60/24+DATE(1970,1,1)</f>
        <v>41890.882928240739</v>
      </c>
      <c r="M3783">
        <v>1408050685</v>
      </c>
      <c r="N3783" s="9">
        <f>M3783/24/60/60+DATE(1970,1,1)</f>
        <v>41865.882928240739</v>
      </c>
      <c r="O3783" t="b">
        <v>0</v>
      </c>
      <c r="P3783">
        <v>52</v>
      </c>
      <c r="Q3783" t="b">
        <v>1</v>
      </c>
      <c r="R3783" t="s">
        <v>8303</v>
      </c>
      <c r="S3783" s="12" t="s">
        <v>8318</v>
      </c>
      <c r="T3783" t="s">
        <v>8360</v>
      </c>
      <c r="U3783">
        <f>YEAR(N3783)</f>
        <v>2014</v>
      </c>
    </row>
    <row r="3784" spans="1:21" ht="15" hidden="1" customHeight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>
        <f>ROUND(E3784/D3784*100,0)</f>
        <v>102</v>
      </c>
      <c r="H3784">
        <f>ROUND(E3784/P3784,2)</f>
        <v>75.37</v>
      </c>
      <c r="I3784" t="s">
        <v>8224</v>
      </c>
      <c r="J3784" t="s">
        <v>8246</v>
      </c>
      <c r="K3784">
        <v>1469401200</v>
      </c>
      <c r="L3784" s="9">
        <f>K3784/60/60/24+DATE(1970,1,1)</f>
        <v>42575.958333333328</v>
      </c>
      <c r="M3784">
        <v>1466887297</v>
      </c>
      <c r="N3784" s="9">
        <f>M3784/24/60/60+DATE(1970,1,1)</f>
        <v>42546.862233796295</v>
      </c>
      <c r="O3784" t="b">
        <v>0</v>
      </c>
      <c r="P3784">
        <v>27</v>
      </c>
      <c r="Q3784" t="b">
        <v>1</v>
      </c>
      <c r="R3784" t="s">
        <v>8303</v>
      </c>
      <c r="S3784" s="12" t="s">
        <v>8318</v>
      </c>
      <c r="T3784" t="s">
        <v>8360</v>
      </c>
      <c r="U3784">
        <f>YEAR(N3784)</f>
        <v>2016</v>
      </c>
    </row>
    <row r="3785" spans="1:21" ht="15" hidden="1" customHeight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>
        <f>ROUND(E3785/D3785*100,0)</f>
        <v>129</v>
      </c>
      <c r="H3785">
        <f>ROUND(E3785/P3785,2)</f>
        <v>64.459999999999994</v>
      </c>
      <c r="I3785" t="s">
        <v>8223</v>
      </c>
      <c r="J3785" t="s">
        <v>8245</v>
      </c>
      <c r="K3785">
        <v>1458057600</v>
      </c>
      <c r="L3785" s="9">
        <f>K3785/60/60/24+DATE(1970,1,1)</f>
        <v>42444.666666666672</v>
      </c>
      <c r="M3785">
        <v>1455938520</v>
      </c>
      <c r="N3785" s="9">
        <f>M3785/24/60/60+DATE(1970,1,1)</f>
        <v>42420.140277777777</v>
      </c>
      <c r="O3785" t="b">
        <v>0</v>
      </c>
      <c r="P3785">
        <v>24</v>
      </c>
      <c r="Q3785" t="b">
        <v>1</v>
      </c>
      <c r="R3785" t="s">
        <v>8303</v>
      </c>
      <c r="S3785" s="12" t="s">
        <v>8318</v>
      </c>
      <c r="T3785" t="s">
        <v>8360</v>
      </c>
      <c r="U3785">
        <f>YEAR(N3785)</f>
        <v>2016</v>
      </c>
    </row>
    <row r="3786" spans="1:21" ht="15" hidden="1" customHeight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>
        <f>ROUND(E3786/D3786*100,0)</f>
        <v>115</v>
      </c>
      <c r="H3786">
        <f>ROUND(E3786/P3786,2)</f>
        <v>115</v>
      </c>
      <c r="I3786" t="s">
        <v>8228</v>
      </c>
      <c r="J3786" t="s">
        <v>8250</v>
      </c>
      <c r="K3786">
        <v>1468193532</v>
      </c>
      <c r="L3786" s="9">
        <f>K3786/60/60/24+DATE(1970,1,1)</f>
        <v>42561.980694444443</v>
      </c>
      <c r="M3786">
        <v>1465601532</v>
      </c>
      <c r="N3786" s="9">
        <f>M3786/24/60/60+DATE(1970,1,1)</f>
        <v>42531.980694444443</v>
      </c>
      <c r="O3786" t="b">
        <v>0</v>
      </c>
      <c r="P3786">
        <v>10</v>
      </c>
      <c r="Q3786" t="b">
        <v>1</v>
      </c>
      <c r="R3786" t="s">
        <v>8303</v>
      </c>
      <c r="S3786" s="12" t="s">
        <v>8318</v>
      </c>
      <c r="T3786" t="s">
        <v>8360</v>
      </c>
      <c r="U3786">
        <f>YEAR(N3786)</f>
        <v>2016</v>
      </c>
    </row>
    <row r="3787" spans="1:21" ht="15" hidden="1" customHeight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>
        <f>ROUND(E3787/D3787*100,0)</f>
        <v>151</v>
      </c>
      <c r="H3787">
        <f>ROUND(E3787/P3787,2)</f>
        <v>100.5</v>
      </c>
      <c r="I3787" t="s">
        <v>8224</v>
      </c>
      <c r="J3787" t="s">
        <v>8246</v>
      </c>
      <c r="K3787">
        <v>1470132180</v>
      </c>
      <c r="L3787" s="9">
        <f>K3787/60/60/24+DATE(1970,1,1)</f>
        <v>42584.418749999997</v>
      </c>
      <c r="M3787">
        <v>1467040769</v>
      </c>
      <c r="N3787" s="9">
        <f>M3787/24/60/60+DATE(1970,1,1)</f>
        <v>42548.63853009259</v>
      </c>
      <c r="O3787" t="b">
        <v>0</v>
      </c>
      <c r="P3787">
        <v>30</v>
      </c>
      <c r="Q3787" t="b">
        <v>1</v>
      </c>
      <c r="R3787" t="s">
        <v>8303</v>
      </c>
      <c r="S3787" s="12" t="s">
        <v>8318</v>
      </c>
      <c r="T3787" t="s">
        <v>8360</v>
      </c>
      <c r="U3787">
        <f>YEAR(N3787)</f>
        <v>2016</v>
      </c>
    </row>
    <row r="3788" spans="1:21" ht="15" hidden="1" customHeight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>
        <f>ROUND(E3788/D3788*100,0)</f>
        <v>111</v>
      </c>
      <c r="H3788">
        <f>ROUND(E3788/P3788,2)</f>
        <v>93.77</v>
      </c>
      <c r="I3788" t="s">
        <v>8223</v>
      </c>
      <c r="J3788" t="s">
        <v>8245</v>
      </c>
      <c r="K3788">
        <v>1464310475</v>
      </c>
      <c r="L3788" s="9">
        <f>K3788/60/60/24+DATE(1970,1,1)</f>
        <v>42517.037905092591</v>
      </c>
      <c r="M3788">
        <v>1461718475</v>
      </c>
      <c r="N3788" s="9">
        <f>M3788/24/60/60+DATE(1970,1,1)</f>
        <v>42487.037905092599</v>
      </c>
      <c r="O3788" t="b">
        <v>0</v>
      </c>
      <c r="P3788">
        <v>71</v>
      </c>
      <c r="Q3788" t="b">
        <v>1</v>
      </c>
      <c r="R3788" t="s">
        <v>8303</v>
      </c>
      <c r="S3788" s="12" t="s">
        <v>8318</v>
      </c>
      <c r="T3788" t="s">
        <v>8360</v>
      </c>
      <c r="U3788">
        <f>YEAR(N3788)</f>
        <v>2016</v>
      </c>
    </row>
    <row r="3789" spans="1:21" ht="15" hidden="1" customHeight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>
        <f>ROUND(E3789/D3789*100,0)</f>
        <v>100</v>
      </c>
      <c r="H3789">
        <f>ROUND(E3789/P3789,2)</f>
        <v>35.1</v>
      </c>
      <c r="I3789" t="s">
        <v>8223</v>
      </c>
      <c r="J3789" t="s">
        <v>8245</v>
      </c>
      <c r="K3789">
        <v>1436587140</v>
      </c>
      <c r="L3789" s="9">
        <f>K3789/60/60/24+DATE(1970,1,1)</f>
        <v>42196.165972222225</v>
      </c>
      <c r="M3789">
        <v>1434113406</v>
      </c>
      <c r="N3789" s="9">
        <f>M3789/24/60/60+DATE(1970,1,1)</f>
        <v>42167.534791666665</v>
      </c>
      <c r="O3789" t="b">
        <v>0</v>
      </c>
      <c r="P3789">
        <v>10</v>
      </c>
      <c r="Q3789" t="b">
        <v>1</v>
      </c>
      <c r="R3789" t="s">
        <v>8303</v>
      </c>
      <c r="S3789" s="12" t="s">
        <v>8318</v>
      </c>
      <c r="T3789" t="s">
        <v>8360</v>
      </c>
      <c r="U3789">
        <f>YEAR(N3789)</f>
        <v>2015</v>
      </c>
    </row>
    <row r="3790" spans="1:21" ht="15" hidden="1" customHeight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>
        <f>ROUND(E3790/D3790*100,0)</f>
        <v>1</v>
      </c>
      <c r="H3790">
        <f>ROUND(E3790/P3790,2)</f>
        <v>500</v>
      </c>
      <c r="I3790" t="s">
        <v>8223</v>
      </c>
      <c r="J3790" t="s">
        <v>8245</v>
      </c>
      <c r="K3790">
        <v>1450887480</v>
      </c>
      <c r="L3790" s="9">
        <f>K3790/60/60/24+DATE(1970,1,1)</f>
        <v>42361.679166666669</v>
      </c>
      <c r="M3790">
        <v>1448469719</v>
      </c>
      <c r="N3790" s="9">
        <f>M3790/24/60/60+DATE(1970,1,1)</f>
        <v>42333.695821759262</v>
      </c>
      <c r="O3790" t="b">
        <v>0</v>
      </c>
      <c r="P3790">
        <v>1</v>
      </c>
      <c r="Q3790" t="b">
        <v>0</v>
      </c>
      <c r="R3790" t="s">
        <v>8303</v>
      </c>
      <c r="S3790" s="12" t="s">
        <v>8318</v>
      </c>
      <c r="T3790" t="s">
        <v>8360</v>
      </c>
      <c r="U3790">
        <f>YEAR(N3790)</f>
        <v>2015</v>
      </c>
    </row>
    <row r="3791" spans="1:21" ht="15" hidden="1" customHeight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>
        <f>ROUND(E3791/D3791*100,0)</f>
        <v>3</v>
      </c>
      <c r="H3791">
        <f>ROUND(E3791/P3791,2)</f>
        <v>29</v>
      </c>
      <c r="I3791" t="s">
        <v>8224</v>
      </c>
      <c r="J3791" t="s">
        <v>8246</v>
      </c>
      <c r="K3791">
        <v>1434395418</v>
      </c>
      <c r="L3791" s="9">
        <f>K3791/60/60/24+DATE(1970,1,1)</f>
        <v>42170.798819444448</v>
      </c>
      <c r="M3791">
        <v>1431630618</v>
      </c>
      <c r="N3791" s="9">
        <f>M3791/24/60/60+DATE(1970,1,1)</f>
        <v>42138.798819444448</v>
      </c>
      <c r="O3791" t="b">
        <v>0</v>
      </c>
      <c r="P3791">
        <v>4</v>
      </c>
      <c r="Q3791" t="b">
        <v>0</v>
      </c>
      <c r="R3791" t="s">
        <v>8303</v>
      </c>
      <c r="S3791" s="12" t="s">
        <v>8318</v>
      </c>
      <c r="T3791" t="s">
        <v>8360</v>
      </c>
      <c r="U3791">
        <f>YEAR(N3791)</f>
        <v>2015</v>
      </c>
    </row>
    <row r="3792" spans="1:21" ht="15" hidden="1" customHeight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>
        <f>ROUND(E3792/D3792*100,0)</f>
        <v>0</v>
      </c>
      <c r="H3792" t="e">
        <f>ROUND(E3792/P3792,2)</f>
        <v>#DIV/0!</v>
      </c>
      <c r="I3792" t="s">
        <v>8223</v>
      </c>
      <c r="J3792" t="s">
        <v>8245</v>
      </c>
      <c r="K3792">
        <v>1479834023</v>
      </c>
      <c r="L3792" s="9">
        <f>K3792/60/60/24+DATE(1970,1,1)</f>
        <v>42696.708599537036</v>
      </c>
      <c r="M3792">
        <v>1477238423</v>
      </c>
      <c r="N3792" s="9">
        <f>M3792/24/60/60+DATE(1970,1,1)</f>
        <v>42666.666932870372</v>
      </c>
      <c r="O3792" t="b">
        <v>0</v>
      </c>
      <c r="P3792">
        <v>0</v>
      </c>
      <c r="Q3792" t="b">
        <v>0</v>
      </c>
      <c r="R3792" t="s">
        <v>8303</v>
      </c>
      <c r="S3792" s="12" t="s">
        <v>8318</v>
      </c>
      <c r="T3792" t="s">
        <v>8360</v>
      </c>
      <c r="U3792">
        <f>YEAR(N3792)</f>
        <v>2016</v>
      </c>
    </row>
    <row r="3793" spans="1:21" ht="15" hidden="1" customHeight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>
        <f>ROUND(E3793/D3793*100,0)</f>
        <v>0</v>
      </c>
      <c r="H3793" t="e">
        <f>ROUND(E3793/P3793,2)</f>
        <v>#DIV/0!</v>
      </c>
      <c r="I3793" t="s">
        <v>8223</v>
      </c>
      <c r="J3793" t="s">
        <v>8245</v>
      </c>
      <c r="K3793">
        <v>1404664592</v>
      </c>
      <c r="L3793" s="9">
        <f>K3793/60/60/24+DATE(1970,1,1)</f>
        <v>41826.692037037035</v>
      </c>
      <c r="M3793">
        <v>1399480592</v>
      </c>
      <c r="N3793" s="9">
        <f>M3793/24/60/60+DATE(1970,1,1)</f>
        <v>41766.692037037035</v>
      </c>
      <c r="O3793" t="b">
        <v>0</v>
      </c>
      <c r="P3793">
        <v>0</v>
      </c>
      <c r="Q3793" t="b">
        <v>0</v>
      </c>
      <c r="R3793" t="s">
        <v>8303</v>
      </c>
      <c r="S3793" s="12" t="s">
        <v>8318</v>
      </c>
      <c r="T3793" t="s">
        <v>8360</v>
      </c>
      <c r="U3793">
        <f>YEAR(N3793)</f>
        <v>2014</v>
      </c>
    </row>
    <row r="3794" spans="1:21" ht="15" hidden="1" customHeight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>
        <f>ROUND(E3794/D3794*100,0)</f>
        <v>0</v>
      </c>
      <c r="H3794">
        <f>ROUND(E3794/P3794,2)</f>
        <v>17.5</v>
      </c>
      <c r="I3794" t="s">
        <v>8223</v>
      </c>
      <c r="J3794" t="s">
        <v>8245</v>
      </c>
      <c r="K3794">
        <v>1436957022</v>
      </c>
      <c r="L3794" s="9">
        <f>K3794/60/60/24+DATE(1970,1,1)</f>
        <v>42200.447013888886</v>
      </c>
      <c r="M3794">
        <v>1434365022</v>
      </c>
      <c r="N3794" s="9">
        <f>M3794/24/60/60+DATE(1970,1,1)</f>
        <v>42170.447013888886</v>
      </c>
      <c r="O3794" t="b">
        <v>0</v>
      </c>
      <c r="P3794">
        <v>2</v>
      </c>
      <c r="Q3794" t="b">
        <v>0</v>
      </c>
      <c r="R3794" t="s">
        <v>8303</v>
      </c>
      <c r="S3794" s="12" t="s">
        <v>8318</v>
      </c>
      <c r="T3794" t="s">
        <v>8360</v>
      </c>
      <c r="U3794">
        <f>YEAR(N3794)</f>
        <v>2015</v>
      </c>
    </row>
    <row r="3795" spans="1:21" ht="15" hidden="1" customHeight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>
        <f>ROUND(E3795/D3795*100,0)</f>
        <v>60</v>
      </c>
      <c r="H3795">
        <f>ROUND(E3795/P3795,2)</f>
        <v>174</v>
      </c>
      <c r="I3795" t="s">
        <v>8223</v>
      </c>
      <c r="J3795" t="s">
        <v>8245</v>
      </c>
      <c r="K3795">
        <v>1418769129</v>
      </c>
      <c r="L3795" s="9">
        <f>K3795/60/60/24+DATE(1970,1,1)</f>
        <v>41989.938993055555</v>
      </c>
      <c r="M3795">
        <v>1416954729</v>
      </c>
      <c r="N3795" s="9">
        <f>M3795/24/60/60+DATE(1970,1,1)</f>
        <v>41968.938993055555</v>
      </c>
      <c r="O3795" t="b">
        <v>0</v>
      </c>
      <c r="P3795">
        <v>24</v>
      </c>
      <c r="Q3795" t="b">
        <v>0</v>
      </c>
      <c r="R3795" t="s">
        <v>8303</v>
      </c>
      <c r="S3795" s="12" t="s">
        <v>8318</v>
      </c>
      <c r="T3795" t="s">
        <v>8360</v>
      </c>
      <c r="U3795">
        <f>YEAR(N3795)</f>
        <v>2014</v>
      </c>
    </row>
    <row r="3796" spans="1:21" ht="15" hidden="1" customHeight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>
        <f>ROUND(E3796/D3796*100,0)</f>
        <v>1</v>
      </c>
      <c r="H3796">
        <f>ROUND(E3796/P3796,2)</f>
        <v>50</v>
      </c>
      <c r="I3796" t="s">
        <v>8224</v>
      </c>
      <c r="J3796" t="s">
        <v>8246</v>
      </c>
      <c r="K3796">
        <v>1433685354</v>
      </c>
      <c r="L3796" s="9">
        <f>K3796/60/60/24+DATE(1970,1,1)</f>
        <v>42162.58048611111</v>
      </c>
      <c r="M3796">
        <v>1431093354</v>
      </c>
      <c r="N3796" s="9">
        <f>M3796/24/60/60+DATE(1970,1,1)</f>
        <v>42132.58048611111</v>
      </c>
      <c r="O3796" t="b">
        <v>0</v>
      </c>
      <c r="P3796">
        <v>1</v>
      </c>
      <c r="Q3796" t="b">
        <v>0</v>
      </c>
      <c r="R3796" t="s">
        <v>8303</v>
      </c>
      <c r="S3796" s="12" t="s">
        <v>8318</v>
      </c>
      <c r="T3796" t="s">
        <v>8360</v>
      </c>
      <c r="U3796">
        <f>YEAR(N3796)</f>
        <v>2015</v>
      </c>
    </row>
    <row r="3797" spans="1:21" ht="15" hidden="1" customHeight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>
        <f>ROUND(E3797/D3797*100,0)</f>
        <v>2</v>
      </c>
      <c r="H3797">
        <f>ROUND(E3797/P3797,2)</f>
        <v>5</v>
      </c>
      <c r="I3797" t="s">
        <v>8224</v>
      </c>
      <c r="J3797" t="s">
        <v>8246</v>
      </c>
      <c r="K3797">
        <v>1440801000</v>
      </c>
      <c r="L3797" s="9">
        <f>K3797/60/60/24+DATE(1970,1,1)</f>
        <v>42244.9375</v>
      </c>
      <c r="M3797">
        <v>1437042490</v>
      </c>
      <c r="N3797" s="9">
        <f>M3797/24/60/60+DATE(1970,1,1)</f>
        <v>42201.436226851853</v>
      </c>
      <c r="O3797" t="b">
        <v>0</v>
      </c>
      <c r="P3797">
        <v>2</v>
      </c>
      <c r="Q3797" t="b">
        <v>0</v>
      </c>
      <c r="R3797" t="s">
        <v>8303</v>
      </c>
      <c r="S3797" s="12" t="s">
        <v>8318</v>
      </c>
      <c r="T3797" t="s">
        <v>8360</v>
      </c>
      <c r="U3797">
        <f>YEAR(N3797)</f>
        <v>2015</v>
      </c>
    </row>
    <row r="3798" spans="1:21" ht="15" hidden="1" customHeight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>
        <f>ROUND(E3798/D3798*100,0)</f>
        <v>0</v>
      </c>
      <c r="H3798">
        <f>ROUND(E3798/P3798,2)</f>
        <v>1</v>
      </c>
      <c r="I3798" t="s">
        <v>8223</v>
      </c>
      <c r="J3798" t="s">
        <v>8245</v>
      </c>
      <c r="K3798">
        <v>1484354556</v>
      </c>
      <c r="L3798" s="9">
        <f>K3798/60/60/24+DATE(1970,1,1)</f>
        <v>42749.029583333337</v>
      </c>
      <c r="M3798">
        <v>1479170556</v>
      </c>
      <c r="N3798" s="9">
        <f>M3798/24/60/60+DATE(1970,1,1)</f>
        <v>42689.029583333337</v>
      </c>
      <c r="O3798" t="b">
        <v>0</v>
      </c>
      <c r="P3798">
        <v>1</v>
      </c>
      <c r="Q3798" t="b">
        <v>0</v>
      </c>
      <c r="R3798" t="s">
        <v>8303</v>
      </c>
      <c r="S3798" s="12" t="s">
        <v>8318</v>
      </c>
      <c r="T3798" t="s">
        <v>8360</v>
      </c>
      <c r="U3798">
        <f>YEAR(N3798)</f>
        <v>2016</v>
      </c>
    </row>
    <row r="3799" spans="1:21" ht="15" hidden="1" customHeight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>
        <f>ROUND(E3799/D3799*100,0)</f>
        <v>90</v>
      </c>
      <c r="H3799">
        <f>ROUND(E3799/P3799,2)</f>
        <v>145.41</v>
      </c>
      <c r="I3799" t="s">
        <v>8223</v>
      </c>
      <c r="J3799" t="s">
        <v>8245</v>
      </c>
      <c r="K3799">
        <v>1429564165</v>
      </c>
      <c r="L3799" s="9">
        <f>K3799/60/60/24+DATE(1970,1,1)</f>
        <v>42114.881539351853</v>
      </c>
      <c r="M3799">
        <v>1426972165</v>
      </c>
      <c r="N3799" s="9">
        <f>M3799/24/60/60+DATE(1970,1,1)</f>
        <v>42084.881539351853</v>
      </c>
      <c r="O3799" t="b">
        <v>0</v>
      </c>
      <c r="P3799">
        <v>37</v>
      </c>
      <c r="Q3799" t="b">
        <v>0</v>
      </c>
      <c r="R3799" t="s">
        <v>8303</v>
      </c>
      <c r="S3799" s="12" t="s">
        <v>8318</v>
      </c>
      <c r="T3799" t="s">
        <v>8360</v>
      </c>
      <c r="U3799">
        <f>YEAR(N3799)</f>
        <v>2015</v>
      </c>
    </row>
    <row r="3800" spans="1:21" ht="15" hidden="1" customHeight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>
        <f>ROUND(E3800/D3800*100,0)</f>
        <v>1</v>
      </c>
      <c r="H3800">
        <f>ROUND(E3800/P3800,2)</f>
        <v>205</v>
      </c>
      <c r="I3800" t="s">
        <v>8223</v>
      </c>
      <c r="J3800" t="s">
        <v>8245</v>
      </c>
      <c r="K3800">
        <v>1407691248</v>
      </c>
      <c r="L3800" s="9">
        <f>K3800/60/60/24+DATE(1970,1,1)</f>
        <v>41861.722777777781</v>
      </c>
      <c r="M3800">
        <v>1405099248</v>
      </c>
      <c r="N3800" s="9">
        <f>M3800/24/60/60+DATE(1970,1,1)</f>
        <v>41831.722777777781</v>
      </c>
      <c r="O3800" t="b">
        <v>0</v>
      </c>
      <c r="P3800">
        <v>5</v>
      </c>
      <c r="Q3800" t="b">
        <v>0</v>
      </c>
      <c r="R3800" t="s">
        <v>8303</v>
      </c>
      <c r="S3800" s="12" t="s">
        <v>8318</v>
      </c>
      <c r="T3800" t="s">
        <v>8360</v>
      </c>
      <c r="U3800">
        <f>YEAR(N3800)</f>
        <v>2014</v>
      </c>
    </row>
    <row r="3801" spans="1:21" ht="15" hidden="1" customHeight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>
        <f>ROUND(E3801/D3801*100,0)</f>
        <v>4</v>
      </c>
      <c r="H3801">
        <f>ROUND(E3801/P3801,2)</f>
        <v>100.5</v>
      </c>
      <c r="I3801" t="s">
        <v>8223</v>
      </c>
      <c r="J3801" t="s">
        <v>8245</v>
      </c>
      <c r="K3801">
        <v>1457734843</v>
      </c>
      <c r="L3801" s="9">
        <f>K3801/60/60/24+DATE(1970,1,1)</f>
        <v>42440.93105324074</v>
      </c>
      <c r="M3801">
        <v>1455142843</v>
      </c>
      <c r="N3801" s="9">
        <f>M3801/24/60/60+DATE(1970,1,1)</f>
        <v>42410.93105324074</v>
      </c>
      <c r="O3801" t="b">
        <v>0</v>
      </c>
      <c r="P3801">
        <v>4</v>
      </c>
      <c r="Q3801" t="b">
        <v>0</v>
      </c>
      <c r="R3801" t="s">
        <v>8303</v>
      </c>
      <c r="S3801" s="12" t="s">
        <v>8318</v>
      </c>
      <c r="T3801" t="s">
        <v>8360</v>
      </c>
      <c r="U3801">
        <f>YEAR(N3801)</f>
        <v>2016</v>
      </c>
    </row>
    <row r="3802" spans="1:21" ht="15" hidden="1" customHeight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>
        <f>ROUND(E3802/D3802*100,0)</f>
        <v>4</v>
      </c>
      <c r="H3802">
        <f>ROUND(E3802/P3802,2)</f>
        <v>55.06</v>
      </c>
      <c r="I3802" t="s">
        <v>8223</v>
      </c>
      <c r="J3802" t="s">
        <v>8245</v>
      </c>
      <c r="K3802">
        <v>1420952340</v>
      </c>
      <c r="L3802" s="9">
        <f>K3802/60/60/24+DATE(1970,1,1)</f>
        <v>42015.207638888889</v>
      </c>
      <c r="M3802">
        <v>1418146883</v>
      </c>
      <c r="N3802" s="9">
        <f>M3802/24/60/60+DATE(1970,1,1)</f>
        <v>41982.737071759257</v>
      </c>
      <c r="O3802" t="b">
        <v>0</v>
      </c>
      <c r="P3802">
        <v>16</v>
      </c>
      <c r="Q3802" t="b">
        <v>0</v>
      </c>
      <c r="R3802" t="s">
        <v>8303</v>
      </c>
      <c r="S3802" s="12" t="s">
        <v>8318</v>
      </c>
      <c r="T3802" t="s">
        <v>8360</v>
      </c>
      <c r="U3802">
        <f>YEAR(N3802)</f>
        <v>2014</v>
      </c>
    </row>
    <row r="3803" spans="1:21" ht="15" hidden="1" customHeight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>
        <f>ROUND(E3803/D3803*100,0)</f>
        <v>9</v>
      </c>
      <c r="H3803">
        <f>ROUND(E3803/P3803,2)</f>
        <v>47.33</v>
      </c>
      <c r="I3803" t="s">
        <v>8223</v>
      </c>
      <c r="J3803" t="s">
        <v>8245</v>
      </c>
      <c r="K3803">
        <v>1420215216</v>
      </c>
      <c r="L3803" s="9">
        <f>K3803/60/60/24+DATE(1970,1,1)</f>
        <v>42006.676111111112</v>
      </c>
      <c r="M3803">
        <v>1417536816</v>
      </c>
      <c r="N3803" s="9">
        <f>M3803/24/60/60+DATE(1970,1,1)</f>
        <v>41975.676111111112</v>
      </c>
      <c r="O3803" t="b">
        <v>0</v>
      </c>
      <c r="P3803">
        <v>9</v>
      </c>
      <c r="Q3803" t="b">
        <v>0</v>
      </c>
      <c r="R3803" t="s">
        <v>8303</v>
      </c>
      <c r="S3803" s="12" t="s">
        <v>8318</v>
      </c>
      <c r="T3803" t="s">
        <v>8360</v>
      </c>
      <c r="U3803">
        <f>YEAR(N3803)</f>
        <v>2014</v>
      </c>
    </row>
    <row r="3804" spans="1:21" ht="15" hidden="1" customHeight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>
        <f>ROUND(E3804/D3804*100,0)</f>
        <v>0</v>
      </c>
      <c r="H3804" t="e">
        <f>ROUND(E3804/P3804,2)</f>
        <v>#DIV/0!</v>
      </c>
      <c r="I3804" t="s">
        <v>8223</v>
      </c>
      <c r="J3804" t="s">
        <v>8245</v>
      </c>
      <c r="K3804">
        <v>1445482906</v>
      </c>
      <c r="L3804" s="9">
        <f>K3804/60/60/24+DATE(1970,1,1)</f>
        <v>42299.126226851848</v>
      </c>
      <c r="M3804">
        <v>1442890906</v>
      </c>
      <c r="N3804" s="9">
        <f>M3804/24/60/60+DATE(1970,1,1)</f>
        <v>42269.126226851848</v>
      </c>
      <c r="O3804" t="b">
        <v>0</v>
      </c>
      <c r="P3804">
        <v>0</v>
      </c>
      <c r="Q3804" t="b">
        <v>0</v>
      </c>
      <c r="R3804" t="s">
        <v>8303</v>
      </c>
      <c r="S3804" s="12" t="s">
        <v>8318</v>
      </c>
      <c r="T3804" t="s">
        <v>8360</v>
      </c>
      <c r="U3804">
        <f>YEAR(N3804)</f>
        <v>2015</v>
      </c>
    </row>
    <row r="3805" spans="1:21" ht="15" hidden="1" customHeight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>
        <f>ROUND(E3805/D3805*100,0)</f>
        <v>20</v>
      </c>
      <c r="H3805">
        <f>ROUND(E3805/P3805,2)</f>
        <v>58.95</v>
      </c>
      <c r="I3805" t="s">
        <v>8223</v>
      </c>
      <c r="J3805" t="s">
        <v>8245</v>
      </c>
      <c r="K3805">
        <v>1457133568</v>
      </c>
      <c r="L3805" s="9">
        <f>K3805/60/60/24+DATE(1970,1,1)</f>
        <v>42433.971851851849</v>
      </c>
      <c r="M3805">
        <v>1454541568</v>
      </c>
      <c r="N3805" s="9">
        <f>M3805/24/60/60+DATE(1970,1,1)</f>
        <v>42403.971851851849</v>
      </c>
      <c r="O3805" t="b">
        <v>0</v>
      </c>
      <c r="P3805">
        <v>40</v>
      </c>
      <c r="Q3805" t="b">
        <v>0</v>
      </c>
      <c r="R3805" t="s">
        <v>8303</v>
      </c>
      <c r="S3805" s="12" t="s">
        <v>8318</v>
      </c>
      <c r="T3805" t="s">
        <v>8360</v>
      </c>
      <c r="U3805">
        <f>YEAR(N3805)</f>
        <v>2016</v>
      </c>
    </row>
    <row r="3806" spans="1:21" ht="15" hidden="1" customHeight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>
        <f>ROUND(E3806/D3806*100,0)</f>
        <v>0</v>
      </c>
      <c r="H3806" t="e">
        <f>ROUND(E3806/P3806,2)</f>
        <v>#DIV/0!</v>
      </c>
      <c r="I3806" t="s">
        <v>8223</v>
      </c>
      <c r="J3806" t="s">
        <v>8245</v>
      </c>
      <c r="K3806">
        <v>1469948400</v>
      </c>
      <c r="L3806" s="9">
        <f>K3806/60/60/24+DATE(1970,1,1)</f>
        <v>42582.291666666672</v>
      </c>
      <c r="M3806">
        <v>1465172024</v>
      </c>
      <c r="N3806" s="9">
        <f>M3806/24/60/60+DATE(1970,1,1)</f>
        <v>42527.00953703704</v>
      </c>
      <c r="O3806" t="b">
        <v>0</v>
      </c>
      <c r="P3806">
        <v>0</v>
      </c>
      <c r="Q3806" t="b">
        <v>0</v>
      </c>
      <c r="R3806" t="s">
        <v>8303</v>
      </c>
      <c r="S3806" s="12" t="s">
        <v>8318</v>
      </c>
      <c r="T3806" t="s">
        <v>8360</v>
      </c>
      <c r="U3806">
        <f>YEAR(N3806)</f>
        <v>2016</v>
      </c>
    </row>
    <row r="3807" spans="1:21" ht="15" hidden="1" customHeight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>
        <f>ROUND(E3807/D3807*100,0)</f>
        <v>0</v>
      </c>
      <c r="H3807">
        <f>ROUND(E3807/P3807,2)</f>
        <v>1.5</v>
      </c>
      <c r="I3807" t="s">
        <v>8223</v>
      </c>
      <c r="J3807" t="s">
        <v>8245</v>
      </c>
      <c r="K3807">
        <v>1411852640</v>
      </c>
      <c r="L3807" s="9">
        <f>K3807/60/60/24+DATE(1970,1,1)</f>
        <v>41909.887037037035</v>
      </c>
      <c r="M3807">
        <v>1406668640</v>
      </c>
      <c r="N3807" s="9">
        <f>M3807/24/60/60+DATE(1970,1,1)</f>
        <v>41849.887037037035</v>
      </c>
      <c r="O3807" t="b">
        <v>0</v>
      </c>
      <c r="P3807">
        <v>2</v>
      </c>
      <c r="Q3807" t="b">
        <v>0</v>
      </c>
      <c r="R3807" t="s">
        <v>8303</v>
      </c>
      <c r="S3807" s="12" t="s">
        <v>8318</v>
      </c>
      <c r="T3807" t="s">
        <v>8360</v>
      </c>
      <c r="U3807">
        <f>YEAR(N3807)</f>
        <v>2014</v>
      </c>
    </row>
    <row r="3808" spans="1:21" ht="15" hidden="1" customHeight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>
        <f>ROUND(E3808/D3808*100,0)</f>
        <v>0</v>
      </c>
      <c r="H3808">
        <f>ROUND(E3808/P3808,2)</f>
        <v>5</v>
      </c>
      <c r="I3808" t="s">
        <v>8225</v>
      </c>
      <c r="J3808" t="s">
        <v>8247</v>
      </c>
      <c r="K3808">
        <v>1404022381</v>
      </c>
      <c r="L3808" s="9">
        <f>K3808/60/60/24+DATE(1970,1,1)</f>
        <v>41819.259039351848</v>
      </c>
      <c r="M3808">
        <v>1402294381</v>
      </c>
      <c r="N3808" s="9">
        <f>M3808/24/60/60+DATE(1970,1,1)</f>
        <v>41799.259039351848</v>
      </c>
      <c r="O3808" t="b">
        <v>0</v>
      </c>
      <c r="P3808">
        <v>1</v>
      </c>
      <c r="Q3808" t="b">
        <v>0</v>
      </c>
      <c r="R3808" t="s">
        <v>8303</v>
      </c>
      <c r="S3808" s="12" t="s">
        <v>8318</v>
      </c>
      <c r="T3808" t="s">
        <v>8360</v>
      </c>
      <c r="U3808">
        <f>YEAR(N3808)</f>
        <v>2014</v>
      </c>
    </row>
    <row r="3809" spans="1:21" ht="15" hidden="1" customHeight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>
        <f>ROUND(E3809/D3809*100,0)</f>
        <v>30</v>
      </c>
      <c r="H3809">
        <f>ROUND(E3809/P3809,2)</f>
        <v>50.56</v>
      </c>
      <c r="I3809" t="s">
        <v>8223</v>
      </c>
      <c r="J3809" t="s">
        <v>8245</v>
      </c>
      <c r="K3809">
        <v>1428097739</v>
      </c>
      <c r="L3809" s="9">
        <f>K3809/60/60/24+DATE(1970,1,1)</f>
        <v>42097.909016203703</v>
      </c>
      <c r="M3809">
        <v>1427492939</v>
      </c>
      <c r="N3809" s="9">
        <f>M3809/24/60/60+DATE(1970,1,1)</f>
        <v>42090.909016203703</v>
      </c>
      <c r="O3809" t="b">
        <v>0</v>
      </c>
      <c r="P3809">
        <v>9</v>
      </c>
      <c r="Q3809" t="b">
        <v>0</v>
      </c>
      <c r="R3809" t="s">
        <v>8303</v>
      </c>
      <c r="S3809" s="12" t="s">
        <v>8318</v>
      </c>
      <c r="T3809" t="s">
        <v>8360</v>
      </c>
      <c r="U3809">
        <f>YEAR(N3809)</f>
        <v>2015</v>
      </c>
    </row>
    <row r="3810" spans="1:21" ht="15" hidden="1" customHeight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>
        <f>ROUND(E3810/D3810*100,0)</f>
        <v>100</v>
      </c>
      <c r="H3810">
        <f>ROUND(E3810/P3810,2)</f>
        <v>41.67</v>
      </c>
      <c r="I3810" t="s">
        <v>8224</v>
      </c>
      <c r="J3810" t="s">
        <v>8246</v>
      </c>
      <c r="K3810">
        <v>1429955619</v>
      </c>
      <c r="L3810" s="9">
        <f>K3810/60/60/24+DATE(1970,1,1)</f>
        <v>42119.412256944444</v>
      </c>
      <c r="M3810">
        <v>1424775219</v>
      </c>
      <c r="N3810" s="9">
        <f>M3810/24/60/60+DATE(1970,1,1)</f>
        <v>42059.453923611116</v>
      </c>
      <c r="O3810" t="b">
        <v>0</v>
      </c>
      <c r="P3810">
        <v>24</v>
      </c>
      <c r="Q3810" t="b">
        <v>1</v>
      </c>
      <c r="R3810" t="s">
        <v>8269</v>
      </c>
      <c r="S3810" s="12" t="s">
        <v>8318</v>
      </c>
      <c r="T3810" t="s">
        <v>8319</v>
      </c>
      <c r="U3810">
        <f>YEAR(N3810)</f>
        <v>2015</v>
      </c>
    </row>
    <row r="3811" spans="1:21" ht="15" hidden="1" customHeight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>
        <f>ROUND(E3811/D3811*100,0)</f>
        <v>101</v>
      </c>
      <c r="H3811">
        <f>ROUND(E3811/P3811,2)</f>
        <v>53.29</v>
      </c>
      <c r="I3811" t="s">
        <v>8224</v>
      </c>
      <c r="J3811" t="s">
        <v>8246</v>
      </c>
      <c r="K3811">
        <v>1406761200</v>
      </c>
      <c r="L3811" s="9">
        <f>K3811/60/60/24+DATE(1970,1,1)</f>
        <v>41850.958333333336</v>
      </c>
      <c r="M3811">
        <v>1402403907</v>
      </c>
      <c r="N3811" s="9">
        <f>M3811/24/60/60+DATE(1970,1,1)</f>
        <v>41800.526701388888</v>
      </c>
      <c r="O3811" t="b">
        <v>0</v>
      </c>
      <c r="P3811">
        <v>38</v>
      </c>
      <c r="Q3811" t="b">
        <v>1</v>
      </c>
      <c r="R3811" t="s">
        <v>8269</v>
      </c>
      <c r="S3811" s="12" t="s">
        <v>8318</v>
      </c>
      <c r="T3811" t="s">
        <v>8319</v>
      </c>
      <c r="U3811">
        <f>YEAR(N3811)</f>
        <v>2014</v>
      </c>
    </row>
    <row r="3812" spans="1:21" ht="15" hidden="1" customHeight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>
        <f>ROUND(E3812/D3812*100,0)</f>
        <v>122</v>
      </c>
      <c r="H3812">
        <f>ROUND(E3812/P3812,2)</f>
        <v>70.23</v>
      </c>
      <c r="I3812" t="s">
        <v>8223</v>
      </c>
      <c r="J3812" t="s">
        <v>8245</v>
      </c>
      <c r="K3812">
        <v>1426965758</v>
      </c>
      <c r="L3812" s="9">
        <f>K3812/60/60/24+DATE(1970,1,1)</f>
        <v>42084.807384259257</v>
      </c>
      <c r="M3812">
        <v>1424377358</v>
      </c>
      <c r="N3812" s="9">
        <f>M3812/24/60/60+DATE(1970,1,1)</f>
        <v>42054.849050925928</v>
      </c>
      <c r="O3812" t="b">
        <v>0</v>
      </c>
      <c r="P3812">
        <v>26</v>
      </c>
      <c r="Q3812" t="b">
        <v>1</v>
      </c>
      <c r="R3812" t="s">
        <v>8269</v>
      </c>
      <c r="S3812" s="12" t="s">
        <v>8318</v>
      </c>
      <c r="T3812" t="s">
        <v>8319</v>
      </c>
      <c r="U3812">
        <f>YEAR(N3812)</f>
        <v>2015</v>
      </c>
    </row>
    <row r="3813" spans="1:21" ht="15" hidden="1" customHeight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>
        <f>ROUND(E3813/D3813*100,0)</f>
        <v>330</v>
      </c>
      <c r="H3813">
        <f>ROUND(E3813/P3813,2)</f>
        <v>43.42</v>
      </c>
      <c r="I3813" t="s">
        <v>8224</v>
      </c>
      <c r="J3813" t="s">
        <v>8246</v>
      </c>
      <c r="K3813">
        <v>1464692400</v>
      </c>
      <c r="L3813" s="9">
        <f>K3813/60/60/24+DATE(1970,1,1)</f>
        <v>42521.458333333328</v>
      </c>
      <c r="M3813">
        <v>1461769373</v>
      </c>
      <c r="N3813" s="9">
        <f>M3813/24/60/60+DATE(1970,1,1)</f>
        <v>42487.627002314817</v>
      </c>
      <c r="O3813" t="b">
        <v>0</v>
      </c>
      <c r="P3813">
        <v>19</v>
      </c>
      <c r="Q3813" t="b">
        <v>1</v>
      </c>
      <c r="R3813" t="s">
        <v>8269</v>
      </c>
      <c r="S3813" s="12" t="s">
        <v>8318</v>
      </c>
      <c r="T3813" t="s">
        <v>8319</v>
      </c>
      <c r="U3813">
        <f>YEAR(N3813)</f>
        <v>2016</v>
      </c>
    </row>
    <row r="3814" spans="1:21" ht="15" hidden="1" customHeight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>
        <f>ROUND(E3814/D3814*100,0)</f>
        <v>110</v>
      </c>
      <c r="H3814">
        <f>ROUND(E3814/P3814,2)</f>
        <v>199.18</v>
      </c>
      <c r="I3814" t="s">
        <v>8228</v>
      </c>
      <c r="J3814" t="s">
        <v>8250</v>
      </c>
      <c r="K3814">
        <v>1433131140</v>
      </c>
      <c r="L3814" s="9">
        <f>K3814/60/60/24+DATE(1970,1,1)</f>
        <v>42156.165972222225</v>
      </c>
      <c r="M3814">
        <v>1429120908</v>
      </c>
      <c r="N3814" s="9">
        <f>M3814/24/60/60+DATE(1970,1,1)</f>
        <v>42109.751250000001</v>
      </c>
      <c r="O3814" t="b">
        <v>0</v>
      </c>
      <c r="P3814">
        <v>11</v>
      </c>
      <c r="Q3814" t="b">
        <v>1</v>
      </c>
      <c r="R3814" t="s">
        <v>8269</v>
      </c>
      <c r="S3814" s="12" t="s">
        <v>8318</v>
      </c>
      <c r="T3814" t="s">
        <v>8319</v>
      </c>
      <c r="U3814">
        <f>YEAR(N3814)</f>
        <v>2015</v>
      </c>
    </row>
    <row r="3815" spans="1:21" ht="15" hidden="1" customHeight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>
        <f>ROUND(E3815/D3815*100,0)</f>
        <v>101</v>
      </c>
      <c r="H3815">
        <f>ROUND(E3815/P3815,2)</f>
        <v>78.52</v>
      </c>
      <c r="I3815" t="s">
        <v>8223</v>
      </c>
      <c r="J3815" t="s">
        <v>8245</v>
      </c>
      <c r="K3815">
        <v>1465940580</v>
      </c>
      <c r="L3815" s="9">
        <f>K3815/60/60/24+DATE(1970,1,1)</f>
        <v>42535.904861111107</v>
      </c>
      <c r="M3815">
        <v>1462603021</v>
      </c>
      <c r="N3815" s="9">
        <f>M3815/24/60/60+DATE(1970,1,1)</f>
        <v>42497.275706018518</v>
      </c>
      <c r="O3815" t="b">
        <v>0</v>
      </c>
      <c r="P3815">
        <v>27</v>
      </c>
      <c r="Q3815" t="b">
        <v>1</v>
      </c>
      <c r="R3815" t="s">
        <v>8269</v>
      </c>
      <c r="S3815" s="12" t="s">
        <v>8318</v>
      </c>
      <c r="T3815" t="s">
        <v>8319</v>
      </c>
      <c r="U3815">
        <f>YEAR(N3815)</f>
        <v>2016</v>
      </c>
    </row>
    <row r="3816" spans="1:21" ht="15" hidden="1" customHeight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>
        <f>ROUND(E3816/D3816*100,0)</f>
        <v>140</v>
      </c>
      <c r="H3816">
        <f>ROUND(E3816/P3816,2)</f>
        <v>61.82</v>
      </c>
      <c r="I3816" t="s">
        <v>8223</v>
      </c>
      <c r="J3816" t="s">
        <v>8245</v>
      </c>
      <c r="K3816">
        <v>1427860740</v>
      </c>
      <c r="L3816" s="9">
        <f>K3816/60/60/24+DATE(1970,1,1)</f>
        <v>42095.165972222225</v>
      </c>
      <c r="M3816">
        <v>1424727712</v>
      </c>
      <c r="N3816" s="9">
        <f>M3816/24/60/60+DATE(1970,1,1)</f>
        <v>42058.904074074075</v>
      </c>
      <c r="O3816" t="b">
        <v>0</v>
      </c>
      <c r="P3816">
        <v>34</v>
      </c>
      <c r="Q3816" t="b">
        <v>1</v>
      </c>
      <c r="R3816" t="s">
        <v>8269</v>
      </c>
      <c r="S3816" s="12" t="s">
        <v>8318</v>
      </c>
      <c r="T3816" t="s">
        <v>8319</v>
      </c>
      <c r="U3816">
        <f>YEAR(N3816)</f>
        <v>2015</v>
      </c>
    </row>
    <row r="3817" spans="1:21" ht="15" hidden="1" customHeight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>
        <f>ROUND(E3817/D3817*100,0)</f>
        <v>100</v>
      </c>
      <c r="H3817">
        <f>ROUND(E3817/P3817,2)</f>
        <v>50</v>
      </c>
      <c r="I3817" t="s">
        <v>8224</v>
      </c>
      <c r="J3817" t="s">
        <v>8246</v>
      </c>
      <c r="K3817">
        <v>1440111600</v>
      </c>
      <c r="L3817" s="9">
        <f>K3817/60/60/24+DATE(1970,1,1)</f>
        <v>42236.958333333328</v>
      </c>
      <c r="M3817">
        <v>1437545657</v>
      </c>
      <c r="N3817" s="9">
        <f>M3817/24/60/60+DATE(1970,1,1)</f>
        <v>42207.259918981479</v>
      </c>
      <c r="O3817" t="b">
        <v>0</v>
      </c>
      <c r="P3817">
        <v>20</v>
      </c>
      <c r="Q3817" t="b">
        <v>1</v>
      </c>
      <c r="R3817" t="s">
        <v>8269</v>
      </c>
      <c r="S3817" s="12" t="s">
        <v>8318</v>
      </c>
      <c r="T3817" t="s">
        <v>8319</v>
      </c>
      <c r="U3817">
        <f>YEAR(N3817)</f>
        <v>2015</v>
      </c>
    </row>
    <row r="3818" spans="1:21" ht="15" hidden="1" customHeight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>
        <f>ROUND(E3818/D3818*100,0)</f>
        <v>119</v>
      </c>
      <c r="H3818">
        <f>ROUND(E3818/P3818,2)</f>
        <v>48.34</v>
      </c>
      <c r="I3818" t="s">
        <v>8223</v>
      </c>
      <c r="J3818" t="s">
        <v>8245</v>
      </c>
      <c r="K3818">
        <v>1405614823</v>
      </c>
      <c r="L3818" s="9">
        <f>K3818/60/60/24+DATE(1970,1,1)</f>
        <v>41837.690081018518</v>
      </c>
      <c r="M3818">
        <v>1403022823</v>
      </c>
      <c r="N3818" s="9">
        <f>M3818/24/60/60+DATE(1970,1,1)</f>
        <v>41807.690081018518</v>
      </c>
      <c r="O3818" t="b">
        <v>0</v>
      </c>
      <c r="P3818">
        <v>37</v>
      </c>
      <c r="Q3818" t="b">
        <v>1</v>
      </c>
      <c r="R3818" t="s">
        <v>8269</v>
      </c>
      <c r="S3818" s="12" t="s">
        <v>8318</v>
      </c>
      <c r="T3818" t="s">
        <v>8319</v>
      </c>
      <c r="U3818">
        <f>YEAR(N3818)</f>
        <v>2014</v>
      </c>
    </row>
    <row r="3819" spans="1:21" ht="15" hidden="1" customHeight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>
        <f>ROUND(E3819/D3819*100,0)</f>
        <v>107</v>
      </c>
      <c r="H3819">
        <f>ROUND(E3819/P3819,2)</f>
        <v>107.25</v>
      </c>
      <c r="I3819" t="s">
        <v>8223</v>
      </c>
      <c r="J3819" t="s">
        <v>8245</v>
      </c>
      <c r="K3819">
        <v>1445659140</v>
      </c>
      <c r="L3819" s="9">
        <f>K3819/60/60/24+DATE(1970,1,1)</f>
        <v>42301.165972222225</v>
      </c>
      <c r="M3819">
        <v>1444236216</v>
      </c>
      <c r="N3819" s="9">
        <f>M3819/24/60/60+DATE(1970,1,1)</f>
        <v>42284.69694444444</v>
      </c>
      <c r="O3819" t="b">
        <v>0</v>
      </c>
      <c r="P3819">
        <v>20</v>
      </c>
      <c r="Q3819" t="b">
        <v>1</v>
      </c>
      <c r="R3819" t="s">
        <v>8269</v>
      </c>
      <c r="S3819" s="12" t="s">
        <v>8318</v>
      </c>
      <c r="T3819" t="s">
        <v>8319</v>
      </c>
      <c r="U3819">
        <f>YEAR(N3819)</f>
        <v>2015</v>
      </c>
    </row>
    <row r="3820" spans="1:21" ht="15" hidden="1" customHeight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>
        <f>ROUND(E3820/D3820*100,0)</f>
        <v>228</v>
      </c>
      <c r="H3820">
        <f>ROUND(E3820/P3820,2)</f>
        <v>57</v>
      </c>
      <c r="I3820" t="s">
        <v>8223</v>
      </c>
      <c r="J3820" t="s">
        <v>8245</v>
      </c>
      <c r="K3820">
        <v>1426187582</v>
      </c>
      <c r="L3820" s="9">
        <f>K3820/60/60/24+DATE(1970,1,1)</f>
        <v>42075.800717592589</v>
      </c>
      <c r="M3820">
        <v>1423599182</v>
      </c>
      <c r="N3820" s="9">
        <f>M3820/24/60/60+DATE(1970,1,1)</f>
        <v>42045.84238425926</v>
      </c>
      <c r="O3820" t="b">
        <v>0</v>
      </c>
      <c r="P3820">
        <v>10</v>
      </c>
      <c r="Q3820" t="b">
        <v>1</v>
      </c>
      <c r="R3820" t="s">
        <v>8269</v>
      </c>
      <c r="S3820" s="12" t="s">
        <v>8318</v>
      </c>
      <c r="T3820" t="s">
        <v>8319</v>
      </c>
      <c r="U3820">
        <f>YEAR(N3820)</f>
        <v>2015</v>
      </c>
    </row>
    <row r="3821" spans="1:21" ht="15" hidden="1" customHeight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>
        <f>ROUND(E3821/D3821*100,0)</f>
        <v>106</v>
      </c>
      <c r="H3821">
        <f>ROUND(E3821/P3821,2)</f>
        <v>40.92</v>
      </c>
      <c r="I3821" t="s">
        <v>8223</v>
      </c>
      <c r="J3821" t="s">
        <v>8245</v>
      </c>
      <c r="K3821">
        <v>1437166920</v>
      </c>
      <c r="L3821" s="9">
        <f>K3821/60/60/24+DATE(1970,1,1)</f>
        <v>42202.876388888893</v>
      </c>
      <c r="M3821">
        <v>1435554104</v>
      </c>
      <c r="N3821" s="9">
        <f>M3821/24/60/60+DATE(1970,1,1)</f>
        <v>42184.209537037037</v>
      </c>
      <c r="O3821" t="b">
        <v>0</v>
      </c>
      <c r="P3821">
        <v>26</v>
      </c>
      <c r="Q3821" t="b">
        <v>1</v>
      </c>
      <c r="R3821" t="s">
        <v>8269</v>
      </c>
      <c r="S3821" s="12" t="s">
        <v>8318</v>
      </c>
      <c r="T3821" t="s">
        <v>8319</v>
      </c>
      <c r="U3821">
        <f>YEAR(N3821)</f>
        <v>2015</v>
      </c>
    </row>
    <row r="3822" spans="1:21" ht="15" hidden="1" customHeight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>
        <f>ROUND(E3822/D3822*100,0)</f>
        <v>143</v>
      </c>
      <c r="H3822">
        <f>ROUND(E3822/P3822,2)</f>
        <v>21.5</v>
      </c>
      <c r="I3822" t="s">
        <v>8224</v>
      </c>
      <c r="J3822" t="s">
        <v>8246</v>
      </c>
      <c r="K3822">
        <v>1436110717</v>
      </c>
      <c r="L3822" s="9">
        <f>K3822/60/60/24+DATE(1970,1,1)</f>
        <v>42190.651817129634</v>
      </c>
      <c r="M3822">
        <v>1433518717</v>
      </c>
      <c r="N3822" s="9">
        <f>M3822/24/60/60+DATE(1970,1,1)</f>
        <v>42160.651817129627</v>
      </c>
      <c r="O3822" t="b">
        <v>0</v>
      </c>
      <c r="P3822">
        <v>20</v>
      </c>
      <c r="Q3822" t="b">
        <v>1</v>
      </c>
      <c r="R3822" t="s">
        <v>8269</v>
      </c>
      <c r="S3822" s="12" t="s">
        <v>8318</v>
      </c>
      <c r="T3822" t="s">
        <v>8319</v>
      </c>
      <c r="U3822">
        <f>YEAR(N3822)</f>
        <v>2015</v>
      </c>
    </row>
    <row r="3823" spans="1:21" ht="15" hidden="1" customHeight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>
        <f>ROUND(E3823/D3823*100,0)</f>
        <v>105</v>
      </c>
      <c r="H3823">
        <f>ROUND(E3823/P3823,2)</f>
        <v>79.540000000000006</v>
      </c>
      <c r="I3823" t="s">
        <v>8223</v>
      </c>
      <c r="J3823" t="s">
        <v>8245</v>
      </c>
      <c r="K3823">
        <v>1451881207</v>
      </c>
      <c r="L3823" s="9">
        <f>K3823/60/60/24+DATE(1970,1,1)</f>
        <v>42373.180636574078</v>
      </c>
      <c r="M3823">
        <v>1449116407</v>
      </c>
      <c r="N3823" s="9">
        <f>M3823/24/60/60+DATE(1970,1,1)</f>
        <v>42341.180636574078</v>
      </c>
      <c r="O3823" t="b">
        <v>0</v>
      </c>
      <c r="P3823">
        <v>46</v>
      </c>
      <c r="Q3823" t="b">
        <v>1</v>
      </c>
      <c r="R3823" t="s">
        <v>8269</v>
      </c>
      <c r="S3823" s="12" t="s">
        <v>8318</v>
      </c>
      <c r="T3823" t="s">
        <v>8319</v>
      </c>
      <c r="U3823">
        <f>YEAR(N3823)</f>
        <v>2015</v>
      </c>
    </row>
    <row r="3824" spans="1:21" ht="15" hidden="1" customHeight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>
        <f>ROUND(E3824/D3824*100,0)</f>
        <v>110</v>
      </c>
      <c r="H3824">
        <f>ROUND(E3824/P3824,2)</f>
        <v>72.38</v>
      </c>
      <c r="I3824" t="s">
        <v>8235</v>
      </c>
      <c r="J3824" t="s">
        <v>8248</v>
      </c>
      <c r="K3824">
        <v>1453244340</v>
      </c>
      <c r="L3824" s="9">
        <f>K3824/60/60/24+DATE(1970,1,1)</f>
        <v>42388.957638888889</v>
      </c>
      <c r="M3824">
        <v>1448136417</v>
      </c>
      <c r="N3824" s="9">
        <f>M3824/24/60/60+DATE(1970,1,1)</f>
        <v>42329.838159722218</v>
      </c>
      <c r="O3824" t="b">
        <v>0</v>
      </c>
      <c r="P3824">
        <v>76</v>
      </c>
      <c r="Q3824" t="b">
        <v>1</v>
      </c>
      <c r="R3824" t="s">
        <v>8269</v>
      </c>
      <c r="S3824" s="12" t="s">
        <v>8318</v>
      </c>
      <c r="T3824" t="s">
        <v>8319</v>
      </c>
      <c r="U3824">
        <f>YEAR(N3824)</f>
        <v>2015</v>
      </c>
    </row>
    <row r="3825" spans="1:21" ht="15" hidden="1" customHeight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>
        <f>ROUND(E3825/D3825*100,0)</f>
        <v>106</v>
      </c>
      <c r="H3825">
        <f>ROUND(E3825/P3825,2)</f>
        <v>64.63</v>
      </c>
      <c r="I3825" t="s">
        <v>8223</v>
      </c>
      <c r="J3825" t="s">
        <v>8245</v>
      </c>
      <c r="K3825">
        <v>1437364740</v>
      </c>
      <c r="L3825" s="9">
        <f>K3825/60/60/24+DATE(1970,1,1)</f>
        <v>42205.165972222225</v>
      </c>
      <c r="M3825">
        <v>1434405044</v>
      </c>
      <c r="N3825" s="9">
        <f>M3825/24/60/60+DATE(1970,1,1)</f>
        <v>42170.910231481481</v>
      </c>
      <c r="O3825" t="b">
        <v>0</v>
      </c>
      <c r="P3825">
        <v>41</v>
      </c>
      <c r="Q3825" t="b">
        <v>1</v>
      </c>
      <c r="R3825" t="s">
        <v>8269</v>
      </c>
      <c r="S3825" s="12" t="s">
        <v>8318</v>
      </c>
      <c r="T3825" t="s">
        <v>8319</v>
      </c>
      <c r="U3825">
        <f>YEAR(N3825)</f>
        <v>2015</v>
      </c>
    </row>
    <row r="3826" spans="1:21" ht="15" hidden="1" customHeight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>
        <f>ROUND(E3826/D3826*100,0)</f>
        <v>108</v>
      </c>
      <c r="H3826">
        <f>ROUND(E3826/P3826,2)</f>
        <v>38.57</v>
      </c>
      <c r="I3826" t="s">
        <v>8224</v>
      </c>
      <c r="J3826" t="s">
        <v>8246</v>
      </c>
      <c r="K3826">
        <v>1470058860</v>
      </c>
      <c r="L3826" s="9">
        <f>K3826/60/60/24+DATE(1970,1,1)</f>
        <v>42583.570138888885</v>
      </c>
      <c r="M3826">
        <v>1469026903</v>
      </c>
      <c r="N3826" s="9">
        <f>M3826/24/60/60+DATE(1970,1,1)</f>
        <v>42571.626192129625</v>
      </c>
      <c r="O3826" t="b">
        <v>0</v>
      </c>
      <c r="P3826">
        <v>7</v>
      </c>
      <c r="Q3826" t="b">
        <v>1</v>
      </c>
      <c r="R3826" t="s">
        <v>8269</v>
      </c>
      <c r="S3826" s="12" t="s">
        <v>8318</v>
      </c>
      <c r="T3826" t="s">
        <v>8319</v>
      </c>
      <c r="U3826">
        <f>YEAR(N3826)</f>
        <v>2016</v>
      </c>
    </row>
    <row r="3827" spans="1:21" ht="15" hidden="1" customHeight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>
        <f>ROUND(E3827/D3827*100,0)</f>
        <v>105</v>
      </c>
      <c r="H3827">
        <f>ROUND(E3827/P3827,2)</f>
        <v>107.57</v>
      </c>
      <c r="I3827" t="s">
        <v>8223</v>
      </c>
      <c r="J3827" t="s">
        <v>8245</v>
      </c>
      <c r="K3827">
        <v>1434505214</v>
      </c>
      <c r="L3827" s="9">
        <f>K3827/60/60/24+DATE(1970,1,1)</f>
        <v>42172.069606481484</v>
      </c>
      <c r="M3827">
        <v>1432690814</v>
      </c>
      <c r="N3827" s="9">
        <f>M3827/24/60/60+DATE(1970,1,1)</f>
        <v>42151.069606481484</v>
      </c>
      <c r="O3827" t="b">
        <v>0</v>
      </c>
      <c r="P3827">
        <v>49</v>
      </c>
      <c r="Q3827" t="b">
        <v>1</v>
      </c>
      <c r="R3827" t="s">
        <v>8269</v>
      </c>
      <c r="S3827" s="12" t="s">
        <v>8318</v>
      </c>
      <c r="T3827" t="s">
        <v>8319</v>
      </c>
      <c r="U3827">
        <f>YEAR(N3827)</f>
        <v>2015</v>
      </c>
    </row>
    <row r="3828" spans="1:21" ht="15" hidden="1" customHeight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>
        <f>ROUND(E3828/D3828*100,0)</f>
        <v>119</v>
      </c>
      <c r="H3828">
        <f>ROUND(E3828/P3828,2)</f>
        <v>27.5</v>
      </c>
      <c r="I3828" t="s">
        <v>8224</v>
      </c>
      <c r="J3828" t="s">
        <v>8246</v>
      </c>
      <c r="K3828">
        <v>1430993394</v>
      </c>
      <c r="L3828" s="9">
        <f>K3828/60/60/24+DATE(1970,1,1)</f>
        <v>42131.423541666663</v>
      </c>
      <c r="M3828">
        <v>1428401394</v>
      </c>
      <c r="N3828" s="9">
        <f>M3828/24/60/60+DATE(1970,1,1)</f>
        <v>42101.423541666663</v>
      </c>
      <c r="O3828" t="b">
        <v>0</v>
      </c>
      <c r="P3828">
        <v>26</v>
      </c>
      <c r="Q3828" t="b">
        <v>1</v>
      </c>
      <c r="R3828" t="s">
        <v>8269</v>
      </c>
      <c r="S3828" s="12" t="s">
        <v>8318</v>
      </c>
      <c r="T3828" t="s">
        <v>8319</v>
      </c>
      <c r="U3828">
        <f>YEAR(N3828)</f>
        <v>2015</v>
      </c>
    </row>
    <row r="3829" spans="1:21" ht="15" hidden="1" customHeight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>
        <f>ROUND(E3829/D3829*100,0)</f>
        <v>153</v>
      </c>
      <c r="H3829">
        <f>ROUND(E3829/P3829,2)</f>
        <v>70.459999999999994</v>
      </c>
      <c r="I3829" t="s">
        <v>8224</v>
      </c>
      <c r="J3829" t="s">
        <v>8246</v>
      </c>
      <c r="K3829">
        <v>1427414400</v>
      </c>
      <c r="L3829" s="9">
        <f>K3829/60/60/24+DATE(1970,1,1)</f>
        <v>42090</v>
      </c>
      <c r="M3829">
        <v>1422656201</v>
      </c>
      <c r="N3829" s="9">
        <f>M3829/24/60/60+DATE(1970,1,1)</f>
        <v>42034.928252314814</v>
      </c>
      <c r="O3829" t="b">
        <v>0</v>
      </c>
      <c r="P3829">
        <v>65</v>
      </c>
      <c r="Q3829" t="b">
        <v>1</v>
      </c>
      <c r="R3829" t="s">
        <v>8269</v>
      </c>
      <c r="S3829" s="12" t="s">
        <v>8318</v>
      </c>
      <c r="T3829" t="s">
        <v>8319</v>
      </c>
      <c r="U3829">
        <f>YEAR(N3829)</f>
        <v>2015</v>
      </c>
    </row>
    <row r="3830" spans="1:21" ht="15" hidden="1" customHeight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>
        <f>ROUND(E3830/D3830*100,0)</f>
        <v>100</v>
      </c>
      <c r="H3830">
        <f>ROUND(E3830/P3830,2)</f>
        <v>178.57</v>
      </c>
      <c r="I3830" t="s">
        <v>8223</v>
      </c>
      <c r="J3830" t="s">
        <v>8245</v>
      </c>
      <c r="K3830">
        <v>1420033187</v>
      </c>
      <c r="L3830" s="9">
        <f>K3830/60/60/24+DATE(1970,1,1)</f>
        <v>42004.569293981483</v>
      </c>
      <c r="M3830">
        <v>1414845587</v>
      </c>
      <c r="N3830" s="9">
        <f>M3830/24/60/60+DATE(1970,1,1)</f>
        <v>41944.527627314819</v>
      </c>
      <c r="O3830" t="b">
        <v>0</v>
      </c>
      <c r="P3830">
        <v>28</v>
      </c>
      <c r="Q3830" t="b">
        <v>1</v>
      </c>
      <c r="R3830" t="s">
        <v>8269</v>
      </c>
      <c r="S3830" s="12" t="s">
        <v>8318</v>
      </c>
      <c r="T3830" t="s">
        <v>8319</v>
      </c>
      <c r="U3830">
        <f>YEAR(N3830)</f>
        <v>2014</v>
      </c>
    </row>
    <row r="3831" spans="1:21" ht="15" hidden="1" customHeight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>
        <f>ROUND(E3831/D3831*100,0)</f>
        <v>100</v>
      </c>
      <c r="H3831">
        <f>ROUND(E3831/P3831,2)</f>
        <v>62.63</v>
      </c>
      <c r="I3831" t="s">
        <v>8223</v>
      </c>
      <c r="J3831" t="s">
        <v>8245</v>
      </c>
      <c r="K3831">
        <v>1472676371</v>
      </c>
      <c r="L3831" s="9">
        <f>K3831/60/60/24+DATE(1970,1,1)</f>
        <v>42613.865405092598</v>
      </c>
      <c r="M3831">
        <v>1470948371</v>
      </c>
      <c r="N3831" s="9">
        <f>M3831/24/60/60+DATE(1970,1,1)</f>
        <v>42593.865405092598</v>
      </c>
      <c r="O3831" t="b">
        <v>0</v>
      </c>
      <c r="P3831">
        <v>8</v>
      </c>
      <c r="Q3831" t="b">
        <v>1</v>
      </c>
      <c r="R3831" t="s">
        <v>8269</v>
      </c>
      <c r="S3831" s="12" t="s">
        <v>8318</v>
      </c>
      <c r="T3831" t="s">
        <v>8319</v>
      </c>
      <c r="U3831">
        <f>YEAR(N3831)</f>
        <v>2016</v>
      </c>
    </row>
    <row r="3832" spans="1:21" ht="15" hidden="1" customHeight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>
        <f>ROUND(E3832/D3832*100,0)</f>
        <v>225</v>
      </c>
      <c r="H3832">
        <f>ROUND(E3832/P3832,2)</f>
        <v>75</v>
      </c>
      <c r="I3832" t="s">
        <v>8223</v>
      </c>
      <c r="J3832" t="s">
        <v>8245</v>
      </c>
      <c r="K3832">
        <v>1464371211</v>
      </c>
      <c r="L3832" s="9">
        <f>K3832/60/60/24+DATE(1970,1,1)</f>
        <v>42517.740868055553</v>
      </c>
      <c r="M3832">
        <v>1463161611</v>
      </c>
      <c r="N3832" s="9">
        <f>M3832/24/60/60+DATE(1970,1,1)</f>
        <v>42503.740868055553</v>
      </c>
      <c r="O3832" t="b">
        <v>0</v>
      </c>
      <c r="P3832">
        <v>3</v>
      </c>
      <c r="Q3832" t="b">
        <v>1</v>
      </c>
      <c r="R3832" t="s">
        <v>8269</v>
      </c>
      <c r="S3832" s="12" t="s">
        <v>8318</v>
      </c>
      <c r="T3832" t="s">
        <v>8319</v>
      </c>
      <c r="U3832">
        <f>YEAR(N3832)</f>
        <v>2016</v>
      </c>
    </row>
    <row r="3833" spans="1:21" ht="15" hidden="1" customHeight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>
        <f>ROUND(E3833/D3833*100,0)</f>
        <v>106</v>
      </c>
      <c r="H3833">
        <f>ROUND(E3833/P3833,2)</f>
        <v>58.9</v>
      </c>
      <c r="I3833" t="s">
        <v>8223</v>
      </c>
      <c r="J3833" t="s">
        <v>8245</v>
      </c>
      <c r="K3833">
        <v>1415222545</v>
      </c>
      <c r="L3833" s="9">
        <f>K3833/60/60/24+DATE(1970,1,1)</f>
        <v>41948.890567129631</v>
      </c>
      <c r="M3833">
        <v>1413404545</v>
      </c>
      <c r="N3833" s="9">
        <f>M3833/24/60/60+DATE(1970,1,1)</f>
        <v>41927.848900462966</v>
      </c>
      <c r="O3833" t="b">
        <v>0</v>
      </c>
      <c r="P3833">
        <v>9</v>
      </c>
      <c r="Q3833" t="b">
        <v>1</v>
      </c>
      <c r="R3833" t="s">
        <v>8269</v>
      </c>
      <c r="S3833" s="12" t="s">
        <v>8318</v>
      </c>
      <c r="T3833" t="s">
        <v>8319</v>
      </c>
      <c r="U3833">
        <f>YEAR(N3833)</f>
        <v>2014</v>
      </c>
    </row>
    <row r="3834" spans="1:21" ht="15" hidden="1" customHeight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>
        <f>ROUND(E3834/D3834*100,0)</f>
        <v>105</v>
      </c>
      <c r="H3834">
        <f>ROUND(E3834/P3834,2)</f>
        <v>139.56</v>
      </c>
      <c r="I3834" t="s">
        <v>8223</v>
      </c>
      <c r="J3834" t="s">
        <v>8245</v>
      </c>
      <c r="K3834">
        <v>1455936335</v>
      </c>
      <c r="L3834" s="9">
        <f>K3834/60/60/24+DATE(1970,1,1)</f>
        <v>42420.114988425921</v>
      </c>
      <c r="M3834">
        <v>1452048335</v>
      </c>
      <c r="N3834" s="9">
        <f>M3834/24/60/60+DATE(1970,1,1)</f>
        <v>42375.114988425928</v>
      </c>
      <c r="O3834" t="b">
        <v>0</v>
      </c>
      <c r="P3834">
        <v>9</v>
      </c>
      <c r="Q3834" t="b">
        <v>1</v>
      </c>
      <c r="R3834" t="s">
        <v>8269</v>
      </c>
      <c r="S3834" s="12" t="s">
        <v>8318</v>
      </c>
      <c r="T3834" t="s">
        <v>8319</v>
      </c>
      <c r="U3834">
        <f>YEAR(N3834)</f>
        <v>2016</v>
      </c>
    </row>
    <row r="3835" spans="1:21" ht="15" hidden="1" customHeight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>
        <f>ROUND(E3835/D3835*100,0)</f>
        <v>117</v>
      </c>
      <c r="H3835">
        <f>ROUND(E3835/P3835,2)</f>
        <v>70</v>
      </c>
      <c r="I3835" t="s">
        <v>8228</v>
      </c>
      <c r="J3835" t="s">
        <v>8250</v>
      </c>
      <c r="K3835">
        <v>1417460940</v>
      </c>
      <c r="L3835" s="9">
        <f>K3835/60/60/24+DATE(1970,1,1)</f>
        <v>41974.797916666663</v>
      </c>
      <c r="M3835">
        <v>1416516972</v>
      </c>
      <c r="N3835" s="9">
        <f>M3835/24/60/60+DATE(1970,1,1)</f>
        <v>41963.872361111113</v>
      </c>
      <c r="O3835" t="b">
        <v>0</v>
      </c>
      <c r="P3835">
        <v>20</v>
      </c>
      <c r="Q3835" t="b">
        <v>1</v>
      </c>
      <c r="R3835" t="s">
        <v>8269</v>
      </c>
      <c r="S3835" s="12" t="s">
        <v>8318</v>
      </c>
      <c r="T3835" t="s">
        <v>8319</v>
      </c>
      <c r="U3835">
        <f>YEAR(N3835)</f>
        <v>2014</v>
      </c>
    </row>
    <row r="3836" spans="1:21" ht="15" hidden="1" customHeight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>
        <f>ROUND(E3836/D3836*100,0)</f>
        <v>109</v>
      </c>
      <c r="H3836">
        <f>ROUND(E3836/P3836,2)</f>
        <v>57.39</v>
      </c>
      <c r="I3836" t="s">
        <v>8224</v>
      </c>
      <c r="J3836" t="s">
        <v>8246</v>
      </c>
      <c r="K3836">
        <v>1434624067</v>
      </c>
      <c r="L3836" s="9">
        <f>K3836/60/60/24+DATE(1970,1,1)</f>
        <v>42173.445219907408</v>
      </c>
      <c r="M3836">
        <v>1432032067</v>
      </c>
      <c r="N3836" s="9">
        <f>M3836/24/60/60+DATE(1970,1,1)</f>
        <v>42143.445219907408</v>
      </c>
      <c r="O3836" t="b">
        <v>0</v>
      </c>
      <c r="P3836">
        <v>57</v>
      </c>
      <c r="Q3836" t="b">
        <v>1</v>
      </c>
      <c r="R3836" t="s">
        <v>8269</v>
      </c>
      <c r="S3836" s="12" t="s">
        <v>8318</v>
      </c>
      <c r="T3836" t="s">
        <v>8319</v>
      </c>
      <c r="U3836">
        <f>YEAR(N3836)</f>
        <v>2015</v>
      </c>
    </row>
    <row r="3837" spans="1:21" ht="15" hidden="1" customHeight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>
        <f>ROUND(E3837/D3837*100,0)</f>
        <v>160</v>
      </c>
      <c r="H3837">
        <f>ROUND(E3837/P3837,2)</f>
        <v>40</v>
      </c>
      <c r="I3837" t="s">
        <v>8224</v>
      </c>
      <c r="J3837" t="s">
        <v>8246</v>
      </c>
      <c r="K3837">
        <v>1461278208</v>
      </c>
      <c r="L3837" s="9">
        <f>K3837/60/60/24+DATE(1970,1,1)</f>
        <v>42481.94222222222</v>
      </c>
      <c r="M3837">
        <v>1459463808</v>
      </c>
      <c r="N3837" s="9">
        <f>M3837/24/60/60+DATE(1970,1,1)</f>
        <v>42460.94222222222</v>
      </c>
      <c r="O3837" t="b">
        <v>0</v>
      </c>
      <c r="P3837">
        <v>8</v>
      </c>
      <c r="Q3837" t="b">
        <v>1</v>
      </c>
      <c r="R3837" t="s">
        <v>8269</v>
      </c>
      <c r="S3837" s="12" t="s">
        <v>8318</v>
      </c>
      <c r="T3837" t="s">
        <v>8319</v>
      </c>
      <c r="U3837">
        <f>YEAR(N3837)</f>
        <v>2016</v>
      </c>
    </row>
    <row r="3838" spans="1:21" ht="15" hidden="1" customHeight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>
        <f>ROUND(E3838/D3838*100,0)</f>
        <v>113</v>
      </c>
      <c r="H3838">
        <f>ROUND(E3838/P3838,2)</f>
        <v>64.290000000000006</v>
      </c>
      <c r="I3838" t="s">
        <v>8223</v>
      </c>
      <c r="J3838" t="s">
        <v>8245</v>
      </c>
      <c r="K3838">
        <v>1470197340</v>
      </c>
      <c r="L3838" s="9">
        <f>K3838/60/60/24+DATE(1970,1,1)</f>
        <v>42585.172916666663</v>
      </c>
      <c r="M3838">
        <v>1467497652</v>
      </c>
      <c r="N3838" s="9">
        <f>M3838/24/60/60+DATE(1970,1,1)</f>
        <v>42553.926527777774</v>
      </c>
      <c r="O3838" t="b">
        <v>0</v>
      </c>
      <c r="P3838">
        <v>14</v>
      </c>
      <c r="Q3838" t="b">
        <v>1</v>
      </c>
      <c r="R3838" t="s">
        <v>8269</v>
      </c>
      <c r="S3838" s="12" t="s">
        <v>8318</v>
      </c>
      <c r="T3838" t="s">
        <v>8319</v>
      </c>
      <c r="U3838">
        <f>YEAR(N3838)</f>
        <v>2016</v>
      </c>
    </row>
    <row r="3839" spans="1:21" ht="15" hidden="1" customHeight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>
        <f>ROUND(E3839/D3839*100,0)</f>
        <v>102</v>
      </c>
      <c r="H3839">
        <f>ROUND(E3839/P3839,2)</f>
        <v>120.12</v>
      </c>
      <c r="I3839" t="s">
        <v>8224</v>
      </c>
      <c r="J3839" t="s">
        <v>8246</v>
      </c>
      <c r="K3839">
        <v>1435947758</v>
      </c>
      <c r="L3839" s="9">
        <f>K3839/60/60/24+DATE(1970,1,1)</f>
        <v>42188.765717592592</v>
      </c>
      <c r="M3839">
        <v>1432837358</v>
      </c>
      <c r="N3839" s="9">
        <f>M3839/24/60/60+DATE(1970,1,1)</f>
        <v>42152.765717592592</v>
      </c>
      <c r="O3839" t="b">
        <v>0</v>
      </c>
      <c r="P3839">
        <v>17</v>
      </c>
      <c r="Q3839" t="b">
        <v>1</v>
      </c>
      <c r="R3839" t="s">
        <v>8269</v>
      </c>
      <c r="S3839" s="12" t="s">
        <v>8318</v>
      </c>
      <c r="T3839" t="s">
        <v>8319</v>
      </c>
      <c r="U3839">
        <f>YEAR(N3839)</f>
        <v>2015</v>
      </c>
    </row>
    <row r="3840" spans="1:21" ht="15" hidden="1" customHeight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>
        <f>ROUND(E3840/D3840*100,0)</f>
        <v>101</v>
      </c>
      <c r="H3840">
        <f>ROUND(E3840/P3840,2)</f>
        <v>1008.24</v>
      </c>
      <c r="I3840" t="s">
        <v>8234</v>
      </c>
      <c r="J3840" t="s">
        <v>8254</v>
      </c>
      <c r="K3840">
        <v>1432314209</v>
      </c>
      <c r="L3840" s="9">
        <f>K3840/60/60/24+DATE(1970,1,1)</f>
        <v>42146.710752314815</v>
      </c>
      <c r="M3840">
        <v>1429722209</v>
      </c>
      <c r="N3840" s="9">
        <f>M3840/24/60/60+DATE(1970,1,1)</f>
        <v>42116.710752314815</v>
      </c>
      <c r="O3840" t="b">
        <v>0</v>
      </c>
      <c r="P3840">
        <v>100</v>
      </c>
      <c r="Q3840" t="b">
        <v>1</v>
      </c>
      <c r="R3840" t="s">
        <v>8269</v>
      </c>
      <c r="S3840" s="12" t="s">
        <v>8318</v>
      </c>
      <c r="T3840" t="s">
        <v>8319</v>
      </c>
      <c r="U3840">
        <f>YEAR(N3840)</f>
        <v>2015</v>
      </c>
    </row>
    <row r="3841" spans="1:21" ht="15" hidden="1" customHeight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>
        <f>ROUND(E3841/D3841*100,0)</f>
        <v>101</v>
      </c>
      <c r="H3841">
        <f>ROUND(E3841/P3841,2)</f>
        <v>63.28</v>
      </c>
      <c r="I3841" t="s">
        <v>8223</v>
      </c>
      <c r="J3841" t="s">
        <v>8245</v>
      </c>
      <c r="K3841">
        <v>1438226724</v>
      </c>
      <c r="L3841" s="9">
        <f>K3841/60/60/24+DATE(1970,1,1)</f>
        <v>42215.142638888887</v>
      </c>
      <c r="M3841">
        <v>1433042724</v>
      </c>
      <c r="N3841" s="9">
        <f>M3841/24/60/60+DATE(1970,1,1)</f>
        <v>42155.142638888894</v>
      </c>
      <c r="O3841" t="b">
        <v>0</v>
      </c>
      <c r="P3841">
        <v>32</v>
      </c>
      <c r="Q3841" t="b">
        <v>1</v>
      </c>
      <c r="R3841" t="s">
        <v>8269</v>
      </c>
      <c r="S3841" s="12" t="s">
        <v>8318</v>
      </c>
      <c r="T3841" t="s">
        <v>8319</v>
      </c>
      <c r="U3841">
        <f>YEAR(N3841)</f>
        <v>2015</v>
      </c>
    </row>
    <row r="3842" spans="1:21" ht="15" hidden="1" customHeight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>
        <f>ROUND(E3842/D3842*100,0)</f>
        <v>6500</v>
      </c>
      <c r="H3842">
        <f>ROUND(E3842/P3842,2)</f>
        <v>21.67</v>
      </c>
      <c r="I3842" t="s">
        <v>8224</v>
      </c>
      <c r="J3842" t="s">
        <v>8246</v>
      </c>
      <c r="K3842">
        <v>1459180229</v>
      </c>
      <c r="L3842" s="9">
        <f>K3842/60/60/24+DATE(1970,1,1)</f>
        <v>42457.660057870366</v>
      </c>
      <c r="M3842">
        <v>1457023829</v>
      </c>
      <c r="N3842" s="9">
        <f>M3842/24/60/60+DATE(1970,1,1)</f>
        <v>42432.701724537037</v>
      </c>
      <c r="O3842" t="b">
        <v>0</v>
      </c>
      <c r="P3842">
        <v>3</v>
      </c>
      <c r="Q3842" t="b">
        <v>1</v>
      </c>
      <c r="R3842" t="s">
        <v>8269</v>
      </c>
      <c r="S3842" s="12" t="s">
        <v>8318</v>
      </c>
      <c r="T3842" t="s">
        <v>8319</v>
      </c>
      <c r="U3842">
        <f>YEAR(N3842)</f>
        <v>2016</v>
      </c>
    </row>
    <row r="3843" spans="1:21" ht="15" customHeight="1" x14ac:dyDescent="0.25">
      <c r="A3843">
        <v>2917</v>
      </c>
      <c r="B3843" s="3" t="s">
        <v>2917</v>
      </c>
      <c r="C3843" s="3" t="s">
        <v>7027</v>
      </c>
      <c r="D3843" s="6">
        <v>2000</v>
      </c>
      <c r="E3843" s="8">
        <v>437</v>
      </c>
      <c r="F3843" t="s">
        <v>8220</v>
      </c>
      <c r="G3843">
        <f>ROUND(E3843/D3843*100,0)</f>
        <v>22</v>
      </c>
      <c r="H3843">
        <f>ROUND(E3843/P3843,2)</f>
        <v>48.56</v>
      </c>
      <c r="I3843" t="s">
        <v>8223</v>
      </c>
      <c r="J3843" t="s">
        <v>8245</v>
      </c>
      <c r="K3843">
        <v>1442381847</v>
      </c>
      <c r="L3843" s="9">
        <f>K3843/60/60/24+DATE(1970,1,1)</f>
        <v>42263.234340277777</v>
      </c>
      <c r="M3843">
        <v>1440826647</v>
      </c>
      <c r="N3843" s="9">
        <f>M3843/24/60/60+DATE(1970,1,1)</f>
        <v>42245.234340277777</v>
      </c>
      <c r="O3843" t="b">
        <v>0</v>
      </c>
      <c r="P3843">
        <v>9</v>
      </c>
      <c r="Q3843" t="b">
        <v>0</v>
      </c>
      <c r="R3843" t="s">
        <v>8269</v>
      </c>
      <c r="S3843" s="12" t="s">
        <v>8318</v>
      </c>
      <c r="T3843" t="s">
        <v>8319</v>
      </c>
      <c r="U3843">
        <f>YEAR(N3843)</f>
        <v>2015</v>
      </c>
    </row>
    <row r="3844" spans="1:21" ht="15" customHeight="1" x14ac:dyDescent="0.25">
      <c r="A3844">
        <v>3740</v>
      </c>
      <c r="B3844" s="3" t="s">
        <v>3737</v>
      </c>
      <c r="C3844" s="3" t="s">
        <v>7850</v>
      </c>
      <c r="D3844" s="6">
        <v>2000</v>
      </c>
      <c r="E3844" s="8">
        <v>358</v>
      </c>
      <c r="F3844" t="s">
        <v>8220</v>
      </c>
      <c r="G3844">
        <f>ROUND(E3844/D3844*100,0)</f>
        <v>18</v>
      </c>
      <c r="H3844">
        <f>ROUND(E3844/P3844,2)</f>
        <v>25.57</v>
      </c>
      <c r="I3844" t="s">
        <v>8223</v>
      </c>
      <c r="J3844" t="s">
        <v>8245</v>
      </c>
      <c r="K3844">
        <v>1407808438</v>
      </c>
      <c r="L3844" s="9">
        <f>K3844/60/60/24+DATE(1970,1,1)</f>
        <v>41863.079143518517</v>
      </c>
      <c r="M3844">
        <v>1405217355</v>
      </c>
      <c r="N3844" s="9">
        <f>M3844/24/60/60+DATE(1970,1,1)</f>
        <v>41833.089756944442</v>
      </c>
      <c r="O3844" t="b">
        <v>0</v>
      </c>
      <c r="P3844">
        <v>14</v>
      </c>
      <c r="Q3844" t="b">
        <v>0</v>
      </c>
      <c r="R3844" t="s">
        <v>8269</v>
      </c>
      <c r="S3844" s="12" t="s">
        <v>8318</v>
      </c>
      <c r="T3844" t="s">
        <v>8319</v>
      </c>
      <c r="U3844">
        <f>YEAR(N3844)</f>
        <v>2014</v>
      </c>
    </row>
    <row r="3845" spans="1:21" ht="15" customHeight="1" x14ac:dyDescent="0.25">
      <c r="A3845">
        <v>3861</v>
      </c>
      <c r="B3845" s="3" t="s">
        <v>3858</v>
      </c>
      <c r="C3845" s="3" t="s">
        <v>7970</v>
      </c>
      <c r="D3845" s="6">
        <v>2000</v>
      </c>
      <c r="E3845" s="8">
        <v>100</v>
      </c>
      <c r="F3845" t="s">
        <v>8220</v>
      </c>
      <c r="G3845">
        <f>ROUND(E3845/D3845*100,0)</f>
        <v>5</v>
      </c>
      <c r="H3845">
        <f>ROUND(E3845/P3845,2)</f>
        <v>100</v>
      </c>
      <c r="I3845" t="s">
        <v>8223</v>
      </c>
      <c r="J3845" t="s">
        <v>8245</v>
      </c>
      <c r="K3845">
        <v>1415828820</v>
      </c>
      <c r="L3845" s="9">
        <f>K3845/60/60/24+DATE(1970,1,1)</f>
        <v>41955.907638888893</v>
      </c>
      <c r="M3845">
        <v>1412258977</v>
      </c>
      <c r="N3845" s="9">
        <f>M3845/24/60/60+DATE(1970,1,1)</f>
        <v>41914.590011574073</v>
      </c>
      <c r="O3845" t="b">
        <v>0</v>
      </c>
      <c r="P3845">
        <v>1</v>
      </c>
      <c r="Q3845" t="b">
        <v>0</v>
      </c>
      <c r="R3845" t="s">
        <v>8269</v>
      </c>
      <c r="S3845" s="12" t="s">
        <v>8318</v>
      </c>
      <c r="T3845" t="s">
        <v>8319</v>
      </c>
      <c r="U3845">
        <f>YEAR(N3845)</f>
        <v>2014</v>
      </c>
    </row>
    <row r="3846" spans="1:21" ht="15" customHeight="1" x14ac:dyDescent="0.25">
      <c r="A3846">
        <v>3866</v>
      </c>
      <c r="B3846" s="3" t="s">
        <v>3863</v>
      </c>
      <c r="C3846" s="3" t="s">
        <v>7975</v>
      </c>
      <c r="D3846" s="6">
        <v>2000</v>
      </c>
      <c r="E3846" s="8">
        <v>11</v>
      </c>
      <c r="F3846" t="s">
        <v>8220</v>
      </c>
      <c r="G3846">
        <f>ROUND(E3846/D3846*100,0)</f>
        <v>1</v>
      </c>
      <c r="H3846">
        <f>ROUND(E3846/P3846,2)</f>
        <v>5.5</v>
      </c>
      <c r="I3846" t="s">
        <v>8223</v>
      </c>
      <c r="J3846" t="s">
        <v>8245</v>
      </c>
      <c r="K3846">
        <v>1458703740</v>
      </c>
      <c r="L3846" s="9">
        <f>K3846/60/60/24+DATE(1970,1,1)</f>
        <v>42452.145138888889</v>
      </c>
      <c r="M3846">
        <v>1454453021</v>
      </c>
      <c r="N3846" s="9">
        <f>M3846/24/60/60+DATE(1970,1,1)</f>
        <v>42402.947002314817</v>
      </c>
      <c r="O3846" t="b">
        <v>0</v>
      </c>
      <c r="P3846">
        <v>2</v>
      </c>
      <c r="Q3846" t="b">
        <v>0</v>
      </c>
      <c r="R3846" t="s">
        <v>8269</v>
      </c>
      <c r="S3846" s="12" t="s">
        <v>8318</v>
      </c>
      <c r="T3846" t="s">
        <v>8319</v>
      </c>
      <c r="U3846">
        <f>YEAR(N3846)</f>
        <v>2016</v>
      </c>
    </row>
    <row r="3847" spans="1:21" ht="15" customHeight="1" x14ac:dyDescent="0.25">
      <c r="A3847">
        <v>3867</v>
      </c>
      <c r="B3847" s="3" t="s">
        <v>3864</v>
      </c>
      <c r="C3847" s="3" t="s">
        <v>7976</v>
      </c>
      <c r="D3847" s="6">
        <v>2000</v>
      </c>
      <c r="E3847" s="8">
        <v>251</v>
      </c>
      <c r="F3847" t="s">
        <v>8220</v>
      </c>
      <c r="G3847">
        <f>ROUND(E3847/D3847*100,0)</f>
        <v>13</v>
      </c>
      <c r="H3847">
        <f>ROUND(E3847/P3847,2)</f>
        <v>50.2</v>
      </c>
      <c r="I3847" t="s">
        <v>8223</v>
      </c>
      <c r="J3847" t="s">
        <v>8245</v>
      </c>
      <c r="K3847">
        <v>1466278339</v>
      </c>
      <c r="L3847" s="9">
        <f>K3847/60/60/24+DATE(1970,1,1)</f>
        <v>42539.814108796301</v>
      </c>
      <c r="M3847">
        <v>1463686339</v>
      </c>
      <c r="N3847" s="9">
        <f>M3847/24/60/60+DATE(1970,1,1)</f>
        <v>42509.814108796294</v>
      </c>
      <c r="O3847" t="b">
        <v>0</v>
      </c>
      <c r="P3847">
        <v>5</v>
      </c>
      <c r="Q3847" t="b">
        <v>0</v>
      </c>
      <c r="R3847" t="s">
        <v>8269</v>
      </c>
      <c r="S3847" s="12" t="s">
        <v>8318</v>
      </c>
      <c r="T3847" t="s">
        <v>8319</v>
      </c>
      <c r="U3847">
        <f>YEAR(N3847)</f>
        <v>2016</v>
      </c>
    </row>
    <row r="3848" spans="1:21" ht="15" customHeight="1" x14ac:dyDescent="0.25">
      <c r="A3848">
        <v>3888</v>
      </c>
      <c r="B3848" s="3" t="s">
        <v>3885</v>
      </c>
      <c r="C3848" s="3" t="s">
        <v>7996</v>
      </c>
      <c r="D3848" s="6">
        <v>2000</v>
      </c>
      <c r="E3848" s="8">
        <v>542</v>
      </c>
      <c r="F3848" t="s">
        <v>8220</v>
      </c>
      <c r="G3848">
        <f>ROUND(E3848/D3848*100,0)</f>
        <v>27</v>
      </c>
      <c r="H3848">
        <f>ROUND(E3848/P3848,2)</f>
        <v>38.71</v>
      </c>
      <c r="I3848" t="s">
        <v>8224</v>
      </c>
      <c r="J3848" t="s">
        <v>8246</v>
      </c>
      <c r="K3848">
        <v>1488114358</v>
      </c>
      <c r="L3848" s="9">
        <f>K3848/60/60/24+DATE(1970,1,1)</f>
        <v>42792.545810185184</v>
      </c>
      <c r="M3848">
        <v>1485522358</v>
      </c>
      <c r="N3848" s="9">
        <f>M3848/24/60/60+DATE(1970,1,1)</f>
        <v>42762.545810185184</v>
      </c>
      <c r="O3848" t="b">
        <v>0</v>
      </c>
      <c r="P3848">
        <v>14</v>
      </c>
      <c r="Q3848" t="b">
        <v>0</v>
      </c>
      <c r="R3848" t="s">
        <v>8269</v>
      </c>
      <c r="S3848" s="12" t="s">
        <v>8318</v>
      </c>
      <c r="T3848" t="s">
        <v>8319</v>
      </c>
      <c r="U3848">
        <f>YEAR(N3848)</f>
        <v>2017</v>
      </c>
    </row>
    <row r="3849" spans="1:21" ht="15" customHeight="1" x14ac:dyDescent="0.25">
      <c r="A3849">
        <v>3916</v>
      </c>
      <c r="B3849" s="3" t="s">
        <v>3913</v>
      </c>
      <c r="C3849" s="3" t="s">
        <v>8024</v>
      </c>
      <c r="D3849" s="6">
        <v>2000</v>
      </c>
      <c r="E3849" s="8">
        <v>0</v>
      </c>
      <c r="F3849" t="s">
        <v>8220</v>
      </c>
      <c r="G3849">
        <f>ROUND(E3849/D3849*100,0)</f>
        <v>0</v>
      </c>
      <c r="H3849" t="e">
        <f>ROUND(E3849/P3849,2)</f>
        <v>#DIV/0!</v>
      </c>
      <c r="I3849" t="s">
        <v>8231</v>
      </c>
      <c r="J3849" t="s">
        <v>8252</v>
      </c>
      <c r="K3849">
        <v>1464952752</v>
      </c>
      <c r="L3849" s="9">
        <f>K3849/60/60/24+DATE(1970,1,1)</f>
        <v>42524.471666666665</v>
      </c>
      <c r="M3849">
        <v>1462360752</v>
      </c>
      <c r="N3849" s="9">
        <f>M3849/24/60/60+DATE(1970,1,1)</f>
        <v>42494.471666666665</v>
      </c>
      <c r="O3849" t="b">
        <v>0</v>
      </c>
      <c r="P3849">
        <v>0</v>
      </c>
      <c r="Q3849" t="b">
        <v>0</v>
      </c>
      <c r="R3849" t="s">
        <v>8269</v>
      </c>
      <c r="S3849" s="12" t="s">
        <v>8318</v>
      </c>
      <c r="T3849" t="s">
        <v>8319</v>
      </c>
      <c r="U3849">
        <f>YEAR(N3849)</f>
        <v>2016</v>
      </c>
    </row>
    <row r="3850" spans="1:21" ht="15" customHeight="1" x14ac:dyDescent="0.25">
      <c r="A3850">
        <v>3945</v>
      </c>
      <c r="B3850" s="3" t="s">
        <v>3942</v>
      </c>
      <c r="C3850" s="3" t="s">
        <v>8053</v>
      </c>
      <c r="D3850" s="6">
        <v>2000</v>
      </c>
      <c r="E3850" s="8">
        <v>5</v>
      </c>
      <c r="F3850" t="s">
        <v>8220</v>
      </c>
      <c r="G3850">
        <f>ROUND(E3850/D3850*100,0)</f>
        <v>0</v>
      </c>
      <c r="H3850">
        <f>ROUND(E3850/P3850,2)</f>
        <v>5</v>
      </c>
      <c r="I3850" t="s">
        <v>8223</v>
      </c>
      <c r="J3850" t="s">
        <v>8245</v>
      </c>
      <c r="K3850">
        <v>1431717268</v>
      </c>
      <c r="L3850" s="9">
        <f>K3850/60/60/24+DATE(1970,1,1)</f>
        <v>42139.801712962959</v>
      </c>
      <c r="M3850">
        <v>1429125268</v>
      </c>
      <c r="N3850" s="9">
        <f>M3850/24/60/60+DATE(1970,1,1)</f>
        <v>42109.801712962959</v>
      </c>
      <c r="O3850" t="b">
        <v>0</v>
      </c>
      <c r="P3850">
        <v>1</v>
      </c>
      <c r="Q3850" t="b">
        <v>0</v>
      </c>
      <c r="R3850" t="s">
        <v>8269</v>
      </c>
      <c r="S3850" s="12" t="s">
        <v>8318</v>
      </c>
      <c r="T3850" t="s">
        <v>8319</v>
      </c>
      <c r="U3850">
        <f>YEAR(N3850)</f>
        <v>2015</v>
      </c>
    </row>
    <row r="3851" spans="1:21" ht="15" customHeight="1" x14ac:dyDescent="0.25">
      <c r="A3851">
        <v>3958</v>
      </c>
      <c r="B3851" s="3" t="s">
        <v>3955</v>
      </c>
      <c r="C3851" s="3" t="s">
        <v>8065</v>
      </c>
      <c r="D3851" s="6">
        <v>2000</v>
      </c>
      <c r="E3851" s="8">
        <v>641</v>
      </c>
      <c r="F3851" t="s">
        <v>8220</v>
      </c>
      <c r="G3851">
        <f>ROUND(E3851/D3851*100,0)</f>
        <v>32</v>
      </c>
      <c r="H3851">
        <f>ROUND(E3851/P3851,2)</f>
        <v>40.06</v>
      </c>
      <c r="I3851" t="s">
        <v>8223</v>
      </c>
      <c r="J3851" t="s">
        <v>8245</v>
      </c>
      <c r="K3851">
        <v>1406988000</v>
      </c>
      <c r="L3851" s="9">
        <f>K3851/60/60/24+DATE(1970,1,1)</f>
        <v>41853.583333333336</v>
      </c>
      <c r="M3851">
        <v>1403822912</v>
      </c>
      <c r="N3851" s="9">
        <f>M3851/24/60/60+DATE(1970,1,1)</f>
        <v>41816.950370370374</v>
      </c>
      <c r="O3851" t="b">
        <v>0</v>
      </c>
      <c r="P3851">
        <v>16</v>
      </c>
      <c r="Q3851" t="b">
        <v>0</v>
      </c>
      <c r="R3851" t="s">
        <v>8269</v>
      </c>
      <c r="S3851" s="12" t="s">
        <v>8318</v>
      </c>
      <c r="T3851" t="s">
        <v>8319</v>
      </c>
      <c r="U3851">
        <f>YEAR(N3851)</f>
        <v>2014</v>
      </c>
    </row>
    <row r="3852" spans="1:21" ht="15" customHeight="1" x14ac:dyDescent="0.25">
      <c r="A3852">
        <v>3964</v>
      </c>
      <c r="B3852" s="3" t="s">
        <v>3961</v>
      </c>
      <c r="C3852" s="3" t="s">
        <v>8071</v>
      </c>
      <c r="D3852" s="6">
        <v>2000</v>
      </c>
      <c r="E3852" s="8">
        <v>126</v>
      </c>
      <c r="F3852" t="s">
        <v>8220</v>
      </c>
      <c r="G3852">
        <f>ROUND(E3852/D3852*100,0)</f>
        <v>6</v>
      </c>
      <c r="H3852">
        <f>ROUND(E3852/P3852,2)</f>
        <v>42</v>
      </c>
      <c r="I3852" t="s">
        <v>8223</v>
      </c>
      <c r="J3852" t="s">
        <v>8245</v>
      </c>
      <c r="K3852">
        <v>1429460386</v>
      </c>
      <c r="L3852" s="9">
        <f>K3852/60/60/24+DATE(1970,1,1)</f>
        <v>42113.680393518516</v>
      </c>
      <c r="M3852">
        <v>1424279986</v>
      </c>
      <c r="N3852" s="9">
        <f>M3852/24/60/60+DATE(1970,1,1)</f>
        <v>42053.722060185188</v>
      </c>
      <c r="O3852" t="b">
        <v>0</v>
      </c>
      <c r="P3852">
        <v>3</v>
      </c>
      <c r="Q3852" t="b">
        <v>0</v>
      </c>
      <c r="R3852" t="s">
        <v>8269</v>
      </c>
      <c r="S3852" s="12" t="s">
        <v>8318</v>
      </c>
      <c r="T3852" t="s">
        <v>8319</v>
      </c>
      <c r="U3852">
        <f>YEAR(N3852)</f>
        <v>2015</v>
      </c>
    </row>
    <row r="3853" spans="1:21" ht="15" customHeight="1" x14ac:dyDescent="0.25">
      <c r="A3853">
        <v>3965</v>
      </c>
      <c r="B3853" s="3" t="s">
        <v>3962</v>
      </c>
      <c r="C3853" s="3" t="s">
        <v>8072</v>
      </c>
      <c r="D3853" s="6">
        <v>2000</v>
      </c>
      <c r="E3853" s="8">
        <v>285</v>
      </c>
      <c r="F3853" t="s">
        <v>8220</v>
      </c>
      <c r="G3853">
        <f>ROUND(E3853/D3853*100,0)</f>
        <v>14</v>
      </c>
      <c r="H3853">
        <f>ROUND(E3853/P3853,2)</f>
        <v>71.25</v>
      </c>
      <c r="I3853" t="s">
        <v>8223</v>
      </c>
      <c r="J3853" t="s">
        <v>8245</v>
      </c>
      <c r="K3853">
        <v>1460608780</v>
      </c>
      <c r="L3853" s="9">
        <f>K3853/60/60/24+DATE(1970,1,1)</f>
        <v>42474.194212962961</v>
      </c>
      <c r="M3853">
        <v>1455428380</v>
      </c>
      <c r="N3853" s="9">
        <f>M3853/24/60/60+DATE(1970,1,1)</f>
        <v>42414.235879629632</v>
      </c>
      <c r="O3853" t="b">
        <v>0</v>
      </c>
      <c r="P3853">
        <v>4</v>
      </c>
      <c r="Q3853" t="b">
        <v>0</v>
      </c>
      <c r="R3853" t="s">
        <v>8269</v>
      </c>
      <c r="S3853" s="12" t="s">
        <v>8318</v>
      </c>
      <c r="T3853" t="s">
        <v>8319</v>
      </c>
      <c r="U3853">
        <f>YEAR(N3853)</f>
        <v>2016</v>
      </c>
    </row>
    <row r="3854" spans="1:21" ht="15" customHeight="1" x14ac:dyDescent="0.25">
      <c r="A3854">
        <v>3978</v>
      </c>
      <c r="B3854" s="3" t="s">
        <v>3975</v>
      </c>
      <c r="C3854" s="3" t="s">
        <v>8085</v>
      </c>
      <c r="D3854" s="6">
        <v>2000</v>
      </c>
      <c r="E3854" s="8">
        <v>214</v>
      </c>
      <c r="F3854" t="s">
        <v>8220</v>
      </c>
      <c r="G3854">
        <f>ROUND(E3854/D3854*100,0)</f>
        <v>11</v>
      </c>
      <c r="H3854">
        <f>ROUND(E3854/P3854,2)</f>
        <v>26.75</v>
      </c>
      <c r="I3854" t="s">
        <v>8223</v>
      </c>
      <c r="J3854" t="s">
        <v>8245</v>
      </c>
      <c r="K3854">
        <v>1422717953</v>
      </c>
      <c r="L3854" s="9">
        <f>K3854/60/60/24+DATE(1970,1,1)</f>
        <v>42035.642974537041</v>
      </c>
      <c r="M3854">
        <v>1417533953</v>
      </c>
      <c r="N3854" s="9">
        <f>M3854/24/60/60+DATE(1970,1,1)</f>
        <v>41975.642974537041</v>
      </c>
      <c r="O3854" t="b">
        <v>0</v>
      </c>
      <c r="P3854">
        <v>8</v>
      </c>
      <c r="Q3854" t="b">
        <v>0</v>
      </c>
      <c r="R3854" t="s">
        <v>8269</v>
      </c>
      <c r="S3854" s="12" t="s">
        <v>8318</v>
      </c>
      <c r="T3854" t="s">
        <v>8319</v>
      </c>
      <c r="U3854">
        <f>YEAR(N3854)</f>
        <v>2014</v>
      </c>
    </row>
    <row r="3855" spans="1:21" ht="15" customHeight="1" x14ac:dyDescent="0.25">
      <c r="A3855">
        <v>3985</v>
      </c>
      <c r="B3855" s="3" t="s">
        <v>3981</v>
      </c>
      <c r="C3855" s="3" t="s">
        <v>8091</v>
      </c>
      <c r="D3855" s="6">
        <v>2000</v>
      </c>
      <c r="E3855" s="8">
        <v>641</v>
      </c>
      <c r="F3855" t="s">
        <v>8220</v>
      </c>
      <c r="G3855">
        <f>ROUND(E3855/D3855*100,0)</f>
        <v>32</v>
      </c>
      <c r="H3855">
        <f>ROUND(E3855/P3855,2)</f>
        <v>33.74</v>
      </c>
      <c r="I3855" t="s">
        <v>8223</v>
      </c>
      <c r="J3855" t="s">
        <v>8245</v>
      </c>
      <c r="K3855">
        <v>1456002300</v>
      </c>
      <c r="L3855" s="9">
        <f>K3855/60/60/24+DATE(1970,1,1)</f>
        <v>42420.878472222219</v>
      </c>
      <c r="M3855">
        <v>1454173120</v>
      </c>
      <c r="N3855" s="9">
        <f>M3855/24/60/60+DATE(1970,1,1)</f>
        <v>42399.707407407404</v>
      </c>
      <c r="O3855" t="b">
        <v>0</v>
      </c>
      <c r="P3855">
        <v>19</v>
      </c>
      <c r="Q3855" t="b">
        <v>0</v>
      </c>
      <c r="R3855" t="s">
        <v>8269</v>
      </c>
      <c r="S3855" s="12" t="s">
        <v>8318</v>
      </c>
      <c r="T3855" t="s">
        <v>8319</v>
      </c>
      <c r="U3855">
        <f>YEAR(N3855)</f>
        <v>2016</v>
      </c>
    </row>
    <row r="3856" spans="1:21" ht="15" customHeight="1" x14ac:dyDescent="0.25">
      <c r="A3856">
        <v>3994</v>
      </c>
      <c r="B3856" s="3" t="s">
        <v>3990</v>
      </c>
      <c r="C3856" s="3" t="s">
        <v>8100</v>
      </c>
      <c r="D3856" s="6">
        <v>2000</v>
      </c>
      <c r="E3856" s="8">
        <v>5</v>
      </c>
      <c r="F3856" t="s">
        <v>8220</v>
      </c>
      <c r="G3856">
        <f>ROUND(E3856/D3856*100,0)</f>
        <v>0</v>
      </c>
      <c r="H3856">
        <f>ROUND(E3856/P3856,2)</f>
        <v>5</v>
      </c>
      <c r="I3856" t="s">
        <v>8223</v>
      </c>
      <c r="J3856" t="s">
        <v>8245</v>
      </c>
      <c r="K3856">
        <v>1405761690</v>
      </c>
      <c r="L3856" s="9">
        <f>K3856/60/60/24+DATE(1970,1,1)</f>
        <v>41839.389930555553</v>
      </c>
      <c r="M3856">
        <v>1403169690</v>
      </c>
      <c r="N3856" s="9">
        <f>M3856/24/60/60+DATE(1970,1,1)</f>
        <v>41809.389930555553</v>
      </c>
      <c r="O3856" t="b">
        <v>0</v>
      </c>
      <c r="P3856">
        <v>1</v>
      </c>
      <c r="Q3856" t="b">
        <v>0</v>
      </c>
      <c r="R3856" t="s">
        <v>8269</v>
      </c>
      <c r="S3856" s="12" t="s">
        <v>8318</v>
      </c>
      <c r="T3856" t="s">
        <v>8319</v>
      </c>
      <c r="U3856">
        <f>YEAR(N3856)</f>
        <v>2014</v>
      </c>
    </row>
    <row r="3857" spans="1:21" ht="15" customHeight="1" x14ac:dyDescent="0.25">
      <c r="A3857">
        <v>4003</v>
      </c>
      <c r="B3857" s="3" t="s">
        <v>3999</v>
      </c>
      <c r="C3857" s="3" t="s">
        <v>8071</v>
      </c>
      <c r="D3857" s="6">
        <v>2000</v>
      </c>
      <c r="E3857" s="8">
        <v>201</v>
      </c>
      <c r="F3857" t="s">
        <v>8220</v>
      </c>
      <c r="G3857">
        <f>ROUND(E3857/D3857*100,0)</f>
        <v>10</v>
      </c>
      <c r="H3857">
        <f>ROUND(E3857/P3857,2)</f>
        <v>100.5</v>
      </c>
      <c r="I3857" t="s">
        <v>8223</v>
      </c>
      <c r="J3857" t="s">
        <v>8245</v>
      </c>
      <c r="K3857">
        <v>1424009147</v>
      </c>
      <c r="L3857" s="9">
        <f>K3857/60/60/24+DATE(1970,1,1)</f>
        <v>42050.587349537032</v>
      </c>
      <c r="M3857">
        <v>1421417147</v>
      </c>
      <c r="N3857" s="9">
        <f>M3857/24/60/60+DATE(1970,1,1)</f>
        <v>42020.58734953704</v>
      </c>
      <c r="O3857" t="b">
        <v>0</v>
      </c>
      <c r="P3857">
        <v>2</v>
      </c>
      <c r="Q3857" t="b">
        <v>0</v>
      </c>
      <c r="R3857" t="s">
        <v>8269</v>
      </c>
      <c r="S3857" s="12" t="s">
        <v>8318</v>
      </c>
      <c r="T3857" t="s">
        <v>8319</v>
      </c>
      <c r="U3857">
        <f>YEAR(N3857)</f>
        <v>2015</v>
      </c>
    </row>
    <row r="3858" spans="1:21" ht="15" customHeight="1" x14ac:dyDescent="0.25">
      <c r="A3858">
        <v>4007</v>
      </c>
      <c r="B3858" s="3" t="s">
        <v>4003</v>
      </c>
      <c r="C3858" s="3" t="s">
        <v>8112</v>
      </c>
      <c r="D3858" s="6">
        <v>2000</v>
      </c>
      <c r="E3858" s="8">
        <v>5</v>
      </c>
      <c r="F3858" t="s">
        <v>8220</v>
      </c>
      <c r="G3858">
        <f>ROUND(E3858/D3858*100,0)</f>
        <v>0</v>
      </c>
      <c r="H3858">
        <f>ROUND(E3858/P3858,2)</f>
        <v>5</v>
      </c>
      <c r="I3858" t="s">
        <v>8223</v>
      </c>
      <c r="J3858" t="s">
        <v>8245</v>
      </c>
      <c r="K3858">
        <v>1409070480</v>
      </c>
      <c r="L3858" s="9">
        <f>K3858/60/60/24+DATE(1970,1,1)</f>
        <v>41877.686111111114</v>
      </c>
      <c r="M3858">
        <v>1406572381</v>
      </c>
      <c r="N3858" s="9">
        <f>M3858/24/60/60+DATE(1970,1,1)</f>
        <v>41848.772928240738</v>
      </c>
      <c r="O3858" t="b">
        <v>0</v>
      </c>
      <c r="P3858">
        <v>1</v>
      </c>
      <c r="Q3858" t="b">
        <v>0</v>
      </c>
      <c r="R3858" t="s">
        <v>8269</v>
      </c>
      <c r="S3858" s="12" t="s">
        <v>8318</v>
      </c>
      <c r="T3858" t="s">
        <v>8319</v>
      </c>
      <c r="U3858">
        <f>YEAR(N3858)</f>
        <v>2014</v>
      </c>
    </row>
    <row r="3859" spans="1:21" ht="15" customHeight="1" x14ac:dyDescent="0.25">
      <c r="A3859">
        <v>4013</v>
      </c>
      <c r="B3859" s="3" t="s">
        <v>4009</v>
      </c>
      <c r="C3859" s="3" t="s">
        <v>8118</v>
      </c>
      <c r="D3859" s="6">
        <v>2000</v>
      </c>
      <c r="E3859" s="8">
        <v>26</v>
      </c>
      <c r="F3859" t="s">
        <v>8220</v>
      </c>
      <c r="G3859">
        <f>ROUND(E3859/D3859*100,0)</f>
        <v>1</v>
      </c>
      <c r="H3859">
        <f>ROUND(E3859/P3859,2)</f>
        <v>13</v>
      </c>
      <c r="I3859" t="s">
        <v>8223</v>
      </c>
      <c r="J3859" t="s">
        <v>8245</v>
      </c>
      <c r="K3859">
        <v>1424070823</v>
      </c>
      <c r="L3859" s="9">
        <f>K3859/60/60/24+DATE(1970,1,1)</f>
        <v>42051.301192129627</v>
      </c>
      <c r="M3859">
        <v>1421478823</v>
      </c>
      <c r="N3859" s="9">
        <f>M3859/24/60/60+DATE(1970,1,1)</f>
        <v>42021.301192129627</v>
      </c>
      <c r="O3859" t="b">
        <v>0</v>
      </c>
      <c r="P3859">
        <v>2</v>
      </c>
      <c r="Q3859" t="b">
        <v>0</v>
      </c>
      <c r="R3859" t="s">
        <v>8269</v>
      </c>
      <c r="S3859" s="12" t="s">
        <v>8318</v>
      </c>
      <c r="T3859" t="s">
        <v>8319</v>
      </c>
      <c r="U3859">
        <f>YEAR(N3859)</f>
        <v>2015</v>
      </c>
    </row>
    <row r="3860" spans="1:21" ht="15" customHeight="1" x14ac:dyDescent="0.25">
      <c r="A3860">
        <v>4028</v>
      </c>
      <c r="B3860" s="3" t="s">
        <v>4024</v>
      </c>
      <c r="C3860" s="3" t="s">
        <v>8133</v>
      </c>
      <c r="D3860" s="6">
        <v>2000</v>
      </c>
      <c r="E3860" s="8">
        <v>561</v>
      </c>
      <c r="F3860" t="s">
        <v>8220</v>
      </c>
      <c r="G3860">
        <f>ROUND(E3860/D3860*100,0)</f>
        <v>28</v>
      </c>
      <c r="H3860">
        <f>ROUND(E3860/P3860,2)</f>
        <v>51</v>
      </c>
      <c r="I3860" t="s">
        <v>8223</v>
      </c>
      <c r="J3860" t="s">
        <v>8245</v>
      </c>
      <c r="K3860">
        <v>1402007500</v>
      </c>
      <c r="L3860" s="9">
        <f>K3860/60/60/24+DATE(1970,1,1)</f>
        <v>41795.938657407409</v>
      </c>
      <c r="M3860">
        <v>1399415500</v>
      </c>
      <c r="N3860" s="9">
        <f>M3860/24/60/60+DATE(1970,1,1)</f>
        <v>41765.938657407409</v>
      </c>
      <c r="O3860" t="b">
        <v>0</v>
      </c>
      <c r="P3860">
        <v>11</v>
      </c>
      <c r="Q3860" t="b">
        <v>0</v>
      </c>
      <c r="R3860" t="s">
        <v>8269</v>
      </c>
      <c r="S3860" s="12" t="s">
        <v>8318</v>
      </c>
      <c r="T3860" t="s">
        <v>8319</v>
      </c>
      <c r="U3860">
        <f>YEAR(N3860)</f>
        <v>2014</v>
      </c>
    </row>
    <row r="3861" spans="1:21" ht="15" customHeight="1" x14ac:dyDescent="0.25">
      <c r="A3861">
        <v>4064</v>
      </c>
      <c r="B3861" s="3" t="s">
        <v>4060</v>
      </c>
      <c r="C3861" s="3" t="s">
        <v>8168</v>
      </c>
      <c r="D3861" s="6">
        <v>2000</v>
      </c>
      <c r="E3861" s="8">
        <v>385</v>
      </c>
      <c r="F3861" t="s">
        <v>8220</v>
      </c>
      <c r="G3861">
        <f>ROUND(E3861/D3861*100,0)</f>
        <v>19</v>
      </c>
      <c r="H3861">
        <f>ROUND(E3861/P3861,2)</f>
        <v>64.17</v>
      </c>
      <c r="I3861" t="s">
        <v>8225</v>
      </c>
      <c r="J3861" t="s">
        <v>8247</v>
      </c>
      <c r="K3861">
        <v>1430316426</v>
      </c>
      <c r="L3861" s="9">
        <f>K3861/60/60/24+DATE(1970,1,1)</f>
        <v>42123.588263888887</v>
      </c>
      <c r="M3861">
        <v>1427724426</v>
      </c>
      <c r="N3861" s="9">
        <f>M3861/24/60/60+DATE(1970,1,1)</f>
        <v>42093.588263888887</v>
      </c>
      <c r="O3861" t="b">
        <v>0</v>
      </c>
      <c r="P3861">
        <v>6</v>
      </c>
      <c r="Q3861" t="b">
        <v>0</v>
      </c>
      <c r="R3861" t="s">
        <v>8269</v>
      </c>
      <c r="S3861" s="12" t="s">
        <v>8318</v>
      </c>
      <c r="T3861" t="s">
        <v>8319</v>
      </c>
      <c r="U3861">
        <f>YEAR(N3861)</f>
        <v>2015</v>
      </c>
    </row>
    <row r="3862" spans="1:21" ht="15" customHeight="1" x14ac:dyDescent="0.25">
      <c r="A3862">
        <v>4075</v>
      </c>
      <c r="B3862" s="3" t="s">
        <v>4071</v>
      </c>
      <c r="C3862" s="3" t="s">
        <v>8178</v>
      </c>
      <c r="D3862" s="6">
        <v>2000</v>
      </c>
      <c r="E3862" s="8">
        <v>576</v>
      </c>
      <c r="F3862" t="s">
        <v>8220</v>
      </c>
      <c r="G3862">
        <f>ROUND(E3862/D3862*100,0)</f>
        <v>29</v>
      </c>
      <c r="H3862">
        <f>ROUND(E3862/P3862,2)</f>
        <v>44.31</v>
      </c>
      <c r="I3862" t="s">
        <v>8224</v>
      </c>
      <c r="J3862" t="s">
        <v>8246</v>
      </c>
      <c r="K3862">
        <v>1404149280</v>
      </c>
      <c r="L3862" s="9">
        <f>K3862/60/60/24+DATE(1970,1,1)</f>
        <v>41820.727777777778</v>
      </c>
      <c r="M3862">
        <v>1400547969</v>
      </c>
      <c r="N3862" s="9">
        <f>M3862/24/60/60+DATE(1970,1,1)</f>
        <v>41779.045937499999</v>
      </c>
      <c r="O3862" t="b">
        <v>0</v>
      </c>
      <c r="P3862">
        <v>13</v>
      </c>
      <c r="Q3862" t="b">
        <v>0</v>
      </c>
      <c r="R3862" t="s">
        <v>8269</v>
      </c>
      <c r="S3862" s="12" t="s">
        <v>8318</v>
      </c>
      <c r="T3862" t="s">
        <v>8319</v>
      </c>
      <c r="U3862">
        <f>YEAR(N3862)</f>
        <v>2014</v>
      </c>
    </row>
    <row r="3863" spans="1:21" ht="15" customHeight="1" x14ac:dyDescent="0.25">
      <c r="A3863">
        <v>4088</v>
      </c>
      <c r="B3863" s="3" t="s">
        <v>4084</v>
      </c>
      <c r="C3863" s="3" t="s">
        <v>8191</v>
      </c>
      <c r="D3863" s="6">
        <v>2000</v>
      </c>
      <c r="E3863" s="8">
        <v>216</v>
      </c>
      <c r="F3863" t="s">
        <v>8220</v>
      </c>
      <c r="G3863">
        <f>ROUND(E3863/D3863*100,0)</f>
        <v>11</v>
      </c>
      <c r="H3863">
        <f>ROUND(E3863/P3863,2)</f>
        <v>72</v>
      </c>
      <c r="I3863" t="s">
        <v>8224</v>
      </c>
      <c r="J3863" t="s">
        <v>8246</v>
      </c>
      <c r="K3863">
        <v>1421403960</v>
      </c>
      <c r="L3863" s="9">
        <f>K3863/60/60/24+DATE(1970,1,1)</f>
        <v>42020.434722222228</v>
      </c>
      <c r="M3863">
        <v>1418827324</v>
      </c>
      <c r="N3863" s="9">
        <f>M3863/24/60/60+DATE(1970,1,1)</f>
        <v>41990.612546296295</v>
      </c>
      <c r="O3863" t="b">
        <v>0</v>
      </c>
      <c r="P3863">
        <v>3</v>
      </c>
      <c r="Q3863" t="b">
        <v>0</v>
      </c>
      <c r="R3863" t="s">
        <v>8269</v>
      </c>
      <c r="S3863" s="12" t="s">
        <v>8318</v>
      </c>
      <c r="T3863" t="s">
        <v>8319</v>
      </c>
      <c r="U3863">
        <f>YEAR(N3863)</f>
        <v>2014</v>
      </c>
    </row>
    <row r="3864" spans="1:21" ht="15" customHeight="1" x14ac:dyDescent="0.25">
      <c r="A3864">
        <v>4094</v>
      </c>
      <c r="B3864" s="3" t="s">
        <v>4090</v>
      </c>
      <c r="C3864" s="3" t="s">
        <v>8197</v>
      </c>
      <c r="D3864" s="6">
        <v>2000</v>
      </c>
      <c r="E3864" s="8">
        <v>730</v>
      </c>
      <c r="F3864" t="s">
        <v>8220</v>
      </c>
      <c r="G3864">
        <f>ROUND(E3864/D3864*100,0)</f>
        <v>37</v>
      </c>
      <c r="H3864">
        <f>ROUND(E3864/P3864,2)</f>
        <v>91.25</v>
      </c>
      <c r="I3864" t="s">
        <v>8223</v>
      </c>
      <c r="J3864" t="s">
        <v>8245</v>
      </c>
      <c r="K3864">
        <v>1413953940</v>
      </c>
      <c r="L3864" s="9">
        <f>K3864/60/60/24+DATE(1970,1,1)</f>
        <v>41934.207638888889</v>
      </c>
      <c r="M3864">
        <v>1410141900</v>
      </c>
      <c r="N3864" s="9">
        <f>M3864/24/60/60+DATE(1970,1,1)</f>
        <v>41890.086805555555</v>
      </c>
      <c r="O3864" t="b">
        <v>0</v>
      </c>
      <c r="P3864">
        <v>8</v>
      </c>
      <c r="Q3864" t="b">
        <v>0</v>
      </c>
      <c r="R3864" t="s">
        <v>8269</v>
      </c>
      <c r="S3864" s="12" t="s">
        <v>8318</v>
      </c>
      <c r="T3864" t="s">
        <v>8319</v>
      </c>
      <c r="U3864">
        <f>YEAR(N3864)</f>
        <v>2014</v>
      </c>
    </row>
    <row r="3865" spans="1:21" ht="15" customHeight="1" x14ac:dyDescent="0.25">
      <c r="A3865">
        <v>4107</v>
      </c>
      <c r="B3865" s="3" t="s">
        <v>4103</v>
      </c>
      <c r="C3865" s="3" t="s">
        <v>8210</v>
      </c>
      <c r="D3865" s="6">
        <v>2000</v>
      </c>
      <c r="E3865" s="8">
        <v>41</v>
      </c>
      <c r="F3865" t="s">
        <v>8220</v>
      </c>
      <c r="G3865">
        <f>ROUND(E3865/D3865*100,0)</f>
        <v>2</v>
      </c>
      <c r="H3865">
        <f>ROUND(E3865/P3865,2)</f>
        <v>10.25</v>
      </c>
      <c r="I3865" t="s">
        <v>8223</v>
      </c>
      <c r="J3865" t="s">
        <v>8245</v>
      </c>
      <c r="K3865">
        <v>1411596001</v>
      </c>
      <c r="L3865" s="9">
        <f>K3865/60/60/24+DATE(1970,1,1)</f>
        <v>41906.916678240741</v>
      </c>
      <c r="M3865">
        <v>1409608801</v>
      </c>
      <c r="N3865" s="9">
        <f>M3865/24/60/60+DATE(1970,1,1)</f>
        <v>41883.916678240741</v>
      </c>
      <c r="O3865" t="b">
        <v>0</v>
      </c>
      <c r="P3865">
        <v>4</v>
      </c>
      <c r="Q3865" t="b">
        <v>0</v>
      </c>
      <c r="R3865" t="s">
        <v>8269</v>
      </c>
      <c r="S3865" s="12" t="s">
        <v>8318</v>
      </c>
      <c r="T3865" t="s">
        <v>8319</v>
      </c>
      <c r="U3865">
        <f>YEAR(N3865)</f>
        <v>2014</v>
      </c>
    </row>
    <row r="3866" spans="1:21" ht="15" customHeight="1" x14ac:dyDescent="0.25">
      <c r="A3866">
        <v>3743</v>
      </c>
      <c r="B3866" s="3" t="s">
        <v>3740</v>
      </c>
      <c r="C3866" s="3" t="s">
        <v>7853</v>
      </c>
      <c r="D3866" s="6">
        <v>2200</v>
      </c>
      <c r="E3866" s="8">
        <v>0</v>
      </c>
      <c r="F3866" t="s">
        <v>8220</v>
      </c>
      <c r="G3866">
        <f>ROUND(E3866/D3866*100,0)</f>
        <v>0</v>
      </c>
      <c r="H3866" t="e">
        <f>ROUND(E3866/P3866,2)</f>
        <v>#DIV/0!</v>
      </c>
      <c r="I3866" t="s">
        <v>8223</v>
      </c>
      <c r="J3866" t="s">
        <v>8245</v>
      </c>
      <c r="K3866">
        <v>1404406964</v>
      </c>
      <c r="L3866" s="9">
        <f>K3866/60/60/24+DATE(1970,1,1)</f>
        <v>41823.710231481484</v>
      </c>
      <c r="M3866">
        <v>1401814964</v>
      </c>
      <c r="N3866" s="9">
        <f>M3866/24/60/60+DATE(1970,1,1)</f>
        <v>41793.710231481484</v>
      </c>
      <c r="O3866" t="b">
        <v>0</v>
      </c>
      <c r="P3866">
        <v>0</v>
      </c>
      <c r="Q3866" t="b">
        <v>0</v>
      </c>
      <c r="R3866" t="s">
        <v>8269</v>
      </c>
      <c r="S3866" s="12" t="s">
        <v>8318</v>
      </c>
      <c r="T3866" t="s">
        <v>8319</v>
      </c>
      <c r="U3866">
        <f>YEAR(N3866)</f>
        <v>2014</v>
      </c>
    </row>
    <row r="3867" spans="1:21" ht="15" customHeight="1" x14ac:dyDescent="0.25">
      <c r="A3867">
        <v>4081</v>
      </c>
      <c r="B3867" s="3" t="s">
        <v>4077</v>
      </c>
      <c r="C3867" s="3" t="s">
        <v>8184</v>
      </c>
      <c r="D3867" s="6">
        <v>2224</v>
      </c>
      <c r="E3867" s="8">
        <v>350</v>
      </c>
      <c r="F3867" t="s">
        <v>8220</v>
      </c>
      <c r="G3867">
        <f>ROUND(E3867/D3867*100,0)</f>
        <v>16</v>
      </c>
      <c r="H3867">
        <f>ROUND(E3867/P3867,2)</f>
        <v>29.17</v>
      </c>
      <c r="I3867" t="s">
        <v>8223</v>
      </c>
      <c r="J3867" t="s">
        <v>8245</v>
      </c>
      <c r="K3867">
        <v>1425819425</v>
      </c>
      <c r="L3867" s="9">
        <f>K3867/60/60/24+DATE(1970,1,1)</f>
        <v>42071.539641203708</v>
      </c>
      <c r="M3867">
        <v>1423231025</v>
      </c>
      <c r="N3867" s="9">
        <f>M3867/24/60/60+DATE(1970,1,1)</f>
        <v>42041.581307870372</v>
      </c>
      <c r="O3867" t="b">
        <v>0</v>
      </c>
      <c r="P3867">
        <v>12</v>
      </c>
      <c r="Q3867" t="b">
        <v>0</v>
      </c>
      <c r="R3867" t="s">
        <v>8269</v>
      </c>
      <c r="S3867" s="12" t="s">
        <v>8318</v>
      </c>
      <c r="T3867" t="s">
        <v>8319</v>
      </c>
      <c r="U3867">
        <f>YEAR(N3867)</f>
        <v>2015</v>
      </c>
    </row>
    <row r="3868" spans="1:21" ht="15" customHeight="1" x14ac:dyDescent="0.25">
      <c r="A3868">
        <v>3865</v>
      </c>
      <c r="B3868" s="3" t="s">
        <v>3862</v>
      </c>
      <c r="C3868" s="3" t="s">
        <v>7974</v>
      </c>
      <c r="D3868" s="6">
        <v>2413</v>
      </c>
      <c r="E3868" s="8">
        <v>650</v>
      </c>
      <c r="F3868" t="s">
        <v>8220</v>
      </c>
      <c r="G3868">
        <f>ROUND(E3868/D3868*100,0)</f>
        <v>27</v>
      </c>
      <c r="H3868">
        <f>ROUND(E3868/P3868,2)</f>
        <v>46.43</v>
      </c>
      <c r="I3868" t="s">
        <v>8228</v>
      </c>
      <c r="J3868" t="s">
        <v>8250</v>
      </c>
      <c r="K3868">
        <v>1409376600</v>
      </c>
      <c r="L3868" s="9">
        <f>K3868/60/60/24+DATE(1970,1,1)</f>
        <v>41881.229166666664</v>
      </c>
      <c r="M3868">
        <v>1405957098</v>
      </c>
      <c r="N3868" s="9">
        <f>M3868/24/60/60+DATE(1970,1,1)</f>
        <v>41841.651597222226</v>
      </c>
      <c r="O3868" t="b">
        <v>0</v>
      </c>
      <c r="P3868">
        <v>14</v>
      </c>
      <c r="Q3868" t="b">
        <v>0</v>
      </c>
      <c r="R3868" t="s">
        <v>8269</v>
      </c>
      <c r="S3868" s="12" t="s">
        <v>8318</v>
      </c>
      <c r="T3868" t="s">
        <v>8319</v>
      </c>
      <c r="U3868">
        <f>YEAR(N3868)</f>
        <v>2014</v>
      </c>
    </row>
    <row r="3869" spans="1:21" ht="15" customHeight="1" x14ac:dyDescent="0.25">
      <c r="A3869">
        <v>2864</v>
      </c>
      <c r="B3869" s="3" t="s">
        <v>2864</v>
      </c>
      <c r="C3869" s="3" t="s">
        <v>6974</v>
      </c>
      <c r="D3869" s="6">
        <v>2500</v>
      </c>
      <c r="E3869" s="8">
        <v>40</v>
      </c>
      <c r="F3869" t="s">
        <v>8220</v>
      </c>
      <c r="G3869">
        <f>ROUND(E3869/D3869*100,0)</f>
        <v>2</v>
      </c>
      <c r="H3869">
        <f>ROUND(E3869/P3869,2)</f>
        <v>13.33</v>
      </c>
      <c r="I3869" t="s">
        <v>8224</v>
      </c>
      <c r="J3869" t="s">
        <v>8246</v>
      </c>
      <c r="K3869">
        <v>1437139080</v>
      </c>
      <c r="L3869" s="9">
        <f>K3869/60/60/24+DATE(1970,1,1)</f>
        <v>42202.554166666669</v>
      </c>
      <c r="M3869">
        <v>1434552207</v>
      </c>
      <c r="N3869" s="9">
        <f>M3869/24/60/60+DATE(1970,1,1)</f>
        <v>42172.613506944443</v>
      </c>
      <c r="O3869" t="b">
        <v>0</v>
      </c>
      <c r="P3869">
        <v>3</v>
      </c>
      <c r="Q3869" t="b">
        <v>0</v>
      </c>
      <c r="R3869" t="s">
        <v>8269</v>
      </c>
      <c r="S3869" s="12" t="s">
        <v>8318</v>
      </c>
      <c r="T3869" t="s">
        <v>8319</v>
      </c>
      <c r="U3869">
        <f>YEAR(N3869)</f>
        <v>2015</v>
      </c>
    </row>
    <row r="3870" spans="1:21" ht="15" hidden="1" customHeight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>
        <f>ROUND(E3870/D3870*100,0)</f>
        <v>0</v>
      </c>
      <c r="H3870">
        <f>ROUND(E3870/P3870,2)</f>
        <v>10</v>
      </c>
      <c r="I3870" t="s">
        <v>8224</v>
      </c>
      <c r="J3870" t="s">
        <v>8246</v>
      </c>
      <c r="K3870">
        <v>1410191405</v>
      </c>
      <c r="L3870" s="9">
        <f>K3870/60/60/24+DATE(1970,1,1)</f>
        <v>41890.659780092588</v>
      </c>
      <c r="M3870">
        <v>1408031405</v>
      </c>
      <c r="N3870" s="9">
        <f>M3870/24/60/60+DATE(1970,1,1)</f>
        <v>41865.659780092596</v>
      </c>
      <c r="O3870" t="b">
        <v>0</v>
      </c>
      <c r="P3870">
        <v>1</v>
      </c>
      <c r="Q3870" t="b">
        <v>0</v>
      </c>
      <c r="R3870" t="s">
        <v>8303</v>
      </c>
      <c r="S3870" s="12" t="s">
        <v>8318</v>
      </c>
      <c r="T3870" t="s">
        <v>8360</v>
      </c>
      <c r="U3870">
        <f>YEAR(N3870)</f>
        <v>2014</v>
      </c>
    </row>
    <row r="3871" spans="1:21" ht="15" hidden="1" customHeight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>
        <f>ROUND(E3871/D3871*100,0)</f>
        <v>3</v>
      </c>
      <c r="H3871">
        <f>ROUND(E3871/P3871,2)</f>
        <v>30.13</v>
      </c>
      <c r="I3871" t="s">
        <v>8223</v>
      </c>
      <c r="J3871" t="s">
        <v>8245</v>
      </c>
      <c r="K3871">
        <v>1426302660</v>
      </c>
      <c r="L3871" s="9">
        <f>K3871/60/60/24+DATE(1970,1,1)</f>
        <v>42077.132638888885</v>
      </c>
      <c r="M3871">
        <v>1423761792</v>
      </c>
      <c r="N3871" s="9">
        <f>M3871/24/60/60+DATE(1970,1,1)</f>
        <v>42047.724444444444</v>
      </c>
      <c r="O3871" t="b">
        <v>0</v>
      </c>
      <c r="P3871">
        <v>15</v>
      </c>
      <c r="Q3871" t="b">
        <v>0</v>
      </c>
      <c r="R3871" t="s">
        <v>8303</v>
      </c>
      <c r="S3871" s="12" t="s">
        <v>8318</v>
      </c>
      <c r="T3871" t="s">
        <v>8360</v>
      </c>
      <c r="U3871">
        <f>YEAR(N3871)</f>
        <v>2015</v>
      </c>
    </row>
    <row r="3872" spans="1:21" ht="15" hidden="1" customHeight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>
        <f>ROUND(E3872/D3872*100,0)</f>
        <v>15</v>
      </c>
      <c r="H3872">
        <f>ROUND(E3872/P3872,2)</f>
        <v>150</v>
      </c>
      <c r="I3872" t="s">
        <v>8223</v>
      </c>
      <c r="J3872" t="s">
        <v>8245</v>
      </c>
      <c r="K3872">
        <v>1404360478</v>
      </c>
      <c r="L3872" s="9">
        <f>K3872/60/60/24+DATE(1970,1,1)</f>
        <v>41823.17219907407</v>
      </c>
      <c r="M3872">
        <v>1401768478</v>
      </c>
      <c r="N3872" s="9">
        <f>M3872/24/60/60+DATE(1970,1,1)</f>
        <v>41793.172199074077</v>
      </c>
      <c r="O3872" t="b">
        <v>0</v>
      </c>
      <c r="P3872">
        <v>10</v>
      </c>
      <c r="Q3872" t="b">
        <v>0</v>
      </c>
      <c r="R3872" t="s">
        <v>8303</v>
      </c>
      <c r="S3872" s="12" t="s">
        <v>8318</v>
      </c>
      <c r="T3872" t="s">
        <v>8360</v>
      </c>
      <c r="U3872">
        <f>YEAR(N3872)</f>
        <v>2014</v>
      </c>
    </row>
    <row r="3873" spans="1:21" ht="15" hidden="1" customHeight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>
        <f>ROUND(E3873/D3873*100,0)</f>
        <v>3</v>
      </c>
      <c r="H3873">
        <f>ROUND(E3873/P3873,2)</f>
        <v>13.33</v>
      </c>
      <c r="I3873" t="s">
        <v>8223</v>
      </c>
      <c r="J3873" t="s">
        <v>8245</v>
      </c>
      <c r="K3873">
        <v>1490809450</v>
      </c>
      <c r="L3873" s="9">
        <f>K3873/60/60/24+DATE(1970,1,1)</f>
        <v>42823.739004629635</v>
      </c>
      <c r="M3873">
        <v>1485629050</v>
      </c>
      <c r="N3873" s="9">
        <f>M3873/24/60/60+DATE(1970,1,1)</f>
        <v>42763.780671296292</v>
      </c>
      <c r="O3873" t="b">
        <v>0</v>
      </c>
      <c r="P3873">
        <v>3</v>
      </c>
      <c r="Q3873" t="b">
        <v>0</v>
      </c>
      <c r="R3873" t="s">
        <v>8303</v>
      </c>
      <c r="S3873" s="12" t="s">
        <v>8318</v>
      </c>
      <c r="T3873" t="s">
        <v>8360</v>
      </c>
      <c r="U3873">
        <f>YEAR(N3873)</f>
        <v>2017</v>
      </c>
    </row>
    <row r="3874" spans="1:21" ht="15" hidden="1" customHeight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>
        <f>ROUND(E3874/D3874*100,0)</f>
        <v>0</v>
      </c>
      <c r="H3874" t="e">
        <f>ROUND(E3874/P3874,2)</f>
        <v>#DIV/0!</v>
      </c>
      <c r="I3874" t="s">
        <v>8223</v>
      </c>
      <c r="J3874" t="s">
        <v>8245</v>
      </c>
      <c r="K3874">
        <v>1439522996</v>
      </c>
      <c r="L3874" s="9">
        <f>K3874/60/60/24+DATE(1970,1,1)</f>
        <v>42230.145787037036</v>
      </c>
      <c r="M3874">
        <v>1435202996</v>
      </c>
      <c r="N3874" s="9">
        <f>M3874/24/60/60+DATE(1970,1,1)</f>
        <v>42180.145787037036</v>
      </c>
      <c r="O3874" t="b">
        <v>0</v>
      </c>
      <c r="P3874">
        <v>0</v>
      </c>
      <c r="Q3874" t="b">
        <v>0</v>
      </c>
      <c r="R3874" t="s">
        <v>8303</v>
      </c>
      <c r="S3874" s="12" t="s">
        <v>8318</v>
      </c>
      <c r="T3874" t="s">
        <v>8360</v>
      </c>
      <c r="U3874">
        <f>YEAR(N3874)</f>
        <v>2015</v>
      </c>
    </row>
    <row r="3875" spans="1:21" ht="15" hidden="1" customHeight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>
        <f>ROUND(E3875/D3875*100,0)</f>
        <v>0</v>
      </c>
      <c r="H3875" t="e">
        <f>ROUND(E3875/P3875,2)</f>
        <v>#DIV/0!</v>
      </c>
      <c r="I3875" t="s">
        <v>8223</v>
      </c>
      <c r="J3875" t="s">
        <v>8245</v>
      </c>
      <c r="K3875">
        <v>1444322535</v>
      </c>
      <c r="L3875" s="9">
        <f>K3875/60/60/24+DATE(1970,1,1)</f>
        <v>42285.696006944447</v>
      </c>
      <c r="M3875">
        <v>1441730535</v>
      </c>
      <c r="N3875" s="9">
        <f>M3875/24/60/60+DATE(1970,1,1)</f>
        <v>42255.696006944447</v>
      </c>
      <c r="O3875" t="b">
        <v>0</v>
      </c>
      <c r="P3875">
        <v>0</v>
      </c>
      <c r="Q3875" t="b">
        <v>0</v>
      </c>
      <c r="R3875" t="s">
        <v>8303</v>
      </c>
      <c r="S3875" s="12" t="s">
        <v>8318</v>
      </c>
      <c r="T3875" t="s">
        <v>8360</v>
      </c>
      <c r="U3875">
        <f>YEAR(N3875)</f>
        <v>2015</v>
      </c>
    </row>
    <row r="3876" spans="1:21" ht="15" hidden="1" customHeight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>
        <f>ROUND(E3876/D3876*100,0)</f>
        <v>0</v>
      </c>
      <c r="H3876" t="e">
        <f>ROUND(E3876/P3876,2)</f>
        <v>#DIV/0!</v>
      </c>
      <c r="I3876" t="s">
        <v>8227</v>
      </c>
      <c r="J3876" t="s">
        <v>8249</v>
      </c>
      <c r="K3876">
        <v>1422061200</v>
      </c>
      <c r="L3876" s="9">
        <f>K3876/60/60/24+DATE(1970,1,1)</f>
        <v>42028.041666666672</v>
      </c>
      <c r="M3876">
        <v>1420244622</v>
      </c>
      <c r="N3876" s="9">
        <f>M3876/24/60/60+DATE(1970,1,1)</f>
        <v>42007.016458333339</v>
      </c>
      <c r="O3876" t="b">
        <v>0</v>
      </c>
      <c r="P3876">
        <v>0</v>
      </c>
      <c r="Q3876" t="b">
        <v>0</v>
      </c>
      <c r="R3876" t="s">
        <v>8303</v>
      </c>
      <c r="S3876" s="12" t="s">
        <v>8318</v>
      </c>
      <c r="T3876" t="s">
        <v>8360</v>
      </c>
      <c r="U3876">
        <f>YEAR(N3876)</f>
        <v>2015</v>
      </c>
    </row>
    <row r="3877" spans="1:21" ht="15" hidden="1" customHeight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>
        <f>ROUND(E3877/D3877*100,0)</f>
        <v>0</v>
      </c>
      <c r="H3877" t="e">
        <f>ROUND(E3877/P3877,2)</f>
        <v>#DIV/0!</v>
      </c>
      <c r="I3877" t="s">
        <v>8231</v>
      </c>
      <c r="J3877" t="s">
        <v>8252</v>
      </c>
      <c r="K3877">
        <v>1472896800</v>
      </c>
      <c r="L3877" s="9">
        <f>K3877/60/60/24+DATE(1970,1,1)</f>
        <v>42616.416666666672</v>
      </c>
      <c r="M3877">
        <v>1472804365</v>
      </c>
      <c r="N3877" s="9">
        <f>M3877/24/60/60+DATE(1970,1,1)</f>
        <v>42615.346817129626</v>
      </c>
      <c r="O3877" t="b">
        <v>0</v>
      </c>
      <c r="P3877">
        <v>0</v>
      </c>
      <c r="Q3877" t="b">
        <v>0</v>
      </c>
      <c r="R3877" t="s">
        <v>8303</v>
      </c>
      <c r="S3877" s="12" t="s">
        <v>8318</v>
      </c>
      <c r="T3877" t="s">
        <v>8360</v>
      </c>
      <c r="U3877">
        <f>YEAR(N3877)</f>
        <v>2016</v>
      </c>
    </row>
    <row r="3878" spans="1:21" ht="15" hidden="1" customHeight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>
        <f>ROUND(E3878/D3878*100,0)</f>
        <v>53</v>
      </c>
      <c r="H3878">
        <f>ROUND(E3878/P3878,2)</f>
        <v>44.76</v>
      </c>
      <c r="I3878" t="s">
        <v>8224</v>
      </c>
      <c r="J3878" t="s">
        <v>8246</v>
      </c>
      <c r="K3878">
        <v>1454425128</v>
      </c>
      <c r="L3878" s="9">
        <f>K3878/60/60/24+DATE(1970,1,1)</f>
        <v>42402.624166666668</v>
      </c>
      <c r="M3878">
        <v>1451833128</v>
      </c>
      <c r="N3878" s="9">
        <f>M3878/24/60/60+DATE(1970,1,1)</f>
        <v>42372.624166666661</v>
      </c>
      <c r="O3878" t="b">
        <v>0</v>
      </c>
      <c r="P3878">
        <v>46</v>
      </c>
      <c r="Q3878" t="b">
        <v>0</v>
      </c>
      <c r="R3878" t="s">
        <v>8303</v>
      </c>
      <c r="S3878" s="12" t="s">
        <v>8318</v>
      </c>
      <c r="T3878" t="s">
        <v>8360</v>
      </c>
      <c r="U3878">
        <f>YEAR(N3878)</f>
        <v>2016</v>
      </c>
    </row>
    <row r="3879" spans="1:21" ht="15" hidden="1" customHeight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>
        <f>ROUND(E3879/D3879*100,0)</f>
        <v>5</v>
      </c>
      <c r="H3879">
        <f>ROUND(E3879/P3879,2)</f>
        <v>88.64</v>
      </c>
      <c r="I3879" t="s">
        <v>8223</v>
      </c>
      <c r="J3879" t="s">
        <v>8245</v>
      </c>
      <c r="K3879">
        <v>1481213752</v>
      </c>
      <c r="L3879" s="9">
        <f>K3879/60/60/24+DATE(1970,1,1)</f>
        <v>42712.67768518519</v>
      </c>
      <c r="M3879">
        <v>1478621752</v>
      </c>
      <c r="N3879" s="9">
        <f>M3879/24/60/60+DATE(1970,1,1)</f>
        <v>42682.677685185183</v>
      </c>
      <c r="O3879" t="b">
        <v>0</v>
      </c>
      <c r="P3879">
        <v>14</v>
      </c>
      <c r="Q3879" t="b">
        <v>0</v>
      </c>
      <c r="R3879" t="s">
        <v>8303</v>
      </c>
      <c r="S3879" s="12" t="s">
        <v>8318</v>
      </c>
      <c r="T3879" t="s">
        <v>8360</v>
      </c>
      <c r="U3879">
        <f>YEAR(N3879)</f>
        <v>2016</v>
      </c>
    </row>
    <row r="3880" spans="1:21" ht="15" hidden="1" customHeight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>
        <f>ROUND(E3880/D3880*100,0)</f>
        <v>0</v>
      </c>
      <c r="H3880">
        <f>ROUND(E3880/P3880,2)</f>
        <v>10</v>
      </c>
      <c r="I3880" t="s">
        <v>8223</v>
      </c>
      <c r="J3880" t="s">
        <v>8245</v>
      </c>
      <c r="K3880">
        <v>1435636740</v>
      </c>
      <c r="L3880" s="9">
        <f>K3880/60/60/24+DATE(1970,1,1)</f>
        <v>42185.165972222225</v>
      </c>
      <c r="M3880">
        <v>1433014746</v>
      </c>
      <c r="N3880" s="9">
        <f>M3880/24/60/60+DATE(1970,1,1)</f>
        <v>42154.818819444445</v>
      </c>
      <c r="O3880" t="b">
        <v>0</v>
      </c>
      <c r="P3880">
        <v>1</v>
      </c>
      <c r="Q3880" t="b">
        <v>0</v>
      </c>
      <c r="R3880" t="s">
        <v>8303</v>
      </c>
      <c r="S3880" s="12" t="s">
        <v>8318</v>
      </c>
      <c r="T3880" t="s">
        <v>8360</v>
      </c>
      <c r="U3880">
        <f>YEAR(N3880)</f>
        <v>2015</v>
      </c>
    </row>
    <row r="3881" spans="1:21" ht="15" hidden="1" customHeight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>
        <f>ROUND(E3881/D3881*100,0)</f>
        <v>0</v>
      </c>
      <c r="H3881" t="e">
        <f>ROUND(E3881/P3881,2)</f>
        <v>#DIV/0!</v>
      </c>
      <c r="I3881" t="s">
        <v>8224</v>
      </c>
      <c r="J3881" t="s">
        <v>8246</v>
      </c>
      <c r="K3881">
        <v>1422218396</v>
      </c>
      <c r="L3881" s="9">
        <f>K3881/60/60/24+DATE(1970,1,1)</f>
        <v>42029.861064814817</v>
      </c>
      <c r="M3881">
        <v>1419626396</v>
      </c>
      <c r="N3881" s="9">
        <f>M3881/24/60/60+DATE(1970,1,1)</f>
        <v>41999.861064814817</v>
      </c>
      <c r="O3881" t="b">
        <v>0</v>
      </c>
      <c r="P3881">
        <v>0</v>
      </c>
      <c r="Q3881" t="b">
        <v>0</v>
      </c>
      <c r="R3881" t="s">
        <v>8303</v>
      </c>
      <c r="S3881" s="12" t="s">
        <v>8318</v>
      </c>
      <c r="T3881" t="s">
        <v>8360</v>
      </c>
      <c r="U3881">
        <f>YEAR(N3881)</f>
        <v>2014</v>
      </c>
    </row>
    <row r="3882" spans="1:21" ht="15" hidden="1" customHeight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>
        <f>ROUND(E3882/D3882*100,0)</f>
        <v>13</v>
      </c>
      <c r="H3882">
        <f>ROUND(E3882/P3882,2)</f>
        <v>57.65</v>
      </c>
      <c r="I3882" t="s">
        <v>8224</v>
      </c>
      <c r="J3882" t="s">
        <v>8246</v>
      </c>
      <c r="K3882">
        <v>1406761200</v>
      </c>
      <c r="L3882" s="9">
        <f>K3882/60/60/24+DATE(1970,1,1)</f>
        <v>41850.958333333336</v>
      </c>
      <c r="M3882">
        <v>1403724820</v>
      </c>
      <c r="N3882" s="9">
        <f>M3882/24/60/60+DATE(1970,1,1)</f>
        <v>41815.815046296295</v>
      </c>
      <c r="O3882" t="b">
        <v>0</v>
      </c>
      <c r="P3882">
        <v>17</v>
      </c>
      <c r="Q3882" t="b">
        <v>0</v>
      </c>
      <c r="R3882" t="s">
        <v>8303</v>
      </c>
      <c r="S3882" s="12" t="s">
        <v>8318</v>
      </c>
      <c r="T3882" t="s">
        <v>8360</v>
      </c>
      <c r="U3882">
        <f>YEAR(N3882)</f>
        <v>2014</v>
      </c>
    </row>
    <row r="3883" spans="1:21" ht="15" hidden="1" customHeight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>
        <f>ROUND(E3883/D3883*100,0)</f>
        <v>5</v>
      </c>
      <c r="H3883">
        <f>ROUND(E3883/P3883,2)</f>
        <v>25</v>
      </c>
      <c r="I3883" t="s">
        <v>8223</v>
      </c>
      <c r="J3883" t="s">
        <v>8245</v>
      </c>
      <c r="K3883">
        <v>1487550399</v>
      </c>
      <c r="L3883" s="9">
        <f>K3883/60/60/24+DATE(1970,1,1)</f>
        <v>42786.018506944441</v>
      </c>
      <c r="M3883">
        <v>1484958399</v>
      </c>
      <c r="N3883" s="9">
        <f>M3883/24/60/60+DATE(1970,1,1)</f>
        <v>42756.018506944441</v>
      </c>
      <c r="O3883" t="b">
        <v>0</v>
      </c>
      <c r="P3883">
        <v>1</v>
      </c>
      <c r="Q3883" t="b">
        <v>0</v>
      </c>
      <c r="R3883" t="s">
        <v>8303</v>
      </c>
      <c r="S3883" s="12" t="s">
        <v>8318</v>
      </c>
      <c r="T3883" t="s">
        <v>8360</v>
      </c>
      <c r="U3883">
        <f>YEAR(N3883)</f>
        <v>2017</v>
      </c>
    </row>
    <row r="3884" spans="1:21" ht="15" hidden="1" customHeight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>
        <f>ROUND(E3884/D3884*100,0)</f>
        <v>0</v>
      </c>
      <c r="H3884" t="e">
        <f>ROUND(E3884/P3884,2)</f>
        <v>#DIV/0!</v>
      </c>
      <c r="I3884" t="s">
        <v>8225</v>
      </c>
      <c r="J3884" t="s">
        <v>8247</v>
      </c>
      <c r="K3884">
        <v>1454281380</v>
      </c>
      <c r="L3884" s="9">
        <f>K3884/60/60/24+DATE(1970,1,1)</f>
        <v>42400.960416666669</v>
      </c>
      <c r="M3884">
        <v>1451950570</v>
      </c>
      <c r="N3884" s="9">
        <f>M3884/24/60/60+DATE(1970,1,1)</f>
        <v>42373.983449074076</v>
      </c>
      <c r="O3884" t="b">
        <v>0</v>
      </c>
      <c r="P3884">
        <v>0</v>
      </c>
      <c r="Q3884" t="b">
        <v>0</v>
      </c>
      <c r="R3884" t="s">
        <v>8303</v>
      </c>
      <c r="S3884" s="12" t="s">
        <v>8318</v>
      </c>
      <c r="T3884" t="s">
        <v>8360</v>
      </c>
      <c r="U3884">
        <f>YEAR(N3884)</f>
        <v>2016</v>
      </c>
    </row>
    <row r="3885" spans="1:21" ht="15" hidden="1" customHeight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>
        <f>ROUND(E3885/D3885*100,0)</f>
        <v>0</v>
      </c>
      <c r="H3885" t="e">
        <f>ROUND(E3885/P3885,2)</f>
        <v>#DIV/0!</v>
      </c>
      <c r="I3885" t="s">
        <v>8224</v>
      </c>
      <c r="J3885" t="s">
        <v>8246</v>
      </c>
      <c r="K3885">
        <v>1409668069</v>
      </c>
      <c r="L3885" s="9">
        <f>K3885/60/60/24+DATE(1970,1,1)</f>
        <v>41884.602650462963</v>
      </c>
      <c r="M3885">
        <v>1407076069</v>
      </c>
      <c r="N3885" s="9">
        <f>M3885/24/60/60+DATE(1970,1,1)</f>
        <v>41854.602650462963</v>
      </c>
      <c r="O3885" t="b">
        <v>0</v>
      </c>
      <c r="P3885">
        <v>0</v>
      </c>
      <c r="Q3885" t="b">
        <v>0</v>
      </c>
      <c r="R3885" t="s">
        <v>8303</v>
      </c>
      <c r="S3885" s="12" t="s">
        <v>8318</v>
      </c>
      <c r="T3885" t="s">
        <v>8360</v>
      </c>
      <c r="U3885">
        <f>YEAR(N3885)</f>
        <v>2014</v>
      </c>
    </row>
    <row r="3886" spans="1:21" ht="15" hidden="1" customHeight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>
        <f>ROUND(E3886/D3886*100,0)</f>
        <v>0</v>
      </c>
      <c r="H3886" t="e">
        <f>ROUND(E3886/P3886,2)</f>
        <v>#DIV/0!</v>
      </c>
      <c r="I3886" t="s">
        <v>8223</v>
      </c>
      <c r="J3886" t="s">
        <v>8245</v>
      </c>
      <c r="K3886">
        <v>1427479192</v>
      </c>
      <c r="L3886" s="9">
        <f>K3886/60/60/24+DATE(1970,1,1)</f>
        <v>42090.749907407408</v>
      </c>
      <c r="M3886">
        <v>1425322792</v>
      </c>
      <c r="N3886" s="9">
        <f>M3886/24/60/60+DATE(1970,1,1)</f>
        <v>42065.791574074072</v>
      </c>
      <c r="O3886" t="b">
        <v>0</v>
      </c>
      <c r="P3886">
        <v>0</v>
      </c>
      <c r="Q3886" t="b">
        <v>0</v>
      </c>
      <c r="R3886" t="s">
        <v>8303</v>
      </c>
      <c r="S3886" s="12" t="s">
        <v>8318</v>
      </c>
      <c r="T3886" t="s">
        <v>8360</v>
      </c>
      <c r="U3886">
        <f>YEAR(N3886)</f>
        <v>2015</v>
      </c>
    </row>
    <row r="3887" spans="1:21" ht="15" hidden="1" customHeight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>
        <f>ROUND(E3887/D3887*100,0)</f>
        <v>0</v>
      </c>
      <c r="H3887" t="e">
        <f>ROUND(E3887/P3887,2)</f>
        <v>#DIV/0!</v>
      </c>
      <c r="I3887" t="s">
        <v>8223</v>
      </c>
      <c r="J3887" t="s">
        <v>8245</v>
      </c>
      <c r="K3887">
        <v>1462834191</v>
      </c>
      <c r="L3887" s="9">
        <f>K3887/60/60/24+DATE(1970,1,1)</f>
        <v>42499.951284722221</v>
      </c>
      <c r="M3887">
        <v>1460242191</v>
      </c>
      <c r="N3887" s="9">
        <f>M3887/24/60/60+DATE(1970,1,1)</f>
        <v>42469.951284722221</v>
      </c>
      <c r="O3887" t="b">
        <v>0</v>
      </c>
      <c r="P3887">
        <v>0</v>
      </c>
      <c r="Q3887" t="b">
        <v>0</v>
      </c>
      <c r="R3887" t="s">
        <v>8303</v>
      </c>
      <c r="S3887" s="12" t="s">
        <v>8318</v>
      </c>
      <c r="T3887" t="s">
        <v>8360</v>
      </c>
      <c r="U3887">
        <f>YEAR(N3887)</f>
        <v>2016</v>
      </c>
    </row>
    <row r="3888" spans="1:21" ht="15" hidden="1" customHeight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>
        <f>ROUND(E3888/D3888*100,0)</f>
        <v>0</v>
      </c>
      <c r="H3888" t="e">
        <f>ROUND(E3888/P3888,2)</f>
        <v>#DIV/0!</v>
      </c>
      <c r="I3888" t="s">
        <v>8225</v>
      </c>
      <c r="J3888" t="s">
        <v>8247</v>
      </c>
      <c r="K3888">
        <v>1418275702</v>
      </c>
      <c r="L3888" s="9">
        <f>K3888/60/60/24+DATE(1970,1,1)</f>
        <v>41984.228032407409</v>
      </c>
      <c r="M3888">
        <v>1415683702</v>
      </c>
      <c r="N3888" s="9">
        <f>M3888/24/60/60+DATE(1970,1,1)</f>
        <v>41954.228032407409</v>
      </c>
      <c r="O3888" t="b">
        <v>0</v>
      </c>
      <c r="P3888">
        <v>0</v>
      </c>
      <c r="Q3888" t="b">
        <v>0</v>
      </c>
      <c r="R3888" t="s">
        <v>8303</v>
      </c>
      <c r="S3888" s="12" t="s">
        <v>8318</v>
      </c>
      <c r="T3888" t="s">
        <v>8360</v>
      </c>
      <c r="U3888">
        <f>YEAR(N3888)</f>
        <v>2014</v>
      </c>
    </row>
    <row r="3889" spans="1:21" ht="15" hidden="1" customHeight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>
        <f>ROUND(E3889/D3889*100,0)</f>
        <v>2</v>
      </c>
      <c r="H3889">
        <f>ROUND(E3889/P3889,2)</f>
        <v>17.5</v>
      </c>
      <c r="I3889" t="s">
        <v>8223</v>
      </c>
      <c r="J3889" t="s">
        <v>8245</v>
      </c>
      <c r="K3889">
        <v>1430517600</v>
      </c>
      <c r="L3889" s="9">
        <f>K3889/60/60/24+DATE(1970,1,1)</f>
        <v>42125.916666666672</v>
      </c>
      <c r="M3889">
        <v>1426538129</v>
      </c>
      <c r="N3889" s="9">
        <f>M3889/24/60/60+DATE(1970,1,1)</f>
        <v>42079.857974537037</v>
      </c>
      <c r="O3889" t="b">
        <v>0</v>
      </c>
      <c r="P3889">
        <v>2</v>
      </c>
      <c r="Q3889" t="b">
        <v>0</v>
      </c>
      <c r="R3889" t="s">
        <v>8303</v>
      </c>
      <c r="S3889" s="12" t="s">
        <v>8318</v>
      </c>
      <c r="T3889" t="s">
        <v>8360</v>
      </c>
      <c r="U3889">
        <f>YEAR(N3889)</f>
        <v>2015</v>
      </c>
    </row>
    <row r="3890" spans="1:21" ht="15" customHeight="1" x14ac:dyDescent="0.25">
      <c r="A3890">
        <v>2867</v>
      </c>
      <c r="B3890" s="3" t="s">
        <v>2867</v>
      </c>
      <c r="C3890" s="3" t="s">
        <v>6977</v>
      </c>
      <c r="D3890" s="6">
        <v>2500</v>
      </c>
      <c r="E3890" s="8">
        <v>504</v>
      </c>
      <c r="F3890" t="s">
        <v>8220</v>
      </c>
      <c r="G3890">
        <f>ROUND(E3890/D3890*100,0)</f>
        <v>20</v>
      </c>
      <c r="H3890">
        <f>ROUND(E3890/P3890,2)</f>
        <v>50.4</v>
      </c>
      <c r="I3890" t="s">
        <v>8223</v>
      </c>
      <c r="J3890" t="s">
        <v>8245</v>
      </c>
      <c r="K3890">
        <v>1467604800</v>
      </c>
      <c r="L3890" s="9">
        <f>K3890/60/60/24+DATE(1970,1,1)</f>
        <v>42555.166666666672</v>
      </c>
      <c r="M3890">
        <v>1465533672</v>
      </c>
      <c r="N3890" s="9">
        <f>M3890/24/60/60+DATE(1970,1,1)</f>
        <v>42531.195277777777</v>
      </c>
      <c r="O3890" t="b">
        <v>0</v>
      </c>
      <c r="P3890">
        <v>10</v>
      </c>
      <c r="Q3890" t="b">
        <v>0</v>
      </c>
      <c r="R3890" t="s">
        <v>8269</v>
      </c>
      <c r="S3890" s="12" t="s">
        <v>8318</v>
      </c>
      <c r="T3890" t="s">
        <v>8319</v>
      </c>
      <c r="U3890">
        <f>YEAR(N3890)</f>
        <v>2016</v>
      </c>
    </row>
    <row r="3891" spans="1:21" ht="15" customHeight="1" x14ac:dyDescent="0.25">
      <c r="A3891">
        <v>2873</v>
      </c>
      <c r="B3891" s="3" t="s">
        <v>2873</v>
      </c>
      <c r="C3891" s="3" t="s">
        <v>6983</v>
      </c>
      <c r="D3891" s="6">
        <v>2500</v>
      </c>
      <c r="E3891" s="8">
        <v>953</v>
      </c>
      <c r="F3891" t="s">
        <v>8220</v>
      </c>
      <c r="G3891">
        <f>ROUND(E3891/D3891*100,0)</f>
        <v>38</v>
      </c>
      <c r="H3891">
        <f>ROUND(E3891/P3891,2)</f>
        <v>119.13</v>
      </c>
      <c r="I3891" t="s">
        <v>8223</v>
      </c>
      <c r="J3891" t="s">
        <v>8245</v>
      </c>
      <c r="K3891">
        <v>1422473831</v>
      </c>
      <c r="L3891" s="9">
        <f>K3891/60/60/24+DATE(1970,1,1)</f>
        <v>42032.817488425921</v>
      </c>
      <c r="M3891">
        <v>1419881831</v>
      </c>
      <c r="N3891" s="9">
        <f>M3891/24/60/60+DATE(1970,1,1)</f>
        <v>42002.817488425928</v>
      </c>
      <c r="O3891" t="b">
        <v>0</v>
      </c>
      <c r="P3891">
        <v>8</v>
      </c>
      <c r="Q3891" t="b">
        <v>0</v>
      </c>
      <c r="R3891" t="s">
        <v>8269</v>
      </c>
      <c r="S3891" s="12" t="s">
        <v>8318</v>
      </c>
      <c r="T3891" t="s">
        <v>8319</v>
      </c>
      <c r="U3891">
        <f>YEAR(N3891)</f>
        <v>2014</v>
      </c>
    </row>
    <row r="3892" spans="1:21" ht="15" customHeight="1" x14ac:dyDescent="0.25">
      <c r="A3892">
        <v>2907</v>
      </c>
      <c r="B3892" s="3" t="s">
        <v>2907</v>
      </c>
      <c r="C3892" s="3" t="s">
        <v>7017</v>
      </c>
      <c r="D3892" s="6">
        <v>2500</v>
      </c>
      <c r="E3892" s="8">
        <v>2</v>
      </c>
      <c r="F3892" t="s">
        <v>8220</v>
      </c>
      <c r="G3892">
        <f>ROUND(E3892/D3892*100,0)</f>
        <v>0</v>
      </c>
      <c r="H3892">
        <f>ROUND(E3892/P3892,2)</f>
        <v>1</v>
      </c>
      <c r="I3892" t="s">
        <v>8223</v>
      </c>
      <c r="J3892" t="s">
        <v>8245</v>
      </c>
      <c r="K3892">
        <v>1463259837</v>
      </c>
      <c r="L3892" s="9">
        <f>K3892/60/60/24+DATE(1970,1,1)</f>
        <v>42504.877743055549</v>
      </c>
      <c r="M3892">
        <v>1458075837</v>
      </c>
      <c r="N3892" s="9">
        <f>M3892/24/60/60+DATE(1970,1,1)</f>
        <v>42444.877743055556</v>
      </c>
      <c r="O3892" t="b">
        <v>0</v>
      </c>
      <c r="P3892">
        <v>2</v>
      </c>
      <c r="Q3892" t="b">
        <v>0</v>
      </c>
      <c r="R3892" t="s">
        <v>8269</v>
      </c>
      <c r="S3892" s="12" t="s">
        <v>8318</v>
      </c>
      <c r="T3892" t="s">
        <v>8319</v>
      </c>
      <c r="U3892">
        <f>YEAR(N3892)</f>
        <v>2016</v>
      </c>
    </row>
    <row r="3893" spans="1:21" ht="15" customHeight="1" x14ac:dyDescent="0.25">
      <c r="A3893">
        <v>2920</v>
      </c>
      <c r="B3893" s="3" t="s">
        <v>2920</v>
      </c>
      <c r="C3893" s="3" t="s">
        <v>7030</v>
      </c>
      <c r="D3893" s="6">
        <v>2500</v>
      </c>
      <c r="E3893" s="8">
        <v>671</v>
      </c>
      <c r="F3893" t="s">
        <v>8220</v>
      </c>
      <c r="G3893">
        <f>ROUND(E3893/D3893*100,0)</f>
        <v>27</v>
      </c>
      <c r="H3893">
        <f>ROUND(E3893/P3893,2)</f>
        <v>51.62</v>
      </c>
      <c r="I3893" t="s">
        <v>8228</v>
      </c>
      <c r="J3893" t="s">
        <v>8250</v>
      </c>
      <c r="K3893">
        <v>1427306470</v>
      </c>
      <c r="L3893" s="9">
        <f>K3893/60/60/24+DATE(1970,1,1)</f>
        <v>42088.750810185185</v>
      </c>
      <c r="M3893">
        <v>1424718070</v>
      </c>
      <c r="N3893" s="9">
        <f>M3893/24/60/60+DATE(1970,1,1)</f>
        <v>42058.792476851857</v>
      </c>
      <c r="O3893" t="b">
        <v>0</v>
      </c>
      <c r="P3893">
        <v>13</v>
      </c>
      <c r="Q3893" t="b">
        <v>0</v>
      </c>
      <c r="R3893" t="s">
        <v>8269</v>
      </c>
      <c r="S3893" s="12" t="s">
        <v>8318</v>
      </c>
      <c r="T3893" t="s">
        <v>8319</v>
      </c>
      <c r="U3893">
        <f>YEAR(N3893)</f>
        <v>2015</v>
      </c>
    </row>
    <row r="3894" spans="1:21" ht="15" customHeight="1" x14ac:dyDescent="0.25">
      <c r="A3894">
        <v>3747</v>
      </c>
      <c r="B3894" s="3" t="s">
        <v>3744</v>
      </c>
      <c r="C3894" s="3" t="s">
        <v>7857</v>
      </c>
      <c r="D3894" s="6">
        <v>2500</v>
      </c>
      <c r="E3894" s="8">
        <v>25</v>
      </c>
      <c r="F3894" t="s">
        <v>8220</v>
      </c>
      <c r="G3894">
        <f>ROUND(E3894/D3894*100,0)</f>
        <v>1</v>
      </c>
      <c r="H3894">
        <f>ROUND(E3894/P3894,2)</f>
        <v>25</v>
      </c>
      <c r="I3894" t="s">
        <v>8224</v>
      </c>
      <c r="J3894" t="s">
        <v>8246</v>
      </c>
      <c r="K3894">
        <v>1436137140</v>
      </c>
      <c r="L3894" s="9">
        <f>K3894/60/60/24+DATE(1970,1,1)</f>
        <v>42190.957638888889</v>
      </c>
      <c r="M3894">
        <v>1433833896</v>
      </c>
      <c r="N3894" s="9">
        <f>M3894/24/60/60+DATE(1970,1,1)</f>
        <v>42164.299722222218</v>
      </c>
      <c r="O3894" t="b">
        <v>0</v>
      </c>
      <c r="P3894">
        <v>1</v>
      </c>
      <c r="Q3894" t="b">
        <v>0</v>
      </c>
      <c r="R3894" t="s">
        <v>8269</v>
      </c>
      <c r="S3894" s="12" t="s">
        <v>8318</v>
      </c>
      <c r="T3894" t="s">
        <v>8319</v>
      </c>
      <c r="U3894">
        <f>YEAR(N3894)</f>
        <v>2015</v>
      </c>
    </row>
    <row r="3895" spans="1:21" ht="15" customHeight="1" x14ac:dyDescent="0.25">
      <c r="A3895">
        <v>3851</v>
      </c>
      <c r="B3895" s="3" t="s">
        <v>3848</v>
      </c>
      <c r="C3895" s="3" t="s">
        <v>7960</v>
      </c>
      <c r="D3895" s="6">
        <v>2500</v>
      </c>
      <c r="E3895" s="8">
        <v>852</v>
      </c>
      <c r="F3895" t="s">
        <v>8220</v>
      </c>
      <c r="G3895">
        <f>ROUND(E3895/D3895*100,0)</f>
        <v>34</v>
      </c>
      <c r="H3895">
        <f>ROUND(E3895/P3895,2)</f>
        <v>35.5</v>
      </c>
      <c r="I3895" t="s">
        <v>8224</v>
      </c>
      <c r="J3895" t="s">
        <v>8246</v>
      </c>
      <c r="K3895">
        <v>1437129179</v>
      </c>
      <c r="L3895" s="9">
        <f>K3895/60/60/24+DATE(1970,1,1)</f>
        <v>42202.439571759256</v>
      </c>
      <c r="M3895">
        <v>1434537179</v>
      </c>
      <c r="N3895" s="9">
        <f>M3895/24/60/60+DATE(1970,1,1)</f>
        <v>42172.439571759256</v>
      </c>
      <c r="O3895" t="b">
        <v>1</v>
      </c>
      <c r="P3895">
        <v>24</v>
      </c>
      <c r="Q3895" t="b">
        <v>0</v>
      </c>
      <c r="R3895" t="s">
        <v>8269</v>
      </c>
      <c r="S3895" s="12" t="s">
        <v>8318</v>
      </c>
      <c r="T3895" t="s">
        <v>8319</v>
      </c>
      <c r="U3895">
        <f>YEAR(N3895)</f>
        <v>2015</v>
      </c>
    </row>
    <row r="3896" spans="1:21" ht="15" customHeight="1" x14ac:dyDescent="0.25">
      <c r="A3896">
        <v>3859</v>
      </c>
      <c r="B3896" s="3" t="s">
        <v>3856</v>
      </c>
      <c r="C3896" s="3" t="s">
        <v>7968</v>
      </c>
      <c r="D3896" s="6">
        <v>2500</v>
      </c>
      <c r="E3896" s="8">
        <v>1</v>
      </c>
      <c r="F3896" t="s">
        <v>8220</v>
      </c>
      <c r="G3896">
        <f>ROUND(E3896/D3896*100,0)</f>
        <v>0</v>
      </c>
      <c r="H3896">
        <f>ROUND(E3896/P3896,2)</f>
        <v>1</v>
      </c>
      <c r="I3896" t="s">
        <v>8223</v>
      </c>
      <c r="J3896" t="s">
        <v>8245</v>
      </c>
      <c r="K3896">
        <v>1403730000</v>
      </c>
      <c r="L3896" s="9">
        <f>K3896/60/60/24+DATE(1970,1,1)</f>
        <v>41815.875</v>
      </c>
      <c r="M3896">
        <v>1401485207</v>
      </c>
      <c r="N3896" s="9">
        <f>M3896/24/60/60+DATE(1970,1,1)</f>
        <v>41789.893599537041</v>
      </c>
      <c r="O3896" t="b">
        <v>0</v>
      </c>
      <c r="P3896">
        <v>1</v>
      </c>
      <c r="Q3896" t="b">
        <v>0</v>
      </c>
      <c r="R3896" t="s">
        <v>8269</v>
      </c>
      <c r="S3896" s="12" t="s">
        <v>8318</v>
      </c>
      <c r="T3896" t="s">
        <v>8319</v>
      </c>
      <c r="U3896">
        <f>YEAR(N3896)</f>
        <v>2014</v>
      </c>
    </row>
    <row r="3897" spans="1:21" ht="15" customHeight="1" x14ac:dyDescent="0.25">
      <c r="A3897">
        <v>3897</v>
      </c>
      <c r="B3897" s="3" t="s">
        <v>3894</v>
      </c>
      <c r="C3897" s="3" t="s">
        <v>8005</v>
      </c>
      <c r="D3897" s="6">
        <v>2500</v>
      </c>
      <c r="E3897" s="8">
        <v>440</v>
      </c>
      <c r="F3897" t="s">
        <v>8220</v>
      </c>
      <c r="G3897">
        <f>ROUND(E3897/D3897*100,0)</f>
        <v>18</v>
      </c>
      <c r="H3897">
        <f>ROUND(E3897/P3897,2)</f>
        <v>44</v>
      </c>
      <c r="I3897" t="s">
        <v>8227</v>
      </c>
      <c r="J3897" t="s">
        <v>8249</v>
      </c>
      <c r="K3897">
        <v>1420750683</v>
      </c>
      <c r="L3897" s="9">
        <f>K3897/60/60/24+DATE(1970,1,1)</f>
        <v>42012.87364583333</v>
      </c>
      <c r="M3897">
        <v>1418158683</v>
      </c>
      <c r="N3897" s="9">
        <f>M3897/24/60/60+DATE(1970,1,1)</f>
        <v>41982.87364583333</v>
      </c>
      <c r="O3897" t="b">
        <v>0</v>
      </c>
      <c r="P3897">
        <v>10</v>
      </c>
      <c r="Q3897" t="b">
        <v>0</v>
      </c>
      <c r="R3897" t="s">
        <v>8269</v>
      </c>
      <c r="S3897" s="12" t="s">
        <v>8318</v>
      </c>
      <c r="T3897" t="s">
        <v>8319</v>
      </c>
      <c r="U3897">
        <f>YEAR(N3897)</f>
        <v>2014</v>
      </c>
    </row>
    <row r="3898" spans="1:21" ht="15" customHeight="1" x14ac:dyDescent="0.25">
      <c r="A3898">
        <v>3898</v>
      </c>
      <c r="B3898" s="3" t="s">
        <v>3895</v>
      </c>
      <c r="C3898" s="3" t="s">
        <v>8006</v>
      </c>
      <c r="D3898" s="6">
        <v>2500</v>
      </c>
      <c r="E3898" s="8">
        <v>814</v>
      </c>
      <c r="F3898" t="s">
        <v>8220</v>
      </c>
      <c r="G3898">
        <f>ROUND(E3898/D3898*100,0)</f>
        <v>33</v>
      </c>
      <c r="H3898">
        <f>ROUND(E3898/P3898,2)</f>
        <v>50.88</v>
      </c>
      <c r="I3898" t="s">
        <v>8224</v>
      </c>
      <c r="J3898" t="s">
        <v>8246</v>
      </c>
      <c r="K3898">
        <v>1439827200</v>
      </c>
      <c r="L3898" s="9">
        <f>K3898/60/60/24+DATE(1970,1,1)</f>
        <v>42233.666666666672</v>
      </c>
      <c r="M3898">
        <v>1436355270</v>
      </c>
      <c r="N3898" s="9">
        <f>M3898/24/60/60+DATE(1970,1,1)</f>
        <v>42193.482291666667</v>
      </c>
      <c r="O3898" t="b">
        <v>0</v>
      </c>
      <c r="P3898">
        <v>16</v>
      </c>
      <c r="Q3898" t="b">
        <v>0</v>
      </c>
      <c r="R3898" t="s">
        <v>8269</v>
      </c>
      <c r="S3898" s="12" t="s">
        <v>8318</v>
      </c>
      <c r="T3898" t="s">
        <v>8319</v>
      </c>
      <c r="U3898">
        <f>YEAR(N3898)</f>
        <v>2015</v>
      </c>
    </row>
    <row r="3899" spans="1:21" ht="15" customHeight="1" x14ac:dyDescent="0.25">
      <c r="A3899">
        <v>3900</v>
      </c>
      <c r="B3899" s="3" t="s">
        <v>3897</v>
      </c>
      <c r="C3899" s="3" t="s">
        <v>8008</v>
      </c>
      <c r="D3899" s="6">
        <v>2500</v>
      </c>
      <c r="E3899" s="8">
        <v>135</v>
      </c>
      <c r="F3899" t="s">
        <v>8220</v>
      </c>
      <c r="G3899">
        <f>ROUND(E3899/D3899*100,0)</f>
        <v>5</v>
      </c>
      <c r="H3899">
        <f>ROUND(E3899/P3899,2)</f>
        <v>27</v>
      </c>
      <c r="I3899" t="s">
        <v>8223</v>
      </c>
      <c r="J3899" t="s">
        <v>8245</v>
      </c>
      <c r="K3899">
        <v>1433988791</v>
      </c>
      <c r="L3899" s="9">
        <f>K3899/60/60/24+DATE(1970,1,1)</f>
        <v>42166.092488425929</v>
      </c>
      <c r="M3899">
        <v>1431396791</v>
      </c>
      <c r="N3899" s="9">
        <f>M3899/24/60/60+DATE(1970,1,1)</f>
        <v>42136.092488425929</v>
      </c>
      <c r="O3899" t="b">
        <v>0</v>
      </c>
      <c r="P3899">
        <v>5</v>
      </c>
      <c r="Q3899" t="b">
        <v>0</v>
      </c>
      <c r="R3899" t="s">
        <v>8269</v>
      </c>
      <c r="S3899" s="12" t="s">
        <v>8318</v>
      </c>
      <c r="T3899" t="s">
        <v>8319</v>
      </c>
      <c r="U3899">
        <f>YEAR(N3899)</f>
        <v>2015</v>
      </c>
    </row>
    <row r="3900" spans="1:21" ht="15" customHeight="1" x14ac:dyDescent="0.25">
      <c r="A3900">
        <v>3914</v>
      </c>
      <c r="B3900" s="3" t="s">
        <v>3911</v>
      </c>
      <c r="C3900" s="3" t="s">
        <v>8022</v>
      </c>
      <c r="D3900" s="6">
        <v>2500</v>
      </c>
      <c r="E3900" s="8">
        <v>909</v>
      </c>
      <c r="F3900" t="s">
        <v>8220</v>
      </c>
      <c r="G3900">
        <f>ROUND(E3900/D3900*100,0)</f>
        <v>36</v>
      </c>
      <c r="H3900">
        <f>ROUND(E3900/P3900,2)</f>
        <v>33.67</v>
      </c>
      <c r="I3900" t="s">
        <v>8224</v>
      </c>
      <c r="J3900" t="s">
        <v>8246</v>
      </c>
      <c r="K3900">
        <v>1431298740</v>
      </c>
      <c r="L3900" s="9">
        <f>K3900/60/60/24+DATE(1970,1,1)</f>
        <v>42134.957638888889</v>
      </c>
      <c r="M3900">
        <v>1429558756</v>
      </c>
      <c r="N3900" s="9">
        <f>M3900/24/60/60+DATE(1970,1,1)</f>
        <v>42114.818935185183</v>
      </c>
      <c r="O3900" t="b">
        <v>0</v>
      </c>
      <c r="P3900">
        <v>27</v>
      </c>
      <c r="Q3900" t="b">
        <v>0</v>
      </c>
      <c r="R3900" t="s">
        <v>8269</v>
      </c>
      <c r="S3900" s="12" t="s">
        <v>8318</v>
      </c>
      <c r="T3900" t="s">
        <v>8319</v>
      </c>
      <c r="U3900">
        <f>YEAR(N3900)</f>
        <v>2015</v>
      </c>
    </row>
    <row r="3901" spans="1:21" ht="15" customHeight="1" x14ac:dyDescent="0.25">
      <c r="A3901">
        <v>3920</v>
      </c>
      <c r="B3901" s="3" t="s">
        <v>3917</v>
      </c>
      <c r="C3901" s="3" t="s">
        <v>8028</v>
      </c>
      <c r="D3901" s="6">
        <v>2500</v>
      </c>
      <c r="E3901" s="8">
        <v>135</v>
      </c>
      <c r="F3901" t="s">
        <v>8220</v>
      </c>
      <c r="G3901">
        <f>ROUND(E3901/D3901*100,0)</f>
        <v>5</v>
      </c>
      <c r="H3901">
        <f>ROUND(E3901/P3901,2)</f>
        <v>45</v>
      </c>
      <c r="I3901" t="s">
        <v>8224</v>
      </c>
      <c r="J3901" t="s">
        <v>8246</v>
      </c>
      <c r="K3901">
        <v>1479032260</v>
      </c>
      <c r="L3901" s="9">
        <f>K3901/60/60/24+DATE(1970,1,1)</f>
        <v>42687.428935185191</v>
      </c>
      <c r="M3901">
        <v>1476436660</v>
      </c>
      <c r="N3901" s="9">
        <f>M3901/24/60/60+DATE(1970,1,1)</f>
        <v>42657.38726851852</v>
      </c>
      <c r="O3901" t="b">
        <v>0</v>
      </c>
      <c r="P3901">
        <v>3</v>
      </c>
      <c r="Q3901" t="b">
        <v>0</v>
      </c>
      <c r="R3901" t="s">
        <v>8269</v>
      </c>
      <c r="S3901" s="12" t="s">
        <v>8318</v>
      </c>
      <c r="T3901" t="s">
        <v>8319</v>
      </c>
      <c r="U3901">
        <f>YEAR(N3901)</f>
        <v>2016</v>
      </c>
    </row>
    <row r="3902" spans="1:21" ht="15" customHeight="1" x14ac:dyDescent="0.25">
      <c r="A3902">
        <v>3927</v>
      </c>
      <c r="B3902" s="3" t="s">
        <v>3924</v>
      </c>
      <c r="C3902" s="3" t="s">
        <v>8035</v>
      </c>
      <c r="D3902" s="6">
        <v>2500</v>
      </c>
      <c r="E3902" s="8">
        <v>25</v>
      </c>
      <c r="F3902" t="s">
        <v>8220</v>
      </c>
      <c r="G3902">
        <f>ROUND(E3902/D3902*100,0)</f>
        <v>1</v>
      </c>
      <c r="H3902">
        <f>ROUND(E3902/P3902,2)</f>
        <v>12.5</v>
      </c>
      <c r="I3902" t="s">
        <v>8224</v>
      </c>
      <c r="J3902" t="s">
        <v>8246</v>
      </c>
      <c r="K3902">
        <v>1407565504</v>
      </c>
      <c r="L3902" s="9">
        <f>K3902/60/60/24+DATE(1970,1,1)</f>
        <v>41860.267407407409</v>
      </c>
      <c r="M3902">
        <v>1404973504</v>
      </c>
      <c r="N3902" s="9">
        <f>M3902/24/60/60+DATE(1970,1,1)</f>
        <v>41830.267407407402</v>
      </c>
      <c r="O3902" t="b">
        <v>0</v>
      </c>
      <c r="P3902">
        <v>2</v>
      </c>
      <c r="Q3902" t="b">
        <v>0</v>
      </c>
      <c r="R3902" t="s">
        <v>8269</v>
      </c>
      <c r="S3902" s="12" t="s">
        <v>8318</v>
      </c>
      <c r="T3902" t="s">
        <v>8319</v>
      </c>
      <c r="U3902">
        <f>YEAR(N3902)</f>
        <v>2014</v>
      </c>
    </row>
    <row r="3903" spans="1:21" ht="15" customHeight="1" x14ac:dyDescent="0.25">
      <c r="A3903">
        <v>3980</v>
      </c>
      <c r="B3903" s="3" t="s">
        <v>3977</v>
      </c>
      <c r="C3903" s="3" t="s">
        <v>8087</v>
      </c>
      <c r="D3903" s="6">
        <v>2500</v>
      </c>
      <c r="E3903" s="8">
        <v>450</v>
      </c>
      <c r="F3903" t="s">
        <v>8220</v>
      </c>
      <c r="G3903">
        <f>ROUND(E3903/D3903*100,0)</f>
        <v>18</v>
      </c>
      <c r="H3903">
        <f>ROUND(E3903/P3903,2)</f>
        <v>64.290000000000006</v>
      </c>
      <c r="I3903" t="s">
        <v>8223</v>
      </c>
      <c r="J3903" t="s">
        <v>8245</v>
      </c>
      <c r="K3903">
        <v>1404570147</v>
      </c>
      <c r="L3903" s="9">
        <f>K3903/60/60/24+DATE(1970,1,1)</f>
        <v>41825.598923611113</v>
      </c>
      <c r="M3903">
        <v>1401978147</v>
      </c>
      <c r="N3903" s="9">
        <f>M3903/24/60/60+DATE(1970,1,1)</f>
        <v>41795.598923611113</v>
      </c>
      <c r="O3903" t="b">
        <v>0</v>
      </c>
      <c r="P3903">
        <v>7</v>
      </c>
      <c r="Q3903" t="b">
        <v>0</v>
      </c>
      <c r="R3903" t="s">
        <v>8269</v>
      </c>
      <c r="S3903" s="12" t="s">
        <v>8318</v>
      </c>
      <c r="T3903" t="s">
        <v>8319</v>
      </c>
      <c r="U3903">
        <f>YEAR(N3903)</f>
        <v>2014</v>
      </c>
    </row>
    <row r="3904" spans="1:21" ht="15" customHeight="1" x14ac:dyDescent="0.25">
      <c r="A3904">
        <v>4030</v>
      </c>
      <c r="B3904" s="3" t="s">
        <v>4026</v>
      </c>
      <c r="C3904" s="3" t="s">
        <v>8135</v>
      </c>
      <c r="D3904" s="6">
        <v>2500</v>
      </c>
      <c r="E3904" s="8">
        <v>400</v>
      </c>
      <c r="F3904" t="s">
        <v>8220</v>
      </c>
      <c r="G3904">
        <f>ROUND(E3904/D3904*100,0)</f>
        <v>16</v>
      </c>
      <c r="H3904">
        <f>ROUND(E3904/P3904,2)</f>
        <v>66.67</v>
      </c>
      <c r="I3904" t="s">
        <v>8223</v>
      </c>
      <c r="J3904" t="s">
        <v>8245</v>
      </c>
      <c r="K3904">
        <v>1454525340</v>
      </c>
      <c r="L3904" s="9">
        <f>K3904/60/60/24+DATE(1970,1,1)</f>
        <v>42403.784027777772</v>
      </c>
      <c r="M3904">
        <v>1452008599</v>
      </c>
      <c r="N3904" s="9">
        <f>M3904/24/60/60+DATE(1970,1,1)</f>
        <v>42374.655081018514</v>
      </c>
      <c r="O3904" t="b">
        <v>0</v>
      </c>
      <c r="P3904">
        <v>6</v>
      </c>
      <c r="Q3904" t="b">
        <v>0</v>
      </c>
      <c r="R3904" t="s">
        <v>8269</v>
      </c>
      <c r="S3904" s="12" t="s">
        <v>8318</v>
      </c>
      <c r="T3904" t="s">
        <v>8319</v>
      </c>
      <c r="U3904">
        <f>YEAR(N3904)</f>
        <v>2016</v>
      </c>
    </row>
    <row r="3905" spans="1:21" ht="15" customHeight="1" x14ac:dyDescent="0.25">
      <c r="A3905">
        <v>4038</v>
      </c>
      <c r="B3905" s="3" t="s">
        <v>4034</v>
      </c>
      <c r="C3905" s="3" t="s">
        <v>8142</v>
      </c>
      <c r="D3905" s="6">
        <v>2500</v>
      </c>
      <c r="E3905" s="8">
        <v>301</v>
      </c>
      <c r="F3905" t="s">
        <v>8220</v>
      </c>
      <c r="G3905">
        <f>ROUND(E3905/D3905*100,0)</f>
        <v>12</v>
      </c>
      <c r="H3905">
        <f>ROUND(E3905/P3905,2)</f>
        <v>75.25</v>
      </c>
      <c r="I3905" t="s">
        <v>8223</v>
      </c>
      <c r="J3905" t="s">
        <v>8245</v>
      </c>
      <c r="K3905">
        <v>1413573010</v>
      </c>
      <c r="L3905" s="9">
        <f>K3905/60/60/24+DATE(1970,1,1)</f>
        <v>41929.798726851855</v>
      </c>
      <c r="M3905">
        <v>1408389010</v>
      </c>
      <c r="N3905" s="9">
        <f>M3905/24/60/60+DATE(1970,1,1)</f>
        <v>41869.798726851848</v>
      </c>
      <c r="O3905" t="b">
        <v>0</v>
      </c>
      <c r="P3905">
        <v>4</v>
      </c>
      <c r="Q3905" t="b">
        <v>0</v>
      </c>
      <c r="R3905" t="s">
        <v>8269</v>
      </c>
      <c r="S3905" s="12" t="s">
        <v>8318</v>
      </c>
      <c r="T3905" t="s">
        <v>8319</v>
      </c>
      <c r="U3905">
        <f>YEAR(N3905)</f>
        <v>2014</v>
      </c>
    </row>
    <row r="3906" spans="1:21" ht="15" customHeight="1" x14ac:dyDescent="0.25">
      <c r="A3906">
        <v>4093</v>
      </c>
      <c r="B3906" s="3" t="s">
        <v>4089</v>
      </c>
      <c r="C3906" s="3" t="s">
        <v>8196</v>
      </c>
      <c r="D3906" s="6">
        <v>2500</v>
      </c>
      <c r="E3906" s="8">
        <v>60</v>
      </c>
      <c r="F3906" t="s">
        <v>8220</v>
      </c>
      <c r="G3906">
        <f>ROUND(E3906/D3906*100,0)</f>
        <v>2</v>
      </c>
      <c r="H3906">
        <f>ROUND(E3906/P3906,2)</f>
        <v>15</v>
      </c>
      <c r="I3906" t="s">
        <v>8224</v>
      </c>
      <c r="J3906" t="s">
        <v>8246</v>
      </c>
      <c r="K3906">
        <v>1440272093</v>
      </c>
      <c r="L3906" s="9">
        <f>K3906/60/60/24+DATE(1970,1,1)</f>
        <v>42238.815891203703</v>
      </c>
      <c r="M3906">
        <v>1435088093</v>
      </c>
      <c r="N3906" s="9">
        <f>M3906/24/60/60+DATE(1970,1,1)</f>
        <v>42178.815891203703</v>
      </c>
      <c r="O3906" t="b">
        <v>0</v>
      </c>
      <c r="P3906">
        <v>4</v>
      </c>
      <c r="Q3906" t="b">
        <v>0</v>
      </c>
      <c r="R3906" t="s">
        <v>8269</v>
      </c>
      <c r="S3906" s="12" t="s">
        <v>8318</v>
      </c>
      <c r="T3906" t="s">
        <v>8319</v>
      </c>
      <c r="U3906">
        <f>YEAR(N3906)</f>
        <v>2015</v>
      </c>
    </row>
    <row r="3907" spans="1:21" ht="15" customHeight="1" x14ac:dyDescent="0.25">
      <c r="A3907">
        <v>4112</v>
      </c>
      <c r="B3907" s="3" t="s">
        <v>4108</v>
      </c>
      <c r="C3907" s="3" t="s">
        <v>6961</v>
      </c>
      <c r="D3907" s="6">
        <v>2500</v>
      </c>
      <c r="E3907" s="8">
        <v>1</v>
      </c>
      <c r="F3907" t="s">
        <v>8220</v>
      </c>
      <c r="G3907">
        <f>ROUND(E3907/D3907*100,0)</f>
        <v>0</v>
      </c>
      <c r="H3907">
        <f>ROUND(E3907/P3907,2)</f>
        <v>1</v>
      </c>
      <c r="I3907" t="s">
        <v>8240</v>
      </c>
      <c r="J3907" t="s">
        <v>8248</v>
      </c>
      <c r="K3907">
        <v>1456617600</v>
      </c>
      <c r="L3907" s="9">
        <f>K3907/60/60/24+DATE(1970,1,1)</f>
        <v>42428</v>
      </c>
      <c r="M3907">
        <v>1454280186</v>
      </c>
      <c r="N3907" s="9">
        <f>M3907/24/60/60+DATE(1970,1,1)</f>
        <v>42400.946597222224</v>
      </c>
      <c r="O3907" t="b">
        <v>0</v>
      </c>
      <c r="P3907">
        <v>1</v>
      </c>
      <c r="Q3907" t="b">
        <v>0</v>
      </c>
      <c r="R3907" t="s">
        <v>8269</v>
      </c>
      <c r="S3907" s="12" t="s">
        <v>8318</v>
      </c>
      <c r="T3907" t="s">
        <v>8319</v>
      </c>
      <c r="U3907">
        <f>YEAR(N3907)</f>
        <v>2016</v>
      </c>
    </row>
    <row r="3908" spans="1:21" ht="15" customHeight="1" x14ac:dyDescent="0.25">
      <c r="A3908">
        <v>4074</v>
      </c>
      <c r="B3908" s="3" t="s">
        <v>4070</v>
      </c>
      <c r="C3908" s="3" t="s">
        <v>8177</v>
      </c>
      <c r="D3908" s="6">
        <v>2750</v>
      </c>
      <c r="E3908" s="8">
        <v>735</v>
      </c>
      <c r="F3908" t="s">
        <v>8220</v>
      </c>
      <c r="G3908">
        <f>ROUND(E3908/D3908*100,0)</f>
        <v>27</v>
      </c>
      <c r="H3908">
        <f>ROUND(E3908/P3908,2)</f>
        <v>35</v>
      </c>
      <c r="I3908" t="s">
        <v>8224</v>
      </c>
      <c r="J3908" t="s">
        <v>8246</v>
      </c>
      <c r="K3908">
        <v>1446732975</v>
      </c>
      <c r="L3908" s="9">
        <f>K3908/60/60/24+DATE(1970,1,1)</f>
        <v>42313.594618055555</v>
      </c>
      <c r="M3908">
        <v>1444137375</v>
      </c>
      <c r="N3908" s="9">
        <f>M3908/24/60/60+DATE(1970,1,1)</f>
        <v>42283.552951388891</v>
      </c>
      <c r="O3908" t="b">
        <v>0</v>
      </c>
      <c r="P3908">
        <v>21</v>
      </c>
      <c r="Q3908" t="b">
        <v>0</v>
      </c>
      <c r="R3908" t="s">
        <v>8269</v>
      </c>
      <c r="S3908" s="12" t="s">
        <v>8318</v>
      </c>
      <c r="T3908" t="s">
        <v>8319</v>
      </c>
      <c r="U3908">
        <f>YEAR(N3908)</f>
        <v>2015</v>
      </c>
    </row>
    <row r="3909" spans="1:21" ht="15" customHeight="1" x14ac:dyDescent="0.25">
      <c r="A3909">
        <v>3969</v>
      </c>
      <c r="B3909" s="3" t="s">
        <v>3966</v>
      </c>
      <c r="C3909" s="3" t="s">
        <v>8076</v>
      </c>
      <c r="D3909" s="6">
        <v>2825</v>
      </c>
      <c r="E3909" s="8">
        <v>211</v>
      </c>
      <c r="F3909" t="s">
        <v>8220</v>
      </c>
      <c r="G3909">
        <f>ROUND(E3909/D3909*100,0)</f>
        <v>7</v>
      </c>
      <c r="H3909">
        <f>ROUND(E3909/P3909,2)</f>
        <v>35.17</v>
      </c>
      <c r="I3909" t="s">
        <v>8223</v>
      </c>
      <c r="J3909" t="s">
        <v>8245</v>
      </c>
      <c r="K3909">
        <v>1472442900</v>
      </c>
      <c r="L3909" s="9">
        <f>K3909/60/60/24+DATE(1970,1,1)</f>
        <v>42611.163194444445</v>
      </c>
      <c r="M3909">
        <v>1471638646</v>
      </c>
      <c r="N3909" s="9">
        <f>M3909/24/60/60+DATE(1970,1,1)</f>
        <v>42601.854699074072</v>
      </c>
      <c r="O3909" t="b">
        <v>0</v>
      </c>
      <c r="P3909">
        <v>6</v>
      </c>
      <c r="Q3909" t="b">
        <v>0</v>
      </c>
      <c r="R3909" t="s">
        <v>8269</v>
      </c>
      <c r="S3909" s="12" t="s">
        <v>8318</v>
      </c>
      <c r="T3909" t="s">
        <v>8319</v>
      </c>
      <c r="U3909">
        <f>YEAR(N3909)</f>
        <v>2016</v>
      </c>
    </row>
    <row r="3910" spans="1:21" ht="15" customHeight="1" x14ac:dyDescent="0.25">
      <c r="A3910">
        <v>3937</v>
      </c>
      <c r="B3910" s="3" t="s">
        <v>3934</v>
      </c>
      <c r="C3910" s="3" t="s">
        <v>8045</v>
      </c>
      <c r="D3910" s="6">
        <v>2885</v>
      </c>
      <c r="E3910" s="8">
        <v>2485</v>
      </c>
      <c r="F3910" t="s">
        <v>8220</v>
      </c>
      <c r="G3910">
        <f>ROUND(E3910/D3910*100,0)</f>
        <v>86</v>
      </c>
      <c r="H3910">
        <f>ROUND(E3910/P3910,2)</f>
        <v>248.5</v>
      </c>
      <c r="I3910" t="s">
        <v>8223</v>
      </c>
      <c r="J3910" t="s">
        <v>8245</v>
      </c>
      <c r="K3910">
        <v>1468249760</v>
      </c>
      <c r="L3910" s="9">
        <f>K3910/60/60/24+DATE(1970,1,1)</f>
        <v>42562.631481481483</v>
      </c>
      <c r="M3910">
        <v>1465830560</v>
      </c>
      <c r="N3910" s="9">
        <f>M3910/24/60/60+DATE(1970,1,1)</f>
        <v>42534.631481481483</v>
      </c>
      <c r="O3910" t="b">
        <v>0</v>
      </c>
      <c r="P3910">
        <v>10</v>
      </c>
      <c r="Q3910" t="b">
        <v>0</v>
      </c>
      <c r="R3910" t="s">
        <v>8269</v>
      </c>
      <c r="S3910" s="12" t="s">
        <v>8318</v>
      </c>
      <c r="T3910" t="s">
        <v>8319</v>
      </c>
      <c r="U3910">
        <f>YEAR(N3910)</f>
        <v>2016</v>
      </c>
    </row>
    <row r="3911" spans="1:21" ht="15" customHeight="1" x14ac:dyDescent="0.25">
      <c r="A3911">
        <v>2865</v>
      </c>
      <c r="B3911" s="3" t="s">
        <v>2865</v>
      </c>
      <c r="C3911" s="3" t="s">
        <v>6975</v>
      </c>
      <c r="D3911" s="6">
        <v>2888</v>
      </c>
      <c r="E3911" s="8">
        <v>0</v>
      </c>
      <c r="F3911" t="s">
        <v>8220</v>
      </c>
      <c r="G3911">
        <f>ROUND(E3911/D3911*100,0)</f>
        <v>0</v>
      </c>
      <c r="H3911" t="e">
        <f>ROUND(E3911/P3911,2)</f>
        <v>#DIV/0!</v>
      </c>
      <c r="I3911" t="s">
        <v>8223</v>
      </c>
      <c r="J3911" t="s">
        <v>8245</v>
      </c>
      <c r="K3911">
        <v>1420512259</v>
      </c>
      <c r="L3911" s="9">
        <f>K3911/60/60/24+DATE(1970,1,1)</f>
        <v>42010.114108796297</v>
      </c>
      <c r="M3911">
        <v>1415328259</v>
      </c>
      <c r="N3911" s="9">
        <f>M3911/24/60/60+DATE(1970,1,1)</f>
        <v>41950.114108796297</v>
      </c>
      <c r="O3911" t="b">
        <v>0</v>
      </c>
      <c r="P3911">
        <v>0</v>
      </c>
      <c r="Q3911" t="b">
        <v>0</v>
      </c>
      <c r="R3911" t="s">
        <v>8269</v>
      </c>
      <c r="S3911" s="12" t="s">
        <v>8318</v>
      </c>
      <c r="T3911" t="s">
        <v>8319</v>
      </c>
      <c r="U3911">
        <f>YEAR(N3911)</f>
        <v>2014</v>
      </c>
    </row>
    <row r="3912" spans="1:21" ht="15" customHeight="1" x14ac:dyDescent="0.25">
      <c r="A3912">
        <v>2856</v>
      </c>
      <c r="B3912" s="3" t="s">
        <v>2856</v>
      </c>
      <c r="C3912" s="3" t="s">
        <v>6966</v>
      </c>
      <c r="D3912" s="6">
        <v>3000</v>
      </c>
      <c r="E3912" s="8">
        <v>146</v>
      </c>
      <c r="F3912" t="s">
        <v>8220</v>
      </c>
      <c r="G3912">
        <f>ROUND(E3912/D3912*100,0)</f>
        <v>5</v>
      </c>
      <c r="H3912">
        <f>ROUND(E3912/P3912,2)</f>
        <v>24.33</v>
      </c>
      <c r="I3912" t="s">
        <v>8223</v>
      </c>
      <c r="J3912" t="s">
        <v>8245</v>
      </c>
      <c r="K3912">
        <v>1439069640</v>
      </c>
      <c r="L3912" s="9">
        <f>K3912/60/60/24+DATE(1970,1,1)</f>
        <v>42224.898611111115</v>
      </c>
      <c r="M3912">
        <v>1433897647</v>
      </c>
      <c r="N3912" s="9">
        <f>M3912/24/60/60+DATE(1970,1,1)</f>
        <v>42165.037581018521</v>
      </c>
      <c r="O3912" t="b">
        <v>0</v>
      </c>
      <c r="P3912">
        <v>6</v>
      </c>
      <c r="Q3912" t="b">
        <v>0</v>
      </c>
      <c r="R3912" t="s">
        <v>8269</v>
      </c>
      <c r="S3912" s="12" t="s">
        <v>8318</v>
      </c>
      <c r="T3912" t="s">
        <v>8319</v>
      </c>
      <c r="U3912">
        <f>YEAR(N3912)</f>
        <v>2015</v>
      </c>
    </row>
    <row r="3913" spans="1:21" ht="15" customHeight="1" x14ac:dyDescent="0.25">
      <c r="A3913">
        <v>2872</v>
      </c>
      <c r="B3913" s="3" t="s">
        <v>2872</v>
      </c>
      <c r="C3913" s="3" t="s">
        <v>6982</v>
      </c>
      <c r="D3913" s="6">
        <v>3000</v>
      </c>
      <c r="E3913" s="8">
        <v>0</v>
      </c>
      <c r="F3913" t="s">
        <v>8220</v>
      </c>
      <c r="G3913">
        <f>ROUND(E3913/D3913*100,0)</f>
        <v>0</v>
      </c>
      <c r="H3913" t="e">
        <f>ROUND(E3913/P3913,2)</f>
        <v>#DIV/0!</v>
      </c>
      <c r="I3913" t="s">
        <v>8223</v>
      </c>
      <c r="J3913" t="s">
        <v>8245</v>
      </c>
      <c r="K3913">
        <v>1434768438</v>
      </c>
      <c r="L3913" s="9">
        <f>K3913/60/60/24+DATE(1970,1,1)</f>
        <v>42175.11618055556</v>
      </c>
      <c r="M3913">
        <v>1429584438</v>
      </c>
      <c r="N3913" s="9">
        <f>M3913/24/60/60+DATE(1970,1,1)</f>
        <v>42115.11618055556</v>
      </c>
      <c r="O3913" t="b">
        <v>0</v>
      </c>
      <c r="P3913">
        <v>0</v>
      </c>
      <c r="Q3913" t="b">
        <v>0</v>
      </c>
      <c r="R3913" t="s">
        <v>8269</v>
      </c>
      <c r="S3913" s="12" t="s">
        <v>8318</v>
      </c>
      <c r="T3913" t="s">
        <v>8319</v>
      </c>
      <c r="U3913">
        <f>YEAR(N3913)</f>
        <v>2015</v>
      </c>
    </row>
    <row r="3914" spans="1:21" ht="15" customHeight="1" x14ac:dyDescent="0.25">
      <c r="A3914">
        <v>2878</v>
      </c>
      <c r="B3914" s="3" t="s">
        <v>2878</v>
      </c>
      <c r="C3914" s="3" t="s">
        <v>6988</v>
      </c>
      <c r="D3914" s="6">
        <v>3000</v>
      </c>
      <c r="E3914" s="8">
        <v>63</v>
      </c>
      <c r="F3914" t="s">
        <v>8220</v>
      </c>
      <c r="G3914">
        <f>ROUND(E3914/D3914*100,0)</f>
        <v>2</v>
      </c>
      <c r="H3914">
        <f>ROUND(E3914/P3914,2)</f>
        <v>15.75</v>
      </c>
      <c r="I3914" t="s">
        <v>8224</v>
      </c>
      <c r="J3914" t="s">
        <v>8246</v>
      </c>
      <c r="K3914">
        <v>1435934795</v>
      </c>
      <c r="L3914" s="9">
        <f>K3914/60/60/24+DATE(1970,1,1)</f>
        <v>42188.615682870368</v>
      </c>
      <c r="M3914">
        <v>1430750795</v>
      </c>
      <c r="N3914" s="9">
        <f>M3914/24/60/60+DATE(1970,1,1)</f>
        <v>42128.615682870368</v>
      </c>
      <c r="O3914" t="b">
        <v>0</v>
      </c>
      <c r="P3914">
        <v>4</v>
      </c>
      <c r="Q3914" t="b">
        <v>0</v>
      </c>
      <c r="R3914" t="s">
        <v>8269</v>
      </c>
      <c r="S3914" s="12" t="s">
        <v>8318</v>
      </c>
      <c r="T3914" t="s">
        <v>8319</v>
      </c>
      <c r="U3914">
        <f>YEAR(N3914)</f>
        <v>2015</v>
      </c>
    </row>
    <row r="3915" spans="1:21" ht="15" customHeight="1" x14ac:dyDescent="0.25">
      <c r="A3915">
        <v>2887</v>
      </c>
      <c r="B3915" s="3" t="s">
        <v>2887</v>
      </c>
      <c r="C3915" s="3" t="s">
        <v>6997</v>
      </c>
      <c r="D3915" s="6">
        <v>3000</v>
      </c>
      <c r="E3915" s="8">
        <v>5</v>
      </c>
      <c r="F3915" t="s">
        <v>8220</v>
      </c>
      <c r="G3915">
        <f>ROUND(E3915/D3915*100,0)</f>
        <v>0</v>
      </c>
      <c r="H3915">
        <f>ROUND(E3915/P3915,2)</f>
        <v>5</v>
      </c>
      <c r="I3915" t="s">
        <v>8223</v>
      </c>
      <c r="J3915" t="s">
        <v>8245</v>
      </c>
      <c r="K3915">
        <v>1420971324</v>
      </c>
      <c r="L3915" s="9">
        <f>K3915/60/60/24+DATE(1970,1,1)</f>
        <v>42015.427361111113</v>
      </c>
      <c r="M3915">
        <v>1418379324</v>
      </c>
      <c r="N3915" s="9">
        <f>M3915/24/60/60+DATE(1970,1,1)</f>
        <v>41985.427361111113</v>
      </c>
      <c r="O3915" t="b">
        <v>0</v>
      </c>
      <c r="P3915">
        <v>1</v>
      </c>
      <c r="Q3915" t="b">
        <v>0</v>
      </c>
      <c r="R3915" t="s">
        <v>8269</v>
      </c>
      <c r="S3915" s="12" t="s">
        <v>8318</v>
      </c>
      <c r="T3915" t="s">
        <v>8319</v>
      </c>
      <c r="U3915">
        <f>YEAR(N3915)</f>
        <v>2014</v>
      </c>
    </row>
    <row r="3916" spans="1:21" ht="15" customHeight="1" x14ac:dyDescent="0.25">
      <c r="A3916">
        <v>2889</v>
      </c>
      <c r="B3916" s="3" t="s">
        <v>2889</v>
      </c>
      <c r="C3916" s="3" t="s">
        <v>6999</v>
      </c>
      <c r="D3916" s="6">
        <v>3000</v>
      </c>
      <c r="E3916" s="8">
        <v>1142</v>
      </c>
      <c r="F3916" t="s">
        <v>8220</v>
      </c>
      <c r="G3916">
        <f>ROUND(E3916/D3916*100,0)</f>
        <v>38</v>
      </c>
      <c r="H3916">
        <f>ROUND(E3916/P3916,2)</f>
        <v>81.569999999999993</v>
      </c>
      <c r="I3916" t="s">
        <v>8223</v>
      </c>
      <c r="J3916" t="s">
        <v>8245</v>
      </c>
      <c r="K3916">
        <v>1409344985</v>
      </c>
      <c r="L3916" s="9">
        <f>K3916/60/60/24+DATE(1970,1,1)</f>
        <v>41880.863252314812</v>
      </c>
      <c r="M3916">
        <v>1406752985</v>
      </c>
      <c r="N3916" s="9">
        <f>M3916/24/60/60+DATE(1970,1,1)</f>
        <v>41850.863252314812</v>
      </c>
      <c r="O3916" t="b">
        <v>0</v>
      </c>
      <c r="P3916">
        <v>14</v>
      </c>
      <c r="Q3916" t="b">
        <v>0</v>
      </c>
      <c r="R3916" t="s">
        <v>8269</v>
      </c>
      <c r="S3916" s="12" t="s">
        <v>8318</v>
      </c>
      <c r="T3916" t="s">
        <v>8319</v>
      </c>
      <c r="U3916">
        <f>YEAR(N3916)</f>
        <v>2014</v>
      </c>
    </row>
    <row r="3917" spans="1:21" ht="15" customHeight="1" x14ac:dyDescent="0.25">
      <c r="A3917">
        <v>2896</v>
      </c>
      <c r="B3917" s="3" t="s">
        <v>2896</v>
      </c>
      <c r="C3917" s="3" t="s">
        <v>7006</v>
      </c>
      <c r="D3917" s="6">
        <v>3000</v>
      </c>
      <c r="E3917" s="8">
        <v>625</v>
      </c>
      <c r="F3917" t="s">
        <v>8220</v>
      </c>
      <c r="G3917">
        <f>ROUND(E3917/D3917*100,0)</f>
        <v>21</v>
      </c>
      <c r="H3917">
        <f>ROUND(E3917/P3917,2)</f>
        <v>52.08</v>
      </c>
      <c r="I3917" t="s">
        <v>8223</v>
      </c>
      <c r="J3917" t="s">
        <v>8245</v>
      </c>
      <c r="K3917">
        <v>1481522400</v>
      </c>
      <c r="L3917" s="9">
        <f>K3917/60/60/24+DATE(1970,1,1)</f>
        <v>42716.25</v>
      </c>
      <c r="M3917">
        <v>1480283321</v>
      </c>
      <c r="N3917" s="9">
        <f>M3917/24/60/60+DATE(1970,1,1)</f>
        <v>42701.908807870372</v>
      </c>
      <c r="O3917" t="b">
        <v>0</v>
      </c>
      <c r="P3917">
        <v>12</v>
      </c>
      <c r="Q3917" t="b">
        <v>0</v>
      </c>
      <c r="R3917" t="s">
        <v>8269</v>
      </c>
      <c r="S3917" s="12" t="s">
        <v>8318</v>
      </c>
      <c r="T3917" t="s">
        <v>8319</v>
      </c>
      <c r="U3917">
        <f>YEAR(N3917)</f>
        <v>2016</v>
      </c>
    </row>
    <row r="3918" spans="1:21" ht="15" customHeight="1" x14ac:dyDescent="0.25">
      <c r="A3918">
        <v>3901</v>
      </c>
      <c r="B3918" s="3" t="s">
        <v>3898</v>
      </c>
      <c r="C3918" s="3" t="s">
        <v>8009</v>
      </c>
      <c r="D3918" s="6">
        <v>3000</v>
      </c>
      <c r="E3918" s="8">
        <v>25</v>
      </c>
      <c r="F3918" t="s">
        <v>8220</v>
      </c>
      <c r="G3918">
        <f>ROUND(E3918/D3918*100,0)</f>
        <v>1</v>
      </c>
      <c r="H3918">
        <f>ROUND(E3918/P3918,2)</f>
        <v>25</v>
      </c>
      <c r="I3918" t="s">
        <v>8223</v>
      </c>
      <c r="J3918" t="s">
        <v>8245</v>
      </c>
      <c r="K3918">
        <v>1450554599</v>
      </c>
      <c r="L3918" s="9">
        <f>K3918/60/60/24+DATE(1970,1,1)</f>
        <v>42357.826377314821</v>
      </c>
      <c r="M3918">
        <v>1447098599</v>
      </c>
      <c r="N3918" s="9">
        <f>M3918/24/60/60+DATE(1970,1,1)</f>
        <v>42317.826377314821</v>
      </c>
      <c r="O3918" t="b">
        <v>0</v>
      </c>
      <c r="P3918">
        <v>1</v>
      </c>
      <c r="Q3918" t="b">
        <v>0</v>
      </c>
      <c r="R3918" t="s">
        <v>8269</v>
      </c>
      <c r="S3918" s="12" t="s">
        <v>8318</v>
      </c>
      <c r="T3918" t="s">
        <v>8319</v>
      </c>
      <c r="U3918">
        <f>YEAR(N3918)</f>
        <v>2015</v>
      </c>
    </row>
    <row r="3919" spans="1:21" ht="15" customHeight="1" x14ac:dyDescent="0.25">
      <c r="A3919">
        <v>3902</v>
      </c>
      <c r="B3919" s="3" t="s">
        <v>3899</v>
      </c>
      <c r="C3919" s="3" t="s">
        <v>8010</v>
      </c>
      <c r="D3919" s="6">
        <v>3000</v>
      </c>
      <c r="E3919" s="8">
        <v>1465</v>
      </c>
      <c r="F3919" t="s">
        <v>8220</v>
      </c>
      <c r="G3919">
        <f>ROUND(E3919/D3919*100,0)</f>
        <v>49</v>
      </c>
      <c r="H3919">
        <f>ROUND(E3919/P3919,2)</f>
        <v>47.26</v>
      </c>
      <c r="I3919" t="s">
        <v>8224</v>
      </c>
      <c r="J3919" t="s">
        <v>8246</v>
      </c>
      <c r="K3919">
        <v>1479125642</v>
      </c>
      <c r="L3919" s="9">
        <f>K3919/60/60/24+DATE(1970,1,1)</f>
        <v>42688.509745370371</v>
      </c>
      <c r="M3919">
        <v>1476962042</v>
      </c>
      <c r="N3919" s="9">
        <f>M3919/24/60/60+DATE(1970,1,1)</f>
        <v>42663.468078703707</v>
      </c>
      <c r="O3919" t="b">
        <v>0</v>
      </c>
      <c r="P3919">
        <v>31</v>
      </c>
      <c r="Q3919" t="b">
        <v>0</v>
      </c>
      <c r="R3919" t="s">
        <v>8269</v>
      </c>
      <c r="S3919" s="12" t="s">
        <v>8318</v>
      </c>
      <c r="T3919" t="s">
        <v>8319</v>
      </c>
      <c r="U3919">
        <f>YEAR(N3919)</f>
        <v>2016</v>
      </c>
    </row>
    <row r="3920" spans="1:21" ht="15" customHeight="1" x14ac:dyDescent="0.25">
      <c r="A3920">
        <v>3921</v>
      </c>
      <c r="B3920" s="3" t="s">
        <v>3918</v>
      </c>
      <c r="C3920" s="3" t="s">
        <v>8029</v>
      </c>
      <c r="D3920" s="6">
        <v>3000</v>
      </c>
      <c r="E3920" s="8">
        <v>0</v>
      </c>
      <c r="F3920" t="s">
        <v>8220</v>
      </c>
      <c r="G3920">
        <f>ROUND(E3920/D3920*100,0)</f>
        <v>0</v>
      </c>
      <c r="H3920" t="e">
        <f>ROUND(E3920/P3920,2)</f>
        <v>#DIV/0!</v>
      </c>
      <c r="I3920" t="s">
        <v>8224</v>
      </c>
      <c r="J3920" t="s">
        <v>8246</v>
      </c>
      <c r="K3920">
        <v>1414346400</v>
      </c>
      <c r="L3920" s="9">
        <f>K3920/60/60/24+DATE(1970,1,1)</f>
        <v>41938.75</v>
      </c>
      <c r="M3920">
        <v>1413291655</v>
      </c>
      <c r="N3920" s="9">
        <f>M3920/24/60/60+DATE(1970,1,1)</f>
        <v>41926.542303240742</v>
      </c>
      <c r="O3920" t="b">
        <v>0</v>
      </c>
      <c r="P3920">
        <v>0</v>
      </c>
      <c r="Q3920" t="b">
        <v>0</v>
      </c>
      <c r="R3920" t="s">
        <v>8269</v>
      </c>
      <c r="S3920" s="12" t="s">
        <v>8318</v>
      </c>
      <c r="T3920" t="s">
        <v>8319</v>
      </c>
      <c r="U3920">
        <f>YEAR(N3920)</f>
        <v>2014</v>
      </c>
    </row>
    <row r="3921" spans="1:21" ht="15" customHeight="1" x14ac:dyDescent="0.25">
      <c r="A3921">
        <v>3935</v>
      </c>
      <c r="B3921" s="3" t="s">
        <v>3932</v>
      </c>
      <c r="C3921" s="3" t="s">
        <v>8043</v>
      </c>
      <c r="D3921" s="6">
        <v>3000</v>
      </c>
      <c r="E3921" s="8">
        <v>1315</v>
      </c>
      <c r="F3921" t="s">
        <v>8220</v>
      </c>
      <c r="G3921">
        <f>ROUND(E3921/D3921*100,0)</f>
        <v>44</v>
      </c>
      <c r="H3921">
        <f>ROUND(E3921/P3921,2)</f>
        <v>57.17</v>
      </c>
      <c r="I3921" t="s">
        <v>8224</v>
      </c>
      <c r="J3921" t="s">
        <v>8246</v>
      </c>
      <c r="K3921">
        <v>1443973546</v>
      </c>
      <c r="L3921" s="9">
        <f>K3921/60/60/24+DATE(1970,1,1)</f>
        <v>42281.656782407401</v>
      </c>
      <c r="M3921">
        <v>1438789546</v>
      </c>
      <c r="N3921" s="9">
        <f>M3921/24/60/60+DATE(1970,1,1)</f>
        <v>42221.656782407408</v>
      </c>
      <c r="O3921" t="b">
        <v>0</v>
      </c>
      <c r="P3921">
        <v>23</v>
      </c>
      <c r="Q3921" t="b">
        <v>0</v>
      </c>
      <c r="R3921" t="s">
        <v>8269</v>
      </c>
      <c r="S3921" s="12" t="s">
        <v>8318</v>
      </c>
      <c r="T3921" t="s">
        <v>8319</v>
      </c>
      <c r="U3921">
        <f>YEAR(N3921)</f>
        <v>2015</v>
      </c>
    </row>
    <row r="3922" spans="1:21" ht="15" customHeight="1" x14ac:dyDescent="0.25">
      <c r="A3922">
        <v>3947</v>
      </c>
      <c r="B3922" s="3" t="s">
        <v>3944</v>
      </c>
      <c r="C3922" s="3" t="s">
        <v>8055</v>
      </c>
      <c r="D3922" s="6">
        <v>3000</v>
      </c>
      <c r="E3922" s="8">
        <v>101</v>
      </c>
      <c r="F3922" t="s">
        <v>8220</v>
      </c>
      <c r="G3922">
        <f>ROUND(E3922/D3922*100,0)</f>
        <v>3</v>
      </c>
      <c r="H3922">
        <f>ROUND(E3922/P3922,2)</f>
        <v>50.5</v>
      </c>
      <c r="I3922" t="s">
        <v>8223</v>
      </c>
      <c r="J3922" t="s">
        <v>8245</v>
      </c>
      <c r="K3922">
        <v>1475378744</v>
      </c>
      <c r="L3922" s="9">
        <f>K3922/60/60/24+DATE(1970,1,1)</f>
        <v>42645.142870370371</v>
      </c>
      <c r="M3922">
        <v>1472786744</v>
      </c>
      <c r="N3922" s="9">
        <f>M3922/24/60/60+DATE(1970,1,1)</f>
        <v>42615.142870370371</v>
      </c>
      <c r="O3922" t="b">
        <v>0</v>
      </c>
      <c r="P3922">
        <v>2</v>
      </c>
      <c r="Q3922" t="b">
        <v>0</v>
      </c>
      <c r="R3922" t="s">
        <v>8269</v>
      </c>
      <c r="S3922" s="12" t="s">
        <v>8318</v>
      </c>
      <c r="T3922" t="s">
        <v>8319</v>
      </c>
      <c r="U3922">
        <f>YEAR(N3922)</f>
        <v>2016</v>
      </c>
    </row>
    <row r="3923" spans="1:21" ht="15" customHeight="1" x14ac:dyDescent="0.25">
      <c r="A3923">
        <v>3960</v>
      </c>
      <c r="B3923" s="3" t="s">
        <v>3957</v>
      </c>
      <c r="C3923" s="3" t="s">
        <v>8067</v>
      </c>
      <c r="D3923" s="6">
        <v>3000</v>
      </c>
      <c r="E3923" s="8">
        <v>45</v>
      </c>
      <c r="F3923" t="s">
        <v>8220</v>
      </c>
      <c r="G3923">
        <f>ROUND(E3923/D3923*100,0)</f>
        <v>2</v>
      </c>
      <c r="H3923">
        <f>ROUND(E3923/P3923,2)</f>
        <v>11.25</v>
      </c>
      <c r="I3923" t="s">
        <v>8223</v>
      </c>
      <c r="J3923" t="s">
        <v>8245</v>
      </c>
      <c r="K3923">
        <v>1451852256</v>
      </c>
      <c r="L3923" s="9">
        <f>K3923/60/60/24+DATE(1970,1,1)</f>
        <v>42372.845555555556</v>
      </c>
      <c r="M3923">
        <v>1449260256</v>
      </c>
      <c r="N3923" s="9">
        <f>M3923/24/60/60+DATE(1970,1,1)</f>
        <v>42342.845555555556</v>
      </c>
      <c r="O3923" t="b">
        <v>0</v>
      </c>
      <c r="P3923">
        <v>4</v>
      </c>
      <c r="Q3923" t="b">
        <v>0</v>
      </c>
      <c r="R3923" t="s">
        <v>8269</v>
      </c>
      <c r="S3923" s="12" t="s">
        <v>8318</v>
      </c>
      <c r="T3923" t="s">
        <v>8319</v>
      </c>
      <c r="U3923">
        <f>YEAR(N3923)</f>
        <v>2015</v>
      </c>
    </row>
    <row r="3924" spans="1:21" ht="15" customHeight="1" x14ac:dyDescent="0.25">
      <c r="A3924">
        <v>3989</v>
      </c>
      <c r="B3924" s="3" t="s">
        <v>3985</v>
      </c>
      <c r="C3924" s="3" t="s">
        <v>8095</v>
      </c>
      <c r="D3924" s="6">
        <v>3000</v>
      </c>
      <c r="E3924" s="8">
        <v>0</v>
      </c>
      <c r="F3924" t="s">
        <v>8220</v>
      </c>
      <c r="G3924">
        <f>ROUND(E3924/D3924*100,0)</f>
        <v>0</v>
      </c>
      <c r="H3924" t="e">
        <f>ROUND(E3924/P3924,2)</f>
        <v>#DIV/0!</v>
      </c>
      <c r="I3924" t="s">
        <v>8223</v>
      </c>
      <c r="J3924" t="s">
        <v>8245</v>
      </c>
      <c r="K3924">
        <v>1447009181</v>
      </c>
      <c r="L3924" s="9">
        <f>K3924/60/60/24+DATE(1970,1,1)</f>
        <v>42316.791446759264</v>
      </c>
      <c r="M3924">
        <v>1444413581</v>
      </c>
      <c r="N3924" s="9">
        <f>M3924/24/60/60+DATE(1970,1,1)</f>
        <v>42286.749780092592</v>
      </c>
      <c r="O3924" t="b">
        <v>0</v>
      </c>
      <c r="P3924">
        <v>0</v>
      </c>
      <c r="Q3924" t="b">
        <v>0</v>
      </c>
      <c r="R3924" t="s">
        <v>8269</v>
      </c>
      <c r="S3924" s="12" t="s">
        <v>8318</v>
      </c>
      <c r="T3924" t="s">
        <v>8319</v>
      </c>
      <c r="U3924">
        <f>YEAR(N3924)</f>
        <v>2015</v>
      </c>
    </row>
    <row r="3925" spans="1:21" ht="15" customHeight="1" x14ac:dyDescent="0.25">
      <c r="A3925">
        <v>3996</v>
      </c>
      <c r="B3925" s="3" t="s">
        <v>3992</v>
      </c>
      <c r="C3925" s="3" t="s">
        <v>8102</v>
      </c>
      <c r="D3925" s="6">
        <v>3000</v>
      </c>
      <c r="E3925" s="8">
        <v>497</v>
      </c>
      <c r="F3925" t="s">
        <v>8220</v>
      </c>
      <c r="G3925">
        <f>ROUND(E3925/D3925*100,0)</f>
        <v>17</v>
      </c>
      <c r="H3925">
        <f>ROUND(E3925/P3925,2)</f>
        <v>29.24</v>
      </c>
      <c r="I3925" t="s">
        <v>8223</v>
      </c>
      <c r="J3925" t="s">
        <v>8245</v>
      </c>
      <c r="K3925">
        <v>1416499440</v>
      </c>
      <c r="L3925" s="9">
        <f>K3925/60/60/24+DATE(1970,1,1)</f>
        <v>41963.669444444444</v>
      </c>
      <c r="M3925">
        <v>1415341464</v>
      </c>
      <c r="N3925" s="9">
        <f>M3925/24/60/60+DATE(1970,1,1)</f>
        <v>41950.266944444447</v>
      </c>
      <c r="O3925" t="b">
        <v>0</v>
      </c>
      <c r="P3925">
        <v>17</v>
      </c>
      <c r="Q3925" t="b">
        <v>0</v>
      </c>
      <c r="R3925" t="s">
        <v>8269</v>
      </c>
      <c r="S3925" s="12" t="s">
        <v>8318</v>
      </c>
      <c r="T3925" t="s">
        <v>8319</v>
      </c>
      <c r="U3925">
        <f>YEAR(N3925)</f>
        <v>2014</v>
      </c>
    </row>
    <row r="3926" spans="1:21" ht="15" customHeight="1" x14ac:dyDescent="0.25">
      <c r="A3926">
        <v>3997</v>
      </c>
      <c r="B3926" s="3" t="s">
        <v>3993</v>
      </c>
      <c r="C3926" s="3" t="s">
        <v>8103</v>
      </c>
      <c r="D3926" s="6">
        <v>3000</v>
      </c>
      <c r="E3926" s="8">
        <v>0</v>
      </c>
      <c r="F3926" t="s">
        <v>8220</v>
      </c>
      <c r="G3926">
        <f>ROUND(E3926/D3926*100,0)</f>
        <v>0</v>
      </c>
      <c r="H3926" t="e">
        <f>ROUND(E3926/P3926,2)</f>
        <v>#DIV/0!</v>
      </c>
      <c r="I3926" t="s">
        <v>8224</v>
      </c>
      <c r="J3926" t="s">
        <v>8246</v>
      </c>
      <c r="K3926">
        <v>1428222221</v>
      </c>
      <c r="L3926" s="9">
        <f>K3926/60/60/24+DATE(1970,1,1)</f>
        <v>42099.349780092598</v>
      </c>
      <c r="M3926">
        <v>1425633821</v>
      </c>
      <c r="N3926" s="9">
        <f>M3926/24/60/60+DATE(1970,1,1)</f>
        <v>42069.391446759262</v>
      </c>
      <c r="O3926" t="b">
        <v>0</v>
      </c>
      <c r="P3926">
        <v>0</v>
      </c>
      <c r="Q3926" t="b">
        <v>0</v>
      </c>
      <c r="R3926" t="s">
        <v>8269</v>
      </c>
      <c r="S3926" s="12" t="s">
        <v>8318</v>
      </c>
      <c r="T3926" t="s">
        <v>8319</v>
      </c>
      <c r="U3926">
        <f>YEAR(N3926)</f>
        <v>2015</v>
      </c>
    </row>
    <row r="3927" spans="1:21" ht="15" customHeight="1" x14ac:dyDescent="0.25">
      <c r="A3927">
        <v>4005</v>
      </c>
      <c r="B3927" s="3" t="s">
        <v>4001</v>
      </c>
      <c r="C3927" s="3" t="s">
        <v>8110</v>
      </c>
      <c r="D3927" s="6">
        <v>3000</v>
      </c>
      <c r="E3927" s="8">
        <v>40</v>
      </c>
      <c r="F3927" t="s">
        <v>8220</v>
      </c>
      <c r="G3927">
        <f>ROUND(E3927/D3927*100,0)</f>
        <v>1</v>
      </c>
      <c r="H3927">
        <f>ROUND(E3927/P3927,2)</f>
        <v>20</v>
      </c>
      <c r="I3927" t="s">
        <v>8223</v>
      </c>
      <c r="J3927" t="s">
        <v>8245</v>
      </c>
      <c r="K3927">
        <v>1413832985</v>
      </c>
      <c r="L3927" s="9">
        <f>K3927/60/60/24+DATE(1970,1,1)</f>
        <v>41932.807696759257</v>
      </c>
      <c r="M3927">
        <v>1408648985</v>
      </c>
      <c r="N3927" s="9">
        <f>M3927/24/60/60+DATE(1970,1,1)</f>
        <v>41872.807696759264</v>
      </c>
      <c r="O3927" t="b">
        <v>0</v>
      </c>
      <c r="P3927">
        <v>2</v>
      </c>
      <c r="Q3927" t="b">
        <v>0</v>
      </c>
      <c r="R3927" t="s">
        <v>8269</v>
      </c>
      <c r="S3927" s="12" t="s">
        <v>8318</v>
      </c>
      <c r="T3927" t="s">
        <v>8319</v>
      </c>
      <c r="U3927">
        <f>YEAR(N3927)</f>
        <v>2014</v>
      </c>
    </row>
    <row r="3928" spans="1:21" ht="15" customHeight="1" x14ac:dyDescent="0.25">
      <c r="A3928">
        <v>4027</v>
      </c>
      <c r="B3928" s="3" t="s">
        <v>4023</v>
      </c>
      <c r="C3928" s="3" t="s">
        <v>8132</v>
      </c>
      <c r="D3928" s="6">
        <v>3000</v>
      </c>
      <c r="E3928" s="8">
        <v>215</v>
      </c>
      <c r="F3928" t="s">
        <v>8220</v>
      </c>
      <c r="G3928">
        <f>ROUND(E3928/D3928*100,0)</f>
        <v>7</v>
      </c>
      <c r="H3928">
        <f>ROUND(E3928/P3928,2)</f>
        <v>30.71</v>
      </c>
      <c r="I3928" t="s">
        <v>8223</v>
      </c>
      <c r="J3928" t="s">
        <v>8245</v>
      </c>
      <c r="K3928">
        <v>1487811600</v>
      </c>
      <c r="L3928" s="9">
        <f>K3928/60/60/24+DATE(1970,1,1)</f>
        <v>42789.041666666672</v>
      </c>
      <c r="M3928">
        <v>1486077481</v>
      </c>
      <c r="N3928" s="9">
        <f>M3928/24/60/60+DATE(1970,1,1)</f>
        <v>42768.97084490741</v>
      </c>
      <c r="O3928" t="b">
        <v>0</v>
      </c>
      <c r="P3928">
        <v>7</v>
      </c>
      <c r="Q3928" t="b">
        <v>0</v>
      </c>
      <c r="R3928" t="s">
        <v>8269</v>
      </c>
      <c r="S3928" s="12" t="s">
        <v>8318</v>
      </c>
      <c r="T3928" t="s">
        <v>8319</v>
      </c>
      <c r="U3928">
        <f>YEAR(N3928)</f>
        <v>2017</v>
      </c>
    </row>
    <row r="3929" spans="1:21" ht="15" customHeight="1" x14ac:dyDescent="0.25">
      <c r="A3929">
        <v>4052</v>
      </c>
      <c r="B3929" s="3" t="s">
        <v>4048</v>
      </c>
      <c r="C3929" s="3" t="s">
        <v>8156</v>
      </c>
      <c r="D3929" s="6">
        <v>3000</v>
      </c>
      <c r="E3929" s="8">
        <v>1126</v>
      </c>
      <c r="F3929" t="s">
        <v>8220</v>
      </c>
      <c r="G3929">
        <f>ROUND(E3929/D3929*100,0)</f>
        <v>38</v>
      </c>
      <c r="H3929">
        <f>ROUND(E3929/P3929,2)</f>
        <v>86.62</v>
      </c>
      <c r="I3929" t="s">
        <v>8223</v>
      </c>
      <c r="J3929" t="s">
        <v>8245</v>
      </c>
      <c r="K3929">
        <v>1413234316</v>
      </c>
      <c r="L3929" s="9">
        <f>K3929/60/60/24+DATE(1970,1,1)</f>
        <v>41925.878657407404</v>
      </c>
      <c r="M3929">
        <v>1408050316</v>
      </c>
      <c r="N3929" s="9">
        <f>M3929/24/60/60+DATE(1970,1,1)</f>
        <v>41865.878657407404</v>
      </c>
      <c r="O3929" t="b">
        <v>0</v>
      </c>
      <c r="P3929">
        <v>13</v>
      </c>
      <c r="Q3929" t="b">
        <v>0</v>
      </c>
      <c r="R3929" t="s">
        <v>8269</v>
      </c>
      <c r="S3929" s="12" t="s">
        <v>8318</v>
      </c>
      <c r="T3929" t="s">
        <v>8319</v>
      </c>
      <c r="U3929">
        <f>YEAR(N3929)</f>
        <v>2014</v>
      </c>
    </row>
    <row r="3930" spans="1:21" ht="15" customHeight="1" x14ac:dyDescent="0.25">
      <c r="A3930">
        <v>4079</v>
      </c>
      <c r="B3930" s="3" t="s">
        <v>4075</v>
      </c>
      <c r="C3930" s="3" t="s">
        <v>8182</v>
      </c>
      <c r="D3930" s="6">
        <v>3000</v>
      </c>
      <c r="E3930" s="8">
        <v>5</v>
      </c>
      <c r="F3930" t="s">
        <v>8220</v>
      </c>
      <c r="G3930">
        <f>ROUND(E3930/D3930*100,0)</f>
        <v>0</v>
      </c>
      <c r="H3930">
        <f>ROUND(E3930/P3930,2)</f>
        <v>5</v>
      </c>
      <c r="I3930" t="s">
        <v>8223</v>
      </c>
      <c r="J3930" t="s">
        <v>8245</v>
      </c>
      <c r="K3930">
        <v>1466375521</v>
      </c>
      <c r="L3930" s="9">
        <f>K3930/60/60/24+DATE(1970,1,1)</f>
        <v>42540.938900462963</v>
      </c>
      <c r="M3930">
        <v>1463783521</v>
      </c>
      <c r="N3930" s="9">
        <f>M3930/24/60/60+DATE(1970,1,1)</f>
        <v>42510.938900462963</v>
      </c>
      <c r="O3930" t="b">
        <v>0</v>
      </c>
      <c r="P3930">
        <v>1</v>
      </c>
      <c r="Q3930" t="b">
        <v>0</v>
      </c>
      <c r="R3930" t="s">
        <v>8269</v>
      </c>
      <c r="S3930" s="12" t="s">
        <v>8318</v>
      </c>
      <c r="T3930" t="s">
        <v>8319</v>
      </c>
      <c r="U3930">
        <f>YEAR(N3930)</f>
        <v>2016</v>
      </c>
    </row>
    <row r="3931" spans="1:21" ht="15" customHeight="1" x14ac:dyDescent="0.25">
      <c r="A3931">
        <v>4080</v>
      </c>
      <c r="B3931" s="3" t="s">
        <v>4076</v>
      </c>
      <c r="C3931" s="3" t="s">
        <v>8183</v>
      </c>
      <c r="D3931" s="6">
        <v>3000</v>
      </c>
      <c r="E3931" s="8">
        <v>0</v>
      </c>
      <c r="F3931" t="s">
        <v>8220</v>
      </c>
      <c r="G3931">
        <f>ROUND(E3931/D3931*100,0)</f>
        <v>0</v>
      </c>
      <c r="H3931" t="e">
        <f>ROUND(E3931/P3931,2)</f>
        <v>#DIV/0!</v>
      </c>
      <c r="I3931" t="s">
        <v>8223</v>
      </c>
      <c r="J3931" t="s">
        <v>8245</v>
      </c>
      <c r="K3931">
        <v>1465930440</v>
      </c>
      <c r="L3931" s="9">
        <f>K3931/60/60/24+DATE(1970,1,1)</f>
        <v>42535.787500000006</v>
      </c>
      <c r="M3931">
        <v>1463849116</v>
      </c>
      <c r="N3931" s="9">
        <f>M3931/24/60/60+DATE(1970,1,1)</f>
        <v>42511.698101851849</v>
      </c>
      <c r="O3931" t="b">
        <v>0</v>
      </c>
      <c r="P3931">
        <v>0</v>
      </c>
      <c r="Q3931" t="b">
        <v>0</v>
      </c>
      <c r="R3931" t="s">
        <v>8269</v>
      </c>
      <c r="S3931" s="12" t="s">
        <v>8318</v>
      </c>
      <c r="T3931" t="s">
        <v>8319</v>
      </c>
      <c r="U3931">
        <f>YEAR(N3931)</f>
        <v>2016</v>
      </c>
    </row>
    <row r="3932" spans="1:21" ht="15" customHeight="1" x14ac:dyDescent="0.25">
      <c r="A3932">
        <v>4084</v>
      </c>
      <c r="B3932" s="3" t="s">
        <v>4080</v>
      </c>
      <c r="C3932" s="3" t="s">
        <v>8187</v>
      </c>
      <c r="D3932" s="6">
        <v>3000</v>
      </c>
      <c r="E3932" s="8">
        <v>10</v>
      </c>
      <c r="F3932" t="s">
        <v>8220</v>
      </c>
      <c r="G3932">
        <f>ROUND(E3932/D3932*100,0)</f>
        <v>0</v>
      </c>
      <c r="H3932">
        <f>ROUND(E3932/P3932,2)</f>
        <v>10</v>
      </c>
      <c r="I3932" t="s">
        <v>8236</v>
      </c>
      <c r="J3932" t="s">
        <v>8248</v>
      </c>
      <c r="K3932">
        <v>1476008906</v>
      </c>
      <c r="L3932" s="9">
        <f>K3932/60/60/24+DATE(1970,1,1)</f>
        <v>42652.436412037037</v>
      </c>
      <c r="M3932">
        <v>1473416906</v>
      </c>
      <c r="N3932" s="9">
        <f>M3932/24/60/60+DATE(1970,1,1)</f>
        <v>42622.436412037037</v>
      </c>
      <c r="O3932" t="b">
        <v>0</v>
      </c>
      <c r="P3932">
        <v>1</v>
      </c>
      <c r="Q3932" t="b">
        <v>0</v>
      </c>
      <c r="R3932" t="s">
        <v>8269</v>
      </c>
      <c r="S3932" s="12" t="s">
        <v>8318</v>
      </c>
      <c r="T3932" t="s">
        <v>8319</v>
      </c>
      <c r="U3932">
        <f>YEAR(N3932)</f>
        <v>2016</v>
      </c>
    </row>
    <row r="3933" spans="1:21" ht="15" customHeight="1" x14ac:dyDescent="0.25">
      <c r="A3933">
        <v>4104</v>
      </c>
      <c r="B3933" s="3" t="s">
        <v>4100</v>
      </c>
      <c r="C3933" s="3" t="s">
        <v>8207</v>
      </c>
      <c r="D3933" s="6">
        <v>3000</v>
      </c>
      <c r="E3933" s="8">
        <v>641</v>
      </c>
      <c r="F3933" t="s">
        <v>8220</v>
      </c>
      <c r="G3933">
        <f>ROUND(E3933/D3933*100,0)</f>
        <v>21</v>
      </c>
      <c r="H3933">
        <f>ROUND(E3933/P3933,2)</f>
        <v>45.79</v>
      </c>
      <c r="I3933" t="s">
        <v>8225</v>
      </c>
      <c r="J3933" t="s">
        <v>8247</v>
      </c>
      <c r="K3933">
        <v>1477550434</v>
      </c>
      <c r="L3933" s="9">
        <f>K3933/60/60/24+DATE(1970,1,1)</f>
        <v>42670.278171296297</v>
      </c>
      <c r="M3933">
        <v>1474958434</v>
      </c>
      <c r="N3933" s="9">
        <f>M3933/24/60/60+DATE(1970,1,1)</f>
        <v>42640.278171296297</v>
      </c>
      <c r="O3933" t="b">
        <v>0</v>
      </c>
      <c r="P3933">
        <v>14</v>
      </c>
      <c r="Q3933" t="b">
        <v>0</v>
      </c>
      <c r="R3933" t="s">
        <v>8269</v>
      </c>
      <c r="S3933" s="12" t="s">
        <v>8318</v>
      </c>
      <c r="T3933" t="s">
        <v>8319</v>
      </c>
      <c r="U3933">
        <f>YEAR(N3933)</f>
        <v>2016</v>
      </c>
    </row>
    <row r="3934" spans="1:21" ht="15" customHeight="1" x14ac:dyDescent="0.25">
      <c r="A3934">
        <v>4108</v>
      </c>
      <c r="B3934" s="3" t="s">
        <v>4104</v>
      </c>
      <c r="C3934" s="3" t="s">
        <v>8211</v>
      </c>
      <c r="D3934" s="6">
        <v>3000</v>
      </c>
      <c r="E3934" s="8">
        <v>59</v>
      </c>
      <c r="F3934" t="s">
        <v>8220</v>
      </c>
      <c r="G3934">
        <f>ROUND(E3934/D3934*100,0)</f>
        <v>2</v>
      </c>
      <c r="H3934">
        <f>ROUND(E3934/P3934,2)</f>
        <v>59</v>
      </c>
      <c r="I3934" t="s">
        <v>8223</v>
      </c>
      <c r="J3934" t="s">
        <v>8245</v>
      </c>
      <c r="K3934">
        <v>1488517200</v>
      </c>
      <c r="L3934" s="9">
        <f>K3934/60/60/24+DATE(1970,1,1)</f>
        <v>42797.208333333328</v>
      </c>
      <c r="M3934">
        <v>1485909937</v>
      </c>
      <c r="N3934" s="9">
        <f>M3934/24/60/60+DATE(1970,1,1)</f>
        <v>42767.031678240739</v>
      </c>
      <c r="O3934" t="b">
        <v>0</v>
      </c>
      <c r="P3934">
        <v>1</v>
      </c>
      <c r="Q3934" t="b">
        <v>0</v>
      </c>
      <c r="R3934" t="s">
        <v>8269</v>
      </c>
      <c r="S3934" s="12" t="s">
        <v>8318</v>
      </c>
      <c r="T3934" t="s">
        <v>8319</v>
      </c>
      <c r="U3934">
        <f>YEAR(N3934)</f>
        <v>2017</v>
      </c>
    </row>
    <row r="3935" spans="1:21" ht="15" customHeight="1" x14ac:dyDescent="0.25">
      <c r="A3935">
        <v>4111</v>
      </c>
      <c r="B3935" s="3" t="s">
        <v>4107</v>
      </c>
      <c r="C3935" s="3" t="s">
        <v>8214</v>
      </c>
      <c r="D3935" s="6">
        <v>3000</v>
      </c>
      <c r="E3935" s="8">
        <v>94</v>
      </c>
      <c r="F3935" t="s">
        <v>8220</v>
      </c>
      <c r="G3935">
        <f>ROUND(E3935/D3935*100,0)</f>
        <v>3</v>
      </c>
      <c r="H3935">
        <f>ROUND(E3935/P3935,2)</f>
        <v>15.67</v>
      </c>
      <c r="I3935" t="s">
        <v>8223</v>
      </c>
      <c r="J3935" t="s">
        <v>8245</v>
      </c>
      <c r="K3935">
        <v>1424747740</v>
      </c>
      <c r="L3935" s="9">
        <f>K3935/60/60/24+DATE(1970,1,1)</f>
        <v>42059.135879629626</v>
      </c>
      <c r="M3935">
        <v>1422155740</v>
      </c>
      <c r="N3935" s="9">
        <f>M3935/24/60/60+DATE(1970,1,1)</f>
        <v>42029.135879629626</v>
      </c>
      <c r="O3935" t="b">
        <v>0</v>
      </c>
      <c r="P3935">
        <v>6</v>
      </c>
      <c r="Q3935" t="b">
        <v>0</v>
      </c>
      <c r="R3935" t="s">
        <v>8269</v>
      </c>
      <c r="S3935" s="12" t="s">
        <v>8318</v>
      </c>
      <c r="T3935" t="s">
        <v>8319</v>
      </c>
      <c r="U3935">
        <f>YEAR(N3935)</f>
        <v>2015</v>
      </c>
    </row>
    <row r="3936" spans="1:21" ht="15" customHeight="1" x14ac:dyDescent="0.25">
      <c r="A3936">
        <v>3938</v>
      </c>
      <c r="B3936" s="3" t="s">
        <v>3935</v>
      </c>
      <c r="C3936" s="3" t="s">
        <v>8046</v>
      </c>
      <c r="D3936" s="6">
        <v>3255</v>
      </c>
      <c r="E3936" s="8">
        <v>397</v>
      </c>
      <c r="F3936" t="s">
        <v>8220</v>
      </c>
      <c r="G3936">
        <f>ROUND(E3936/D3936*100,0)</f>
        <v>12</v>
      </c>
      <c r="H3936">
        <f>ROUND(E3936/P3936,2)</f>
        <v>79.400000000000006</v>
      </c>
      <c r="I3936" t="s">
        <v>8223</v>
      </c>
      <c r="J3936" t="s">
        <v>8245</v>
      </c>
      <c r="K3936">
        <v>1435441454</v>
      </c>
      <c r="L3936" s="9">
        <f>K3936/60/60/24+DATE(1970,1,1)</f>
        <v>42182.905717592599</v>
      </c>
      <c r="M3936">
        <v>1432763054</v>
      </c>
      <c r="N3936" s="9">
        <f>M3936/24/60/60+DATE(1970,1,1)</f>
        <v>42151.905717592592</v>
      </c>
      <c r="O3936" t="b">
        <v>0</v>
      </c>
      <c r="P3936">
        <v>5</v>
      </c>
      <c r="Q3936" t="b">
        <v>0</v>
      </c>
      <c r="R3936" t="s">
        <v>8269</v>
      </c>
      <c r="S3936" s="12" t="s">
        <v>8318</v>
      </c>
      <c r="T3936" t="s">
        <v>8319</v>
      </c>
      <c r="U3936">
        <f>YEAR(N3936)</f>
        <v>2015</v>
      </c>
    </row>
    <row r="3937" spans="1:21" ht="15" customHeight="1" x14ac:dyDescent="0.25">
      <c r="A3937">
        <v>4068</v>
      </c>
      <c r="B3937" s="3" t="s">
        <v>4064</v>
      </c>
      <c r="C3937" s="3" t="s">
        <v>8171</v>
      </c>
      <c r="D3937" s="6">
        <v>3495</v>
      </c>
      <c r="E3937" s="8">
        <v>34.950000000000003</v>
      </c>
      <c r="F3937" t="s">
        <v>8220</v>
      </c>
      <c r="G3937">
        <f>ROUND(E3937/D3937*100,0)</f>
        <v>1</v>
      </c>
      <c r="H3937">
        <f>ROUND(E3937/P3937,2)</f>
        <v>34.950000000000003</v>
      </c>
      <c r="I3937" t="s">
        <v>8223</v>
      </c>
      <c r="J3937" t="s">
        <v>8245</v>
      </c>
      <c r="K3937">
        <v>1484348700</v>
      </c>
      <c r="L3937" s="9">
        <f>K3937/60/60/24+DATE(1970,1,1)</f>
        <v>42748.961805555555</v>
      </c>
      <c r="M3937">
        <v>1481756855</v>
      </c>
      <c r="N3937" s="9">
        <f>M3937/24/60/60+DATE(1970,1,1)</f>
        <v>42718.963599537034</v>
      </c>
      <c r="O3937" t="b">
        <v>0</v>
      </c>
      <c r="P3937">
        <v>1</v>
      </c>
      <c r="Q3937" t="b">
        <v>0</v>
      </c>
      <c r="R3937" t="s">
        <v>8269</v>
      </c>
      <c r="S3937" s="12" t="s">
        <v>8318</v>
      </c>
      <c r="T3937" t="s">
        <v>8319</v>
      </c>
      <c r="U3937">
        <f>YEAR(N3937)</f>
        <v>2016</v>
      </c>
    </row>
    <row r="3938" spans="1:21" ht="15" customHeight="1" x14ac:dyDescent="0.25">
      <c r="A3938">
        <v>2905</v>
      </c>
      <c r="B3938" s="3" t="s">
        <v>2905</v>
      </c>
      <c r="C3938" s="3" t="s">
        <v>7015</v>
      </c>
      <c r="D3938" s="6">
        <v>3500</v>
      </c>
      <c r="E3938" s="8">
        <v>622</v>
      </c>
      <c r="F3938" t="s">
        <v>8220</v>
      </c>
      <c r="G3938">
        <f>ROUND(E3938/D3938*100,0)</f>
        <v>18</v>
      </c>
      <c r="H3938">
        <f>ROUND(E3938/P3938,2)</f>
        <v>36.590000000000003</v>
      </c>
      <c r="I3938" t="s">
        <v>8223</v>
      </c>
      <c r="J3938" t="s">
        <v>8245</v>
      </c>
      <c r="K3938">
        <v>1473211313</v>
      </c>
      <c r="L3938" s="9">
        <f>K3938/60/60/24+DATE(1970,1,1)</f>
        <v>42620.056863425925</v>
      </c>
      <c r="M3938">
        <v>1472001713</v>
      </c>
      <c r="N3938" s="9">
        <f>M3938/24/60/60+DATE(1970,1,1)</f>
        <v>42606.056863425925</v>
      </c>
      <c r="O3938" t="b">
        <v>0</v>
      </c>
      <c r="P3938">
        <v>17</v>
      </c>
      <c r="Q3938" t="b">
        <v>0</v>
      </c>
      <c r="R3938" t="s">
        <v>8269</v>
      </c>
      <c r="S3938" s="12" t="s">
        <v>8318</v>
      </c>
      <c r="T3938" t="s">
        <v>8319</v>
      </c>
      <c r="U3938">
        <f>YEAR(N3938)</f>
        <v>2016</v>
      </c>
    </row>
    <row r="3939" spans="1:21" ht="15" customHeight="1" x14ac:dyDescent="0.25">
      <c r="A3939">
        <v>3917</v>
      </c>
      <c r="B3939" s="3" t="s">
        <v>3914</v>
      </c>
      <c r="C3939" s="3" t="s">
        <v>8025</v>
      </c>
      <c r="D3939" s="6">
        <v>3500</v>
      </c>
      <c r="E3939" s="8">
        <v>10</v>
      </c>
      <c r="F3939" t="s">
        <v>8220</v>
      </c>
      <c r="G3939">
        <f>ROUND(E3939/D3939*100,0)</f>
        <v>0</v>
      </c>
      <c r="H3939">
        <f>ROUND(E3939/P3939,2)</f>
        <v>10</v>
      </c>
      <c r="I3939" t="s">
        <v>8224</v>
      </c>
      <c r="J3939" t="s">
        <v>8246</v>
      </c>
      <c r="K3939">
        <v>1410439161</v>
      </c>
      <c r="L3939" s="9">
        <f>K3939/60/60/24+DATE(1970,1,1)</f>
        <v>41893.527326388888</v>
      </c>
      <c r="M3939">
        <v>1407847161</v>
      </c>
      <c r="N3939" s="9">
        <f>M3939/24/60/60+DATE(1970,1,1)</f>
        <v>41863.527326388888</v>
      </c>
      <c r="O3939" t="b">
        <v>0</v>
      </c>
      <c r="P3939">
        <v>1</v>
      </c>
      <c r="Q3939" t="b">
        <v>0</v>
      </c>
      <c r="R3939" t="s">
        <v>8269</v>
      </c>
      <c r="S3939" s="12" t="s">
        <v>8318</v>
      </c>
      <c r="T3939" t="s">
        <v>8319</v>
      </c>
      <c r="U3939">
        <f>YEAR(N3939)</f>
        <v>2014</v>
      </c>
    </row>
    <row r="3940" spans="1:21" ht="15" customHeight="1" x14ac:dyDescent="0.25">
      <c r="A3940">
        <v>4019</v>
      </c>
      <c r="B3940" s="3" t="s">
        <v>4015</v>
      </c>
      <c r="C3940" s="3" t="s">
        <v>8124</v>
      </c>
      <c r="D3940" s="6">
        <v>3500</v>
      </c>
      <c r="E3940" s="8">
        <v>29</v>
      </c>
      <c r="F3940" t="s">
        <v>8220</v>
      </c>
      <c r="G3940">
        <f>ROUND(E3940/D3940*100,0)</f>
        <v>1</v>
      </c>
      <c r="H3940">
        <f>ROUND(E3940/P3940,2)</f>
        <v>7.25</v>
      </c>
      <c r="I3940" t="s">
        <v>8223</v>
      </c>
      <c r="J3940" t="s">
        <v>8245</v>
      </c>
      <c r="K3940">
        <v>1460737680</v>
      </c>
      <c r="L3940" s="9">
        <f>K3940/60/60/24+DATE(1970,1,1)</f>
        <v>42475.686111111107</v>
      </c>
      <c r="M3940">
        <v>1455725596</v>
      </c>
      <c r="N3940" s="9">
        <f>M3940/24/60/60+DATE(1970,1,1)</f>
        <v>42417.675879629634</v>
      </c>
      <c r="O3940" t="b">
        <v>0</v>
      </c>
      <c r="P3940">
        <v>4</v>
      </c>
      <c r="Q3940" t="b">
        <v>0</v>
      </c>
      <c r="R3940" t="s">
        <v>8269</v>
      </c>
      <c r="S3940" s="12" t="s">
        <v>8318</v>
      </c>
      <c r="T3940" t="s">
        <v>8319</v>
      </c>
      <c r="U3940">
        <f>YEAR(N3940)</f>
        <v>2016</v>
      </c>
    </row>
    <row r="3941" spans="1:21" ht="15" customHeight="1" x14ac:dyDescent="0.25">
      <c r="A3941">
        <v>4057</v>
      </c>
      <c r="B3941" s="3" t="s">
        <v>4053</v>
      </c>
      <c r="C3941" s="3" t="s">
        <v>8161</v>
      </c>
      <c r="D3941" s="6">
        <v>3500</v>
      </c>
      <c r="E3941" s="8">
        <v>775</v>
      </c>
      <c r="F3941" t="s">
        <v>8220</v>
      </c>
      <c r="G3941">
        <f>ROUND(E3941/D3941*100,0)</f>
        <v>22</v>
      </c>
      <c r="H3941">
        <f>ROUND(E3941/P3941,2)</f>
        <v>129.16999999999999</v>
      </c>
      <c r="I3941" t="s">
        <v>8224</v>
      </c>
      <c r="J3941" t="s">
        <v>8246</v>
      </c>
      <c r="K3941">
        <v>1448492400</v>
      </c>
      <c r="L3941" s="9">
        <f>K3941/60/60/24+DATE(1970,1,1)</f>
        <v>42333.958333333328</v>
      </c>
      <c r="M3941">
        <v>1446506080</v>
      </c>
      <c r="N3941" s="9">
        <f>M3941/24/60/60+DATE(1970,1,1)</f>
        <v>42310.968518518523</v>
      </c>
      <c r="O3941" t="b">
        <v>0</v>
      </c>
      <c r="P3941">
        <v>6</v>
      </c>
      <c r="Q3941" t="b">
        <v>0</v>
      </c>
      <c r="R3941" t="s">
        <v>8269</v>
      </c>
      <c r="S3941" s="12" t="s">
        <v>8318</v>
      </c>
      <c r="T3941" t="s">
        <v>8319</v>
      </c>
      <c r="U3941">
        <f>YEAR(N3941)</f>
        <v>2015</v>
      </c>
    </row>
    <row r="3942" spans="1:21" ht="15" customHeight="1" x14ac:dyDescent="0.25">
      <c r="A3942">
        <v>4073</v>
      </c>
      <c r="B3942" s="3" t="s">
        <v>4069</v>
      </c>
      <c r="C3942" s="3" t="s">
        <v>8176</v>
      </c>
      <c r="D3942" s="6">
        <v>3500</v>
      </c>
      <c r="E3942" s="8">
        <v>37</v>
      </c>
      <c r="F3942" t="s">
        <v>8220</v>
      </c>
      <c r="G3942">
        <f>ROUND(E3942/D3942*100,0)</f>
        <v>1</v>
      </c>
      <c r="H3942">
        <f>ROUND(E3942/P3942,2)</f>
        <v>18.5</v>
      </c>
      <c r="I3942" t="s">
        <v>8223</v>
      </c>
      <c r="J3942" t="s">
        <v>8245</v>
      </c>
      <c r="K3942">
        <v>1431144000</v>
      </c>
      <c r="L3942" s="9">
        <f>K3942/60/60/24+DATE(1970,1,1)</f>
        <v>42133.166666666672</v>
      </c>
      <c r="M3942">
        <v>1426407426</v>
      </c>
      <c r="N3942" s="9">
        <f>M3942/24/60/60+DATE(1970,1,1)</f>
        <v>42078.345208333332</v>
      </c>
      <c r="O3942" t="b">
        <v>0</v>
      </c>
      <c r="P3942">
        <v>2</v>
      </c>
      <c r="Q3942" t="b">
        <v>0</v>
      </c>
      <c r="R3942" t="s">
        <v>8269</v>
      </c>
      <c r="S3942" s="12" t="s">
        <v>8318</v>
      </c>
      <c r="T3942" t="s">
        <v>8319</v>
      </c>
      <c r="U3942">
        <f>YEAR(N3942)</f>
        <v>2015</v>
      </c>
    </row>
    <row r="3943" spans="1:21" ht="15" customHeight="1" x14ac:dyDescent="0.25">
      <c r="A3943">
        <v>4083</v>
      </c>
      <c r="B3943" s="3" t="s">
        <v>4079</v>
      </c>
      <c r="C3943" s="3" t="s">
        <v>8186</v>
      </c>
      <c r="D3943" s="6">
        <v>3500</v>
      </c>
      <c r="E3943" s="8">
        <v>759</v>
      </c>
      <c r="F3943" t="s">
        <v>8220</v>
      </c>
      <c r="G3943">
        <f>ROUND(E3943/D3943*100,0)</f>
        <v>22</v>
      </c>
      <c r="H3943">
        <f>ROUND(E3943/P3943,2)</f>
        <v>126.5</v>
      </c>
      <c r="I3943" t="s">
        <v>8223</v>
      </c>
      <c r="J3943" t="s">
        <v>8245</v>
      </c>
      <c r="K3943">
        <v>1452795416</v>
      </c>
      <c r="L3943" s="9">
        <f>K3943/60/60/24+DATE(1970,1,1)</f>
        <v>42383.761759259258</v>
      </c>
      <c r="M3943">
        <v>1450203416</v>
      </c>
      <c r="N3943" s="9">
        <f>M3943/24/60/60+DATE(1970,1,1)</f>
        <v>42353.761759259258</v>
      </c>
      <c r="O3943" t="b">
        <v>0</v>
      </c>
      <c r="P3943">
        <v>6</v>
      </c>
      <c r="Q3943" t="b">
        <v>0</v>
      </c>
      <c r="R3943" t="s">
        <v>8269</v>
      </c>
      <c r="S3943" s="12" t="s">
        <v>8318</v>
      </c>
      <c r="T3943" t="s">
        <v>8319</v>
      </c>
      <c r="U3943">
        <f>YEAR(N3943)</f>
        <v>2015</v>
      </c>
    </row>
    <row r="3944" spans="1:21" ht="15" customHeight="1" x14ac:dyDescent="0.25">
      <c r="A3944">
        <v>4085</v>
      </c>
      <c r="B3944" s="3" t="s">
        <v>4081</v>
      </c>
      <c r="C3944" s="3" t="s">
        <v>8188</v>
      </c>
      <c r="D3944" s="6">
        <v>3500</v>
      </c>
      <c r="E3944" s="8">
        <v>10</v>
      </c>
      <c r="F3944" t="s">
        <v>8220</v>
      </c>
      <c r="G3944">
        <f>ROUND(E3944/D3944*100,0)</f>
        <v>0</v>
      </c>
      <c r="H3944">
        <f>ROUND(E3944/P3944,2)</f>
        <v>10</v>
      </c>
      <c r="I3944" t="s">
        <v>8223</v>
      </c>
      <c r="J3944" t="s">
        <v>8245</v>
      </c>
      <c r="K3944">
        <v>1427169540</v>
      </c>
      <c r="L3944" s="9">
        <f>K3944/60/60/24+DATE(1970,1,1)</f>
        <v>42087.165972222225</v>
      </c>
      <c r="M3944">
        <v>1424701775</v>
      </c>
      <c r="N3944" s="9">
        <f>M3944/24/60/60+DATE(1970,1,1)</f>
        <v>42058.603877314818</v>
      </c>
      <c r="O3944" t="b">
        <v>0</v>
      </c>
      <c r="P3944">
        <v>1</v>
      </c>
      <c r="Q3944" t="b">
        <v>0</v>
      </c>
      <c r="R3944" t="s">
        <v>8269</v>
      </c>
      <c r="S3944" s="12" t="s">
        <v>8318</v>
      </c>
      <c r="T3944" t="s">
        <v>8319</v>
      </c>
      <c r="U3944">
        <f>YEAR(N3944)</f>
        <v>2015</v>
      </c>
    </row>
    <row r="3945" spans="1:21" ht="15" customHeight="1" x14ac:dyDescent="0.25">
      <c r="A3945">
        <v>4096</v>
      </c>
      <c r="B3945" s="3" t="s">
        <v>4092</v>
      </c>
      <c r="C3945" s="3" t="s">
        <v>8199</v>
      </c>
      <c r="D3945" s="6">
        <v>3500</v>
      </c>
      <c r="E3945" s="8">
        <v>400</v>
      </c>
      <c r="F3945" t="s">
        <v>8220</v>
      </c>
      <c r="G3945">
        <f>ROUND(E3945/D3945*100,0)</f>
        <v>11</v>
      </c>
      <c r="H3945">
        <f>ROUND(E3945/P3945,2)</f>
        <v>80</v>
      </c>
      <c r="I3945" t="s">
        <v>8224</v>
      </c>
      <c r="J3945" t="s">
        <v>8246</v>
      </c>
      <c r="K3945">
        <v>1488271860</v>
      </c>
      <c r="L3945" s="9">
        <f>K3945/60/60/24+DATE(1970,1,1)</f>
        <v>42794.368749999994</v>
      </c>
      <c r="M3945">
        <v>1484484219</v>
      </c>
      <c r="N3945" s="9">
        <f>M3945/24/60/60+DATE(1970,1,1)</f>
        <v>42750.530312499999</v>
      </c>
      <c r="O3945" t="b">
        <v>0</v>
      </c>
      <c r="P3945">
        <v>5</v>
      </c>
      <c r="Q3945" t="b">
        <v>0</v>
      </c>
      <c r="R3945" t="s">
        <v>8269</v>
      </c>
      <c r="S3945" s="12" t="s">
        <v>8318</v>
      </c>
      <c r="T3945" t="s">
        <v>8319</v>
      </c>
      <c r="U3945">
        <f>YEAR(N3945)</f>
        <v>2017</v>
      </c>
    </row>
    <row r="3946" spans="1:21" ht="15" customHeight="1" x14ac:dyDescent="0.25">
      <c r="A3946">
        <v>4058</v>
      </c>
      <c r="B3946" s="3" t="s">
        <v>4054</v>
      </c>
      <c r="C3946" s="3" t="s">
        <v>8162</v>
      </c>
      <c r="D3946" s="6">
        <v>3750</v>
      </c>
      <c r="E3946" s="8">
        <v>95</v>
      </c>
      <c r="F3946" t="s">
        <v>8220</v>
      </c>
      <c r="G3946">
        <f>ROUND(E3946/D3946*100,0)</f>
        <v>3</v>
      </c>
      <c r="H3946">
        <f>ROUND(E3946/P3946,2)</f>
        <v>23.75</v>
      </c>
      <c r="I3946" t="s">
        <v>8223</v>
      </c>
      <c r="J3946" t="s">
        <v>8245</v>
      </c>
      <c r="K3946">
        <v>1459483140</v>
      </c>
      <c r="L3946" s="9">
        <f>K3946/60/60/24+DATE(1970,1,1)</f>
        <v>42461.165972222225</v>
      </c>
      <c r="M3946">
        <v>1458178044</v>
      </c>
      <c r="N3946" s="9">
        <f>M3946/24/60/60+DATE(1970,1,1)</f>
        <v>42446.060694444444</v>
      </c>
      <c r="O3946" t="b">
        <v>0</v>
      </c>
      <c r="P3946">
        <v>4</v>
      </c>
      <c r="Q3946" t="b">
        <v>0</v>
      </c>
      <c r="R3946" t="s">
        <v>8269</v>
      </c>
      <c r="S3946" s="12" t="s">
        <v>8318</v>
      </c>
      <c r="T3946" t="s">
        <v>8319</v>
      </c>
      <c r="U3946">
        <f>YEAR(N3946)</f>
        <v>2016</v>
      </c>
    </row>
    <row r="3947" spans="1:21" ht="15" customHeight="1" x14ac:dyDescent="0.25">
      <c r="A3947">
        <v>2860</v>
      </c>
      <c r="B3947" s="3" t="s">
        <v>2860</v>
      </c>
      <c r="C3947" s="3" t="s">
        <v>6970</v>
      </c>
      <c r="D3947" s="6">
        <v>4000</v>
      </c>
      <c r="E3947" s="8">
        <v>266</v>
      </c>
      <c r="F3947" t="s">
        <v>8220</v>
      </c>
      <c r="G3947">
        <f>ROUND(E3947/D3947*100,0)</f>
        <v>7</v>
      </c>
      <c r="H3947">
        <f>ROUND(E3947/P3947,2)</f>
        <v>29.56</v>
      </c>
      <c r="I3947" t="s">
        <v>8223</v>
      </c>
      <c r="J3947" t="s">
        <v>8245</v>
      </c>
      <c r="K3947">
        <v>1466363576</v>
      </c>
      <c r="L3947" s="9">
        <f>K3947/60/60/24+DATE(1970,1,1)</f>
        <v>42540.800648148142</v>
      </c>
      <c r="M3947">
        <v>1461179576</v>
      </c>
      <c r="N3947" s="9">
        <f>M3947/24/60/60+DATE(1970,1,1)</f>
        <v>42480.80064814815</v>
      </c>
      <c r="O3947" t="b">
        <v>0</v>
      </c>
      <c r="P3947">
        <v>9</v>
      </c>
      <c r="Q3947" t="b">
        <v>0</v>
      </c>
      <c r="R3947" t="s">
        <v>8269</v>
      </c>
      <c r="S3947" s="12" t="s">
        <v>8318</v>
      </c>
      <c r="T3947" t="s">
        <v>8319</v>
      </c>
      <c r="U3947">
        <f>YEAR(N3947)</f>
        <v>2016</v>
      </c>
    </row>
    <row r="3948" spans="1:21" ht="15" customHeight="1" x14ac:dyDescent="0.25">
      <c r="A3948">
        <v>3739</v>
      </c>
      <c r="B3948" s="3" t="s">
        <v>3736</v>
      </c>
      <c r="C3948" s="3" t="s">
        <v>7849</v>
      </c>
      <c r="D3948" s="6">
        <v>4000</v>
      </c>
      <c r="E3948" s="8">
        <v>805</v>
      </c>
      <c r="F3948" t="s">
        <v>8220</v>
      </c>
      <c r="G3948">
        <f>ROUND(E3948/D3948*100,0)</f>
        <v>20</v>
      </c>
      <c r="H3948">
        <f>ROUND(E3948/P3948,2)</f>
        <v>100.63</v>
      </c>
      <c r="I3948" t="s">
        <v>8224</v>
      </c>
      <c r="J3948" t="s">
        <v>8246</v>
      </c>
      <c r="K3948">
        <v>1468752468</v>
      </c>
      <c r="L3948" s="9">
        <f>K3948/60/60/24+DATE(1970,1,1)</f>
        <v>42568.449861111112</v>
      </c>
      <c r="M3948">
        <v>1467024468</v>
      </c>
      <c r="N3948" s="9">
        <f>M3948/24/60/60+DATE(1970,1,1)</f>
        <v>42548.449861111112</v>
      </c>
      <c r="O3948" t="b">
        <v>0</v>
      </c>
      <c r="P3948">
        <v>8</v>
      </c>
      <c r="Q3948" t="b">
        <v>0</v>
      </c>
      <c r="R3948" t="s">
        <v>8269</v>
      </c>
      <c r="S3948" s="12" t="s">
        <v>8318</v>
      </c>
      <c r="T3948" t="s">
        <v>8319</v>
      </c>
      <c r="U3948">
        <f>YEAR(N3948)</f>
        <v>2016</v>
      </c>
    </row>
    <row r="3949" spans="1:21" ht="15" customHeight="1" x14ac:dyDescent="0.25">
      <c r="A3949">
        <v>3950</v>
      </c>
      <c r="B3949" s="3" t="s">
        <v>3947</v>
      </c>
      <c r="C3949" s="3" t="s">
        <v>8058</v>
      </c>
      <c r="D3949" s="6">
        <v>4000</v>
      </c>
      <c r="E3949" s="8">
        <v>25</v>
      </c>
      <c r="F3949" t="s">
        <v>8220</v>
      </c>
      <c r="G3949">
        <f>ROUND(E3949/D3949*100,0)</f>
        <v>1</v>
      </c>
      <c r="H3949">
        <f>ROUND(E3949/P3949,2)</f>
        <v>25</v>
      </c>
      <c r="I3949" t="s">
        <v>8223</v>
      </c>
      <c r="J3949" t="s">
        <v>8245</v>
      </c>
      <c r="K3949">
        <v>1460140500</v>
      </c>
      <c r="L3949" s="9">
        <f>K3949/60/60/24+DATE(1970,1,1)</f>
        <v>42468.774305555555</v>
      </c>
      <c r="M3949">
        <v>1457628680</v>
      </c>
      <c r="N3949" s="9">
        <f>M3949/24/60/60+DATE(1970,1,1)</f>
        <v>42439.702314814815</v>
      </c>
      <c r="O3949" t="b">
        <v>0</v>
      </c>
      <c r="P3949">
        <v>1</v>
      </c>
      <c r="Q3949" t="b">
        <v>0</v>
      </c>
      <c r="R3949" t="s">
        <v>8269</v>
      </c>
      <c r="S3949" s="12" t="s">
        <v>8318</v>
      </c>
      <c r="T3949" t="s">
        <v>8319</v>
      </c>
      <c r="U3949">
        <f>YEAR(N3949)</f>
        <v>2016</v>
      </c>
    </row>
    <row r="3950" spans="1:21" ht="15" customHeight="1" x14ac:dyDescent="0.25">
      <c r="A3950">
        <v>4026</v>
      </c>
      <c r="B3950" s="3" t="s">
        <v>4022</v>
      </c>
      <c r="C3950" s="3" t="s">
        <v>8131</v>
      </c>
      <c r="D3950" s="6">
        <v>4000</v>
      </c>
      <c r="E3950" s="8">
        <v>0</v>
      </c>
      <c r="F3950" t="s">
        <v>8220</v>
      </c>
      <c r="G3950">
        <f>ROUND(E3950/D3950*100,0)</f>
        <v>0</v>
      </c>
      <c r="H3950" t="e">
        <f>ROUND(E3950/P3950,2)</f>
        <v>#DIV/0!</v>
      </c>
      <c r="I3950" t="s">
        <v>8223</v>
      </c>
      <c r="J3950" t="s">
        <v>8245</v>
      </c>
      <c r="K3950">
        <v>1449247439</v>
      </c>
      <c r="L3950" s="9">
        <f>K3950/60/60/24+DATE(1970,1,1)</f>
        <v>42342.697210648148</v>
      </c>
      <c r="M3950">
        <v>1444059839</v>
      </c>
      <c r="N3950" s="9">
        <f>M3950/24/60/60+DATE(1970,1,1)</f>
        <v>42282.655543981484</v>
      </c>
      <c r="O3950" t="b">
        <v>0</v>
      </c>
      <c r="P3950">
        <v>0</v>
      </c>
      <c r="Q3950" t="b">
        <v>0</v>
      </c>
      <c r="R3950" t="s">
        <v>8269</v>
      </c>
      <c r="S3950" s="12" t="s">
        <v>8318</v>
      </c>
      <c r="T3950" t="s">
        <v>8319</v>
      </c>
      <c r="U3950">
        <f>YEAR(N3950)</f>
        <v>2015</v>
      </c>
    </row>
    <row r="3951" spans="1:21" ht="15" customHeight="1" x14ac:dyDescent="0.25">
      <c r="A3951">
        <v>4065</v>
      </c>
      <c r="B3951" s="3" t="s">
        <v>4061</v>
      </c>
      <c r="C3951" s="3" t="s">
        <v>8169</v>
      </c>
      <c r="D3951" s="6">
        <v>4000</v>
      </c>
      <c r="E3951" s="8">
        <v>27</v>
      </c>
      <c r="F3951" t="s">
        <v>8220</v>
      </c>
      <c r="G3951">
        <f>ROUND(E3951/D3951*100,0)</f>
        <v>1</v>
      </c>
      <c r="H3951">
        <f>ROUND(E3951/P3951,2)</f>
        <v>6.75</v>
      </c>
      <c r="I3951" t="s">
        <v>8223</v>
      </c>
      <c r="J3951" t="s">
        <v>8245</v>
      </c>
      <c r="K3951">
        <v>1407883811</v>
      </c>
      <c r="L3951" s="9">
        <f>K3951/60/60/24+DATE(1970,1,1)</f>
        <v>41863.951516203706</v>
      </c>
      <c r="M3951">
        <v>1405291811</v>
      </c>
      <c r="N3951" s="9">
        <f>M3951/24/60/60+DATE(1970,1,1)</f>
        <v>41833.951516203706</v>
      </c>
      <c r="O3951" t="b">
        <v>0</v>
      </c>
      <c r="P3951">
        <v>4</v>
      </c>
      <c r="Q3951" t="b">
        <v>0</v>
      </c>
      <c r="R3951" t="s">
        <v>8269</v>
      </c>
      <c r="S3951" s="12" t="s">
        <v>8318</v>
      </c>
      <c r="T3951" t="s">
        <v>8319</v>
      </c>
      <c r="U3951">
        <f>YEAR(N3951)</f>
        <v>2014</v>
      </c>
    </row>
    <row r="3952" spans="1:21" ht="15" customHeight="1" x14ac:dyDescent="0.25">
      <c r="A3952">
        <v>2851</v>
      </c>
      <c r="B3952" s="3" t="s">
        <v>2851</v>
      </c>
      <c r="C3952" s="3" t="s">
        <v>6961</v>
      </c>
      <c r="D3952" s="6">
        <v>4500</v>
      </c>
      <c r="E3952" s="8">
        <v>0</v>
      </c>
      <c r="F3952" t="s">
        <v>8220</v>
      </c>
      <c r="G3952">
        <f>ROUND(E3952/D3952*100,0)</f>
        <v>0</v>
      </c>
      <c r="H3952" t="e">
        <f>ROUND(E3952/P3952,2)</f>
        <v>#DIV/0!</v>
      </c>
      <c r="I3952" t="s">
        <v>8240</v>
      </c>
      <c r="J3952" t="s">
        <v>8248</v>
      </c>
      <c r="K3952">
        <v>1454109420</v>
      </c>
      <c r="L3952" s="9">
        <f>K3952/60/60/24+DATE(1970,1,1)</f>
        <v>42398.970138888893</v>
      </c>
      <c r="M3952">
        <v>1453334629</v>
      </c>
      <c r="N3952" s="9">
        <f>M3952/24/60/60+DATE(1970,1,1)</f>
        <v>42390.002650462964</v>
      </c>
      <c r="O3952" t="b">
        <v>0</v>
      </c>
      <c r="P3952">
        <v>0</v>
      </c>
      <c r="Q3952" t="b">
        <v>0</v>
      </c>
      <c r="R3952" t="s">
        <v>8269</v>
      </c>
      <c r="S3952" s="12" t="s">
        <v>8318</v>
      </c>
      <c r="T3952" t="s">
        <v>8319</v>
      </c>
      <c r="U3952">
        <f>YEAR(N3952)</f>
        <v>2016</v>
      </c>
    </row>
    <row r="3953" spans="1:21" ht="15" customHeight="1" x14ac:dyDescent="0.25">
      <c r="A3953">
        <v>4099</v>
      </c>
      <c r="B3953" s="3" t="s">
        <v>4095</v>
      </c>
      <c r="C3953" s="3" t="s">
        <v>8202</v>
      </c>
      <c r="D3953" s="6">
        <v>4500</v>
      </c>
      <c r="E3953" s="8">
        <v>50</v>
      </c>
      <c r="F3953" t="s">
        <v>8220</v>
      </c>
      <c r="G3953">
        <f>ROUND(E3953/D3953*100,0)</f>
        <v>1</v>
      </c>
      <c r="H3953">
        <f>ROUND(E3953/P3953,2)</f>
        <v>50</v>
      </c>
      <c r="I3953" t="s">
        <v>8223</v>
      </c>
      <c r="J3953" t="s">
        <v>8245</v>
      </c>
      <c r="K3953">
        <v>1472847873</v>
      </c>
      <c r="L3953" s="9">
        <f>K3953/60/60/24+DATE(1970,1,1)</f>
        <v>42615.850381944445</v>
      </c>
      <c r="M3953">
        <v>1468959873</v>
      </c>
      <c r="N3953" s="9">
        <f>M3953/24/60/60+DATE(1970,1,1)</f>
        <v>42570.850381944445</v>
      </c>
      <c r="O3953" t="b">
        <v>0</v>
      </c>
      <c r="P3953">
        <v>1</v>
      </c>
      <c r="Q3953" t="b">
        <v>0</v>
      </c>
      <c r="R3953" t="s">
        <v>8269</v>
      </c>
      <c r="S3953" s="12" t="s">
        <v>8318</v>
      </c>
      <c r="T3953" t="s">
        <v>8319</v>
      </c>
      <c r="U3953">
        <f>YEAR(N3953)</f>
        <v>2016</v>
      </c>
    </row>
    <row r="3954" spans="1:21" ht="15" customHeight="1" x14ac:dyDescent="0.25">
      <c r="A3954">
        <v>2852</v>
      </c>
      <c r="B3954" s="3" t="s">
        <v>2852</v>
      </c>
      <c r="C3954" s="3" t="s">
        <v>6962</v>
      </c>
      <c r="D3954" s="6">
        <v>5000</v>
      </c>
      <c r="E3954" s="8">
        <v>95</v>
      </c>
      <c r="F3954" t="s">
        <v>8220</v>
      </c>
      <c r="G3954">
        <f>ROUND(E3954/D3954*100,0)</f>
        <v>2</v>
      </c>
      <c r="H3954">
        <f>ROUND(E3954/P3954,2)</f>
        <v>15.83</v>
      </c>
      <c r="I3954" t="s">
        <v>8223</v>
      </c>
      <c r="J3954" t="s">
        <v>8245</v>
      </c>
      <c r="K3954">
        <v>1403312703</v>
      </c>
      <c r="L3954" s="9">
        <f>K3954/60/60/24+DATE(1970,1,1)</f>
        <v>41811.045173611114</v>
      </c>
      <c r="M3954">
        <v>1400720703</v>
      </c>
      <c r="N3954" s="9">
        <f>M3954/24/60/60+DATE(1970,1,1)</f>
        <v>41781.045173611114</v>
      </c>
      <c r="O3954" t="b">
        <v>0</v>
      </c>
      <c r="P3954">
        <v>6</v>
      </c>
      <c r="Q3954" t="b">
        <v>0</v>
      </c>
      <c r="R3954" t="s">
        <v>8269</v>
      </c>
      <c r="S3954" s="12" t="s">
        <v>8318</v>
      </c>
      <c r="T3954" t="s">
        <v>8319</v>
      </c>
      <c r="U3954">
        <f>YEAR(N3954)</f>
        <v>2014</v>
      </c>
    </row>
    <row r="3955" spans="1:21" ht="15" customHeight="1" x14ac:dyDescent="0.25">
      <c r="A3955">
        <v>2866</v>
      </c>
      <c r="B3955" s="3" t="s">
        <v>2866</v>
      </c>
      <c r="C3955" s="3" t="s">
        <v>6976</v>
      </c>
      <c r="D3955" s="6">
        <v>5000</v>
      </c>
      <c r="E3955" s="8">
        <v>45</v>
      </c>
      <c r="F3955" t="s">
        <v>8220</v>
      </c>
      <c r="G3955">
        <f>ROUND(E3955/D3955*100,0)</f>
        <v>1</v>
      </c>
      <c r="H3955">
        <f>ROUND(E3955/P3955,2)</f>
        <v>22.5</v>
      </c>
      <c r="I3955" t="s">
        <v>8223</v>
      </c>
      <c r="J3955" t="s">
        <v>8245</v>
      </c>
      <c r="K3955">
        <v>1476482400</v>
      </c>
      <c r="L3955" s="9">
        <f>K3955/60/60/24+DATE(1970,1,1)</f>
        <v>42657.916666666672</v>
      </c>
      <c r="M3955">
        <v>1473893721</v>
      </c>
      <c r="N3955" s="9">
        <f>M3955/24/60/60+DATE(1970,1,1)</f>
        <v>42627.955104166671</v>
      </c>
      <c r="O3955" t="b">
        <v>0</v>
      </c>
      <c r="P3955">
        <v>2</v>
      </c>
      <c r="Q3955" t="b">
        <v>0</v>
      </c>
      <c r="R3955" t="s">
        <v>8269</v>
      </c>
      <c r="S3955" s="12" t="s">
        <v>8318</v>
      </c>
      <c r="T3955" t="s">
        <v>8319</v>
      </c>
      <c r="U3955">
        <f>YEAR(N3955)</f>
        <v>2016</v>
      </c>
    </row>
    <row r="3956" spans="1:21" ht="15" customHeight="1" x14ac:dyDescent="0.25">
      <c r="A3956">
        <v>2870</v>
      </c>
      <c r="B3956" s="3" t="s">
        <v>2870</v>
      </c>
      <c r="C3956" s="3" t="s">
        <v>6980</v>
      </c>
      <c r="D3956" s="6">
        <v>5000</v>
      </c>
      <c r="E3956" s="8">
        <v>750</v>
      </c>
      <c r="F3956" t="s">
        <v>8220</v>
      </c>
      <c r="G3956">
        <f>ROUND(E3956/D3956*100,0)</f>
        <v>15</v>
      </c>
      <c r="H3956">
        <f>ROUND(E3956/P3956,2)</f>
        <v>83.33</v>
      </c>
      <c r="I3956" t="s">
        <v>8223</v>
      </c>
      <c r="J3956" t="s">
        <v>8245</v>
      </c>
      <c r="K3956">
        <v>1400301165</v>
      </c>
      <c r="L3956" s="9">
        <f>K3956/60/60/24+DATE(1970,1,1)</f>
        <v>41776.189409722225</v>
      </c>
      <c r="M3956">
        <v>1397709165</v>
      </c>
      <c r="N3956" s="9">
        <f>M3956/24/60/60+DATE(1970,1,1)</f>
        <v>41746.189409722225</v>
      </c>
      <c r="O3956" t="b">
        <v>0</v>
      </c>
      <c r="P3956">
        <v>9</v>
      </c>
      <c r="Q3956" t="b">
        <v>0</v>
      </c>
      <c r="R3956" t="s">
        <v>8269</v>
      </c>
      <c r="S3956" s="12" t="s">
        <v>8318</v>
      </c>
      <c r="T3956" t="s">
        <v>8319</v>
      </c>
      <c r="U3956">
        <f>YEAR(N3956)</f>
        <v>2014</v>
      </c>
    </row>
    <row r="3957" spans="1:21" ht="15" customHeight="1" x14ac:dyDescent="0.25">
      <c r="A3957">
        <v>2874</v>
      </c>
      <c r="B3957" s="3" t="s">
        <v>2874</v>
      </c>
      <c r="C3957" s="3" t="s">
        <v>6984</v>
      </c>
      <c r="D3957" s="6">
        <v>5000</v>
      </c>
      <c r="E3957" s="8">
        <v>271</v>
      </c>
      <c r="F3957" t="s">
        <v>8220</v>
      </c>
      <c r="G3957">
        <f>ROUND(E3957/D3957*100,0)</f>
        <v>5</v>
      </c>
      <c r="H3957">
        <f>ROUND(E3957/P3957,2)</f>
        <v>90.33</v>
      </c>
      <c r="I3957" t="s">
        <v>8223</v>
      </c>
      <c r="J3957" t="s">
        <v>8245</v>
      </c>
      <c r="K3957">
        <v>1484684186</v>
      </c>
      <c r="L3957" s="9">
        <f>K3957/60/60/24+DATE(1970,1,1)</f>
        <v>42752.84474537037</v>
      </c>
      <c r="M3957">
        <v>1482092186</v>
      </c>
      <c r="N3957" s="9">
        <f>M3957/24/60/60+DATE(1970,1,1)</f>
        <v>42722.84474537037</v>
      </c>
      <c r="O3957" t="b">
        <v>0</v>
      </c>
      <c r="P3957">
        <v>3</v>
      </c>
      <c r="Q3957" t="b">
        <v>0</v>
      </c>
      <c r="R3957" t="s">
        <v>8269</v>
      </c>
      <c r="S3957" s="12" t="s">
        <v>8318</v>
      </c>
      <c r="T3957" t="s">
        <v>8319</v>
      </c>
      <c r="U3957">
        <f>YEAR(N3957)</f>
        <v>2016</v>
      </c>
    </row>
    <row r="3958" spans="1:21" ht="15" customHeight="1" x14ac:dyDescent="0.25">
      <c r="A3958">
        <v>2893</v>
      </c>
      <c r="B3958" s="3" t="s">
        <v>2893</v>
      </c>
      <c r="C3958" s="3" t="s">
        <v>7003</v>
      </c>
      <c r="D3958" s="6">
        <v>5000</v>
      </c>
      <c r="E3958" s="8">
        <v>25</v>
      </c>
      <c r="F3958" t="s">
        <v>8220</v>
      </c>
      <c r="G3958">
        <f>ROUND(E3958/D3958*100,0)</f>
        <v>1</v>
      </c>
      <c r="H3958">
        <f>ROUND(E3958/P3958,2)</f>
        <v>12.5</v>
      </c>
      <c r="I3958" t="s">
        <v>8223</v>
      </c>
      <c r="J3958" t="s">
        <v>8245</v>
      </c>
      <c r="K3958">
        <v>1420768800</v>
      </c>
      <c r="L3958" s="9">
        <f>K3958/60/60/24+DATE(1970,1,1)</f>
        <v>42013.083333333328</v>
      </c>
      <c r="M3958">
        <v>1415644395</v>
      </c>
      <c r="N3958" s="9">
        <f>M3958/24/60/60+DATE(1970,1,1)</f>
        <v>41953.773090277777</v>
      </c>
      <c r="O3958" t="b">
        <v>0</v>
      </c>
      <c r="P3958">
        <v>2</v>
      </c>
      <c r="Q3958" t="b">
        <v>0</v>
      </c>
      <c r="R3958" t="s">
        <v>8269</v>
      </c>
      <c r="S3958" s="12" t="s">
        <v>8318</v>
      </c>
      <c r="T3958" t="s">
        <v>8319</v>
      </c>
      <c r="U3958">
        <f>YEAR(N3958)</f>
        <v>2014</v>
      </c>
    </row>
    <row r="3959" spans="1:21" ht="15" customHeight="1" x14ac:dyDescent="0.25">
      <c r="A3959">
        <v>2903</v>
      </c>
      <c r="B3959" s="3" t="s">
        <v>2903</v>
      </c>
      <c r="C3959" s="3" t="s">
        <v>7013</v>
      </c>
      <c r="D3959" s="6">
        <v>5000</v>
      </c>
      <c r="E3959" s="8">
        <v>39</v>
      </c>
      <c r="F3959" t="s">
        <v>8220</v>
      </c>
      <c r="G3959">
        <f>ROUND(E3959/D3959*100,0)</f>
        <v>1</v>
      </c>
      <c r="H3959">
        <f>ROUND(E3959/P3959,2)</f>
        <v>9.75</v>
      </c>
      <c r="I3959" t="s">
        <v>8223</v>
      </c>
      <c r="J3959" t="s">
        <v>8245</v>
      </c>
      <c r="K3959">
        <v>1441771218</v>
      </c>
      <c r="L3959" s="9">
        <f>K3959/60/60/24+DATE(1970,1,1)</f>
        <v>42256.166874999995</v>
      </c>
      <c r="M3959">
        <v>1436587218</v>
      </c>
      <c r="N3959" s="9">
        <f>M3959/24/60/60+DATE(1970,1,1)</f>
        <v>42196.166874999995</v>
      </c>
      <c r="O3959" t="b">
        <v>0</v>
      </c>
      <c r="P3959">
        <v>4</v>
      </c>
      <c r="Q3959" t="b">
        <v>0</v>
      </c>
      <c r="R3959" t="s">
        <v>8269</v>
      </c>
      <c r="S3959" s="12" t="s">
        <v>8318</v>
      </c>
      <c r="T3959" t="s">
        <v>8319</v>
      </c>
      <c r="U3959">
        <f>YEAR(N3959)</f>
        <v>2015</v>
      </c>
    </row>
    <row r="3960" spans="1:21" ht="15" customHeight="1" x14ac:dyDescent="0.25">
      <c r="A3960">
        <v>2918</v>
      </c>
      <c r="B3960" s="3" t="s">
        <v>2918</v>
      </c>
      <c r="C3960" s="3" t="s">
        <v>7028</v>
      </c>
      <c r="D3960" s="6">
        <v>5000</v>
      </c>
      <c r="E3960" s="8">
        <v>1362</v>
      </c>
      <c r="F3960" t="s">
        <v>8220</v>
      </c>
      <c r="G3960">
        <f>ROUND(E3960/D3960*100,0)</f>
        <v>27</v>
      </c>
      <c r="H3960">
        <f>ROUND(E3960/P3960,2)</f>
        <v>68.099999999999994</v>
      </c>
      <c r="I3960" t="s">
        <v>8223</v>
      </c>
      <c r="J3960" t="s">
        <v>8245</v>
      </c>
      <c r="K3960">
        <v>1446131207</v>
      </c>
      <c r="L3960" s="9">
        <f>K3960/60/60/24+DATE(1970,1,1)</f>
        <v>42306.629710648151</v>
      </c>
      <c r="M3960">
        <v>1443712007</v>
      </c>
      <c r="N3960" s="9">
        <f>M3960/24/60/60+DATE(1970,1,1)</f>
        <v>42278.629710648151</v>
      </c>
      <c r="O3960" t="b">
        <v>0</v>
      </c>
      <c r="P3960">
        <v>20</v>
      </c>
      <c r="Q3960" t="b">
        <v>0</v>
      </c>
      <c r="R3960" t="s">
        <v>8269</v>
      </c>
      <c r="S3960" s="12" t="s">
        <v>8318</v>
      </c>
      <c r="T3960" t="s">
        <v>8319</v>
      </c>
      <c r="U3960">
        <f>YEAR(N3960)</f>
        <v>2015</v>
      </c>
    </row>
    <row r="3961" spans="1:21" ht="15" customHeight="1" x14ac:dyDescent="0.25">
      <c r="A3961">
        <v>3729</v>
      </c>
      <c r="B3961" s="3" t="s">
        <v>3726</v>
      </c>
      <c r="C3961" s="3" t="s">
        <v>7839</v>
      </c>
      <c r="D3961" s="6">
        <v>5000</v>
      </c>
      <c r="E3961" s="8">
        <v>362</v>
      </c>
      <c r="F3961" t="s">
        <v>8220</v>
      </c>
      <c r="G3961">
        <f>ROUND(E3961/D3961*100,0)</f>
        <v>7</v>
      </c>
      <c r="H3961">
        <f>ROUND(E3961/P3961,2)</f>
        <v>72.400000000000006</v>
      </c>
      <c r="I3961" t="s">
        <v>8223</v>
      </c>
      <c r="J3961" t="s">
        <v>8245</v>
      </c>
      <c r="K3961">
        <v>1427082912</v>
      </c>
      <c r="L3961" s="9">
        <f>K3961/60/60/24+DATE(1970,1,1)</f>
        <v>42086.16333333333</v>
      </c>
      <c r="M3961">
        <v>1423198512</v>
      </c>
      <c r="N3961" s="9">
        <f>M3961/24/60/60+DATE(1970,1,1)</f>
        <v>42041.205000000002</v>
      </c>
      <c r="O3961" t="b">
        <v>0</v>
      </c>
      <c r="P3961">
        <v>5</v>
      </c>
      <c r="Q3961" t="b">
        <v>0</v>
      </c>
      <c r="R3961" t="s">
        <v>8269</v>
      </c>
      <c r="S3961" s="12" t="s">
        <v>8318</v>
      </c>
      <c r="T3961" t="s">
        <v>8319</v>
      </c>
      <c r="U3961">
        <f>YEAR(N3961)</f>
        <v>2015</v>
      </c>
    </row>
    <row r="3962" spans="1:21" ht="15" customHeight="1" x14ac:dyDescent="0.25">
      <c r="A3962">
        <v>3742</v>
      </c>
      <c r="B3962" s="3" t="s">
        <v>3739</v>
      </c>
      <c r="C3962" s="3" t="s">
        <v>7852</v>
      </c>
      <c r="D3962" s="6">
        <v>5000</v>
      </c>
      <c r="E3962" s="8">
        <v>100</v>
      </c>
      <c r="F3962" t="s">
        <v>8220</v>
      </c>
      <c r="G3962">
        <f>ROUND(E3962/D3962*100,0)</f>
        <v>2</v>
      </c>
      <c r="H3962">
        <f>ROUND(E3962/P3962,2)</f>
        <v>25</v>
      </c>
      <c r="I3962" t="s">
        <v>8223</v>
      </c>
      <c r="J3962" t="s">
        <v>8245</v>
      </c>
      <c r="K3962">
        <v>1409980144</v>
      </c>
      <c r="L3962" s="9">
        <f>K3962/60/60/24+DATE(1970,1,1)</f>
        <v>41888.214629629627</v>
      </c>
      <c r="M3962">
        <v>1407388144</v>
      </c>
      <c r="N3962" s="9">
        <f>M3962/24/60/60+DATE(1970,1,1)</f>
        <v>41858.214629629627</v>
      </c>
      <c r="O3962" t="b">
        <v>0</v>
      </c>
      <c r="P3962">
        <v>4</v>
      </c>
      <c r="Q3962" t="b">
        <v>0</v>
      </c>
      <c r="R3962" t="s">
        <v>8269</v>
      </c>
      <c r="S3962" s="12" t="s">
        <v>8318</v>
      </c>
      <c r="T3962" t="s">
        <v>8319</v>
      </c>
      <c r="U3962">
        <f>YEAR(N3962)</f>
        <v>2014</v>
      </c>
    </row>
    <row r="3963" spans="1:21" ht="15" customHeight="1" x14ac:dyDescent="0.25">
      <c r="A3963">
        <v>3842</v>
      </c>
      <c r="B3963" s="3" t="s">
        <v>3839</v>
      </c>
      <c r="C3963" s="3" t="s">
        <v>7951</v>
      </c>
      <c r="D3963" s="6">
        <v>5000</v>
      </c>
      <c r="E3963" s="8">
        <v>1097</v>
      </c>
      <c r="F3963" t="s">
        <v>8220</v>
      </c>
      <c r="G3963">
        <f>ROUND(E3963/D3963*100,0)</f>
        <v>22</v>
      </c>
      <c r="H3963">
        <f>ROUND(E3963/P3963,2)</f>
        <v>47.7</v>
      </c>
      <c r="I3963" t="s">
        <v>8224</v>
      </c>
      <c r="J3963" t="s">
        <v>8246</v>
      </c>
      <c r="K3963">
        <v>1399809052</v>
      </c>
      <c r="L3963" s="9">
        <f>K3963/60/60/24+DATE(1970,1,1)</f>
        <v>41770.493657407409</v>
      </c>
      <c r="M3963">
        <v>1397217052</v>
      </c>
      <c r="N3963" s="9">
        <f>M3963/24/60/60+DATE(1970,1,1)</f>
        <v>41740.493657407409</v>
      </c>
      <c r="O3963" t="b">
        <v>1</v>
      </c>
      <c r="P3963">
        <v>23</v>
      </c>
      <c r="Q3963" t="b">
        <v>0</v>
      </c>
      <c r="R3963" t="s">
        <v>8269</v>
      </c>
      <c r="S3963" s="12" t="s">
        <v>8318</v>
      </c>
      <c r="T3963" t="s">
        <v>8319</v>
      </c>
      <c r="U3963">
        <f>YEAR(N3963)</f>
        <v>2014</v>
      </c>
    </row>
    <row r="3964" spans="1:21" ht="15" customHeight="1" x14ac:dyDescent="0.25">
      <c r="A3964">
        <v>3843</v>
      </c>
      <c r="B3964" s="3" t="s">
        <v>3840</v>
      </c>
      <c r="C3964" s="3" t="s">
        <v>7952</v>
      </c>
      <c r="D3964" s="6">
        <v>5000</v>
      </c>
      <c r="E3964" s="8">
        <v>1065</v>
      </c>
      <c r="F3964" t="s">
        <v>8220</v>
      </c>
      <c r="G3964">
        <f>ROUND(E3964/D3964*100,0)</f>
        <v>21</v>
      </c>
      <c r="H3964">
        <f>ROUND(E3964/P3964,2)</f>
        <v>56.05</v>
      </c>
      <c r="I3964" t="s">
        <v>8223</v>
      </c>
      <c r="J3964" t="s">
        <v>8245</v>
      </c>
      <c r="K3964">
        <v>1401587064</v>
      </c>
      <c r="L3964" s="9">
        <f>K3964/60/60/24+DATE(1970,1,1)</f>
        <v>41791.072500000002</v>
      </c>
      <c r="M3964">
        <v>1399427064</v>
      </c>
      <c r="N3964" s="9">
        <f>M3964/24/60/60+DATE(1970,1,1)</f>
        <v>41766.072500000002</v>
      </c>
      <c r="O3964" t="b">
        <v>1</v>
      </c>
      <c r="P3964">
        <v>19</v>
      </c>
      <c r="Q3964" t="b">
        <v>0</v>
      </c>
      <c r="R3964" t="s">
        <v>8269</v>
      </c>
      <c r="S3964" s="12" t="s">
        <v>8318</v>
      </c>
      <c r="T3964" t="s">
        <v>8319</v>
      </c>
      <c r="U3964">
        <f>YEAR(N3964)</f>
        <v>2014</v>
      </c>
    </row>
    <row r="3965" spans="1:21" ht="15" customHeight="1" x14ac:dyDescent="0.25">
      <c r="A3965">
        <v>3856</v>
      </c>
      <c r="B3965" s="3" t="s">
        <v>3853</v>
      </c>
      <c r="C3965" s="3" t="s">
        <v>7965</v>
      </c>
      <c r="D3965" s="6">
        <v>5000</v>
      </c>
      <c r="E3965" s="8">
        <v>1</v>
      </c>
      <c r="F3965" t="s">
        <v>8220</v>
      </c>
      <c r="G3965">
        <f>ROUND(E3965/D3965*100,0)</f>
        <v>0</v>
      </c>
      <c r="H3965">
        <f>ROUND(E3965/P3965,2)</f>
        <v>1</v>
      </c>
      <c r="I3965" t="s">
        <v>8223</v>
      </c>
      <c r="J3965" t="s">
        <v>8245</v>
      </c>
      <c r="K3965">
        <v>1425833403</v>
      </c>
      <c r="L3965" s="9">
        <f>K3965/60/60/24+DATE(1970,1,1)</f>
        <v>42071.701423611114</v>
      </c>
      <c r="M3965">
        <v>1423245003</v>
      </c>
      <c r="N3965" s="9">
        <f>M3965/24/60/60+DATE(1970,1,1)</f>
        <v>42041.743090277778</v>
      </c>
      <c r="O3965" t="b">
        <v>0</v>
      </c>
      <c r="P3965">
        <v>1</v>
      </c>
      <c r="Q3965" t="b">
        <v>0</v>
      </c>
      <c r="R3965" t="s">
        <v>8269</v>
      </c>
      <c r="S3965" s="12" t="s">
        <v>8318</v>
      </c>
      <c r="T3965" t="s">
        <v>8319</v>
      </c>
      <c r="U3965">
        <f>YEAR(N3965)</f>
        <v>2015</v>
      </c>
    </row>
    <row r="3966" spans="1:21" ht="15" customHeight="1" x14ac:dyDescent="0.25">
      <c r="A3966">
        <v>3857</v>
      </c>
      <c r="B3966" s="3" t="s">
        <v>3854</v>
      </c>
      <c r="C3966" s="3" t="s">
        <v>7966</v>
      </c>
      <c r="D3966" s="6">
        <v>5000</v>
      </c>
      <c r="E3966" s="8">
        <v>260</v>
      </c>
      <c r="F3966" t="s">
        <v>8220</v>
      </c>
      <c r="G3966">
        <f>ROUND(E3966/D3966*100,0)</f>
        <v>5</v>
      </c>
      <c r="H3966">
        <f>ROUND(E3966/P3966,2)</f>
        <v>65</v>
      </c>
      <c r="I3966" t="s">
        <v>8223</v>
      </c>
      <c r="J3966" t="s">
        <v>8245</v>
      </c>
      <c r="K3966">
        <v>1406913120</v>
      </c>
      <c r="L3966" s="9">
        <f>K3966/60/60/24+DATE(1970,1,1)</f>
        <v>41852.716666666667</v>
      </c>
      <c r="M3966">
        <v>1404927690</v>
      </c>
      <c r="N3966" s="9">
        <f>M3966/24/60/60+DATE(1970,1,1)</f>
        <v>41829.73715277778</v>
      </c>
      <c r="O3966" t="b">
        <v>0</v>
      </c>
      <c r="P3966">
        <v>4</v>
      </c>
      <c r="Q3966" t="b">
        <v>0</v>
      </c>
      <c r="R3966" t="s">
        <v>8269</v>
      </c>
      <c r="S3966" s="12" t="s">
        <v>8318</v>
      </c>
      <c r="T3966" t="s">
        <v>8319</v>
      </c>
      <c r="U3966">
        <f>YEAR(N3966)</f>
        <v>2014</v>
      </c>
    </row>
    <row r="3967" spans="1:21" ht="15" customHeight="1" x14ac:dyDescent="0.25">
      <c r="A3967">
        <v>3864</v>
      </c>
      <c r="B3967" s="3" t="s">
        <v>3861</v>
      </c>
      <c r="C3967" s="3" t="s">
        <v>7973</v>
      </c>
      <c r="D3967" s="6">
        <v>5000</v>
      </c>
      <c r="E3967" s="8">
        <v>60</v>
      </c>
      <c r="F3967" t="s">
        <v>8220</v>
      </c>
      <c r="G3967">
        <f>ROUND(E3967/D3967*100,0)</f>
        <v>1</v>
      </c>
      <c r="H3967">
        <f>ROUND(E3967/P3967,2)</f>
        <v>20</v>
      </c>
      <c r="I3967" t="s">
        <v>8223</v>
      </c>
      <c r="J3967" t="s">
        <v>8245</v>
      </c>
      <c r="K3967">
        <v>1447799054</v>
      </c>
      <c r="L3967" s="9">
        <f>K3967/60/60/24+DATE(1970,1,1)</f>
        <v>42325.933495370366</v>
      </c>
      <c r="M3967">
        <v>1445203454</v>
      </c>
      <c r="N3967" s="9">
        <f>M3967/24/60/60+DATE(1970,1,1)</f>
        <v>42295.891828703709</v>
      </c>
      <c r="O3967" t="b">
        <v>0</v>
      </c>
      <c r="P3967">
        <v>3</v>
      </c>
      <c r="Q3967" t="b">
        <v>0</v>
      </c>
      <c r="R3967" t="s">
        <v>8269</v>
      </c>
      <c r="S3967" s="12" t="s">
        <v>8318</v>
      </c>
      <c r="T3967" t="s">
        <v>8319</v>
      </c>
      <c r="U3967">
        <f>YEAR(N3967)</f>
        <v>2015</v>
      </c>
    </row>
    <row r="3968" spans="1:21" ht="15" customHeight="1" x14ac:dyDescent="0.25">
      <c r="A3968">
        <v>3919</v>
      </c>
      <c r="B3968" s="3" t="s">
        <v>3916</v>
      </c>
      <c r="C3968" s="3" t="s">
        <v>8027</v>
      </c>
      <c r="D3968" s="6">
        <v>5000</v>
      </c>
      <c r="E3968" s="8">
        <v>90</v>
      </c>
      <c r="F3968" t="s">
        <v>8220</v>
      </c>
      <c r="G3968">
        <f>ROUND(E3968/D3968*100,0)</f>
        <v>2</v>
      </c>
      <c r="H3968">
        <f>ROUND(E3968/P3968,2)</f>
        <v>30</v>
      </c>
      <c r="I3968" t="s">
        <v>8224</v>
      </c>
      <c r="J3968" t="s">
        <v>8246</v>
      </c>
      <c r="K3968">
        <v>1453075200</v>
      </c>
      <c r="L3968" s="9">
        <f>K3968/60/60/24+DATE(1970,1,1)</f>
        <v>42387</v>
      </c>
      <c r="M3968">
        <v>1450628773</v>
      </c>
      <c r="N3968" s="9">
        <f>M3968/24/60/60+DATE(1970,1,1)</f>
        <v>42358.684872685189</v>
      </c>
      <c r="O3968" t="b">
        <v>0</v>
      </c>
      <c r="P3968">
        <v>3</v>
      </c>
      <c r="Q3968" t="b">
        <v>0</v>
      </c>
      <c r="R3968" t="s">
        <v>8269</v>
      </c>
      <c r="S3968" s="12" t="s">
        <v>8318</v>
      </c>
      <c r="T3968" t="s">
        <v>8319</v>
      </c>
      <c r="U3968">
        <f>YEAR(N3968)</f>
        <v>2015</v>
      </c>
    </row>
    <row r="3969" spans="1:21" ht="15" customHeight="1" x14ac:dyDescent="0.25">
      <c r="A3969">
        <v>3926</v>
      </c>
      <c r="B3969" s="3" t="s">
        <v>3923</v>
      </c>
      <c r="C3969" s="3" t="s">
        <v>8034</v>
      </c>
      <c r="D3969" s="6">
        <v>5000</v>
      </c>
      <c r="E3969" s="8">
        <v>15</v>
      </c>
      <c r="F3969" t="s">
        <v>8220</v>
      </c>
      <c r="G3969">
        <f>ROUND(E3969/D3969*100,0)</f>
        <v>0</v>
      </c>
      <c r="H3969">
        <f>ROUND(E3969/P3969,2)</f>
        <v>15</v>
      </c>
      <c r="I3969" t="s">
        <v>8225</v>
      </c>
      <c r="J3969" t="s">
        <v>8247</v>
      </c>
      <c r="K3969">
        <v>1419645748</v>
      </c>
      <c r="L3969" s="9">
        <f>K3969/60/60/24+DATE(1970,1,1)</f>
        <v>42000.085046296299</v>
      </c>
      <c r="M3969">
        <v>1417053748</v>
      </c>
      <c r="N3969" s="9">
        <f>M3969/24/60/60+DATE(1970,1,1)</f>
        <v>41970.085046296299</v>
      </c>
      <c r="O3969" t="b">
        <v>0</v>
      </c>
      <c r="P3969">
        <v>1</v>
      </c>
      <c r="Q3969" t="b">
        <v>0</v>
      </c>
      <c r="R3969" t="s">
        <v>8269</v>
      </c>
      <c r="S3969" s="12" t="s">
        <v>8318</v>
      </c>
      <c r="T3969" t="s">
        <v>8319</v>
      </c>
      <c r="U3969">
        <f>YEAR(N3969)</f>
        <v>2014</v>
      </c>
    </row>
    <row r="3970" spans="1:21" ht="15" customHeight="1" x14ac:dyDescent="0.25">
      <c r="A3970">
        <v>3928</v>
      </c>
      <c r="B3970" s="3" t="s">
        <v>3925</v>
      </c>
      <c r="C3970" s="3" t="s">
        <v>8036</v>
      </c>
      <c r="D3970" s="6">
        <v>5000</v>
      </c>
      <c r="E3970" s="8">
        <v>651</v>
      </c>
      <c r="F3970" t="s">
        <v>8220</v>
      </c>
      <c r="G3970">
        <f>ROUND(E3970/D3970*100,0)</f>
        <v>13</v>
      </c>
      <c r="H3970">
        <f>ROUND(E3970/P3970,2)</f>
        <v>93</v>
      </c>
      <c r="I3970" t="s">
        <v>8223</v>
      </c>
      <c r="J3970" t="s">
        <v>8245</v>
      </c>
      <c r="K3970">
        <v>1444971540</v>
      </c>
      <c r="L3970" s="9">
        <f>K3970/60/60/24+DATE(1970,1,1)</f>
        <v>42293.207638888889</v>
      </c>
      <c r="M3970">
        <v>1442593427</v>
      </c>
      <c r="N3970" s="9">
        <f>M3970/24/60/60+DATE(1970,1,1)</f>
        <v>42265.683182870373</v>
      </c>
      <c r="O3970" t="b">
        <v>0</v>
      </c>
      <c r="P3970">
        <v>7</v>
      </c>
      <c r="Q3970" t="b">
        <v>0</v>
      </c>
      <c r="R3970" t="s">
        <v>8269</v>
      </c>
      <c r="S3970" s="12" t="s">
        <v>8318</v>
      </c>
      <c r="T3970" t="s">
        <v>8319</v>
      </c>
      <c r="U3970">
        <f>YEAR(N3970)</f>
        <v>2015</v>
      </c>
    </row>
    <row r="3971" spans="1:21" ht="15" customHeight="1" x14ac:dyDescent="0.25">
      <c r="A3971">
        <v>3934</v>
      </c>
      <c r="B3971" s="3" t="s">
        <v>3931</v>
      </c>
      <c r="C3971" s="3" t="s">
        <v>8042</v>
      </c>
      <c r="D3971" s="6">
        <v>5000</v>
      </c>
      <c r="E3971" s="8">
        <v>550</v>
      </c>
      <c r="F3971" t="s">
        <v>8220</v>
      </c>
      <c r="G3971">
        <f>ROUND(E3971/D3971*100,0)</f>
        <v>11</v>
      </c>
      <c r="H3971">
        <f>ROUND(E3971/P3971,2)</f>
        <v>45.83</v>
      </c>
      <c r="I3971" t="s">
        <v>8223</v>
      </c>
      <c r="J3971" t="s">
        <v>8245</v>
      </c>
      <c r="K3971">
        <v>1443704400</v>
      </c>
      <c r="L3971" s="9">
        <f>K3971/60/60/24+DATE(1970,1,1)</f>
        <v>42278.541666666672</v>
      </c>
      <c r="M3971">
        <v>1439827639</v>
      </c>
      <c r="N3971" s="9">
        <f>M3971/24/60/60+DATE(1970,1,1)</f>
        <v>42233.671747685185</v>
      </c>
      <c r="O3971" t="b">
        <v>0</v>
      </c>
      <c r="P3971">
        <v>12</v>
      </c>
      <c r="Q3971" t="b">
        <v>0</v>
      </c>
      <c r="R3971" t="s">
        <v>8269</v>
      </c>
      <c r="S3971" s="12" t="s">
        <v>8318</v>
      </c>
      <c r="T3971" t="s">
        <v>8319</v>
      </c>
      <c r="U3971">
        <f>YEAR(N3971)</f>
        <v>2015</v>
      </c>
    </row>
    <row r="3972" spans="1:21" ht="15" customHeight="1" x14ac:dyDescent="0.25">
      <c r="A3972">
        <v>3939</v>
      </c>
      <c r="B3972" s="3" t="s">
        <v>3936</v>
      </c>
      <c r="C3972" s="3" t="s">
        <v>8047</v>
      </c>
      <c r="D3972" s="6">
        <v>5000</v>
      </c>
      <c r="E3972" s="8">
        <v>5</v>
      </c>
      <c r="F3972" t="s">
        <v>8220</v>
      </c>
      <c r="G3972">
        <f>ROUND(E3972/D3972*100,0)</f>
        <v>0</v>
      </c>
      <c r="H3972">
        <f>ROUND(E3972/P3972,2)</f>
        <v>5</v>
      </c>
      <c r="I3972" t="s">
        <v>8225</v>
      </c>
      <c r="J3972" t="s">
        <v>8247</v>
      </c>
      <c r="K3972">
        <v>1412656200</v>
      </c>
      <c r="L3972" s="9">
        <f>K3972/60/60/24+DATE(1970,1,1)</f>
        <v>41919.1875</v>
      </c>
      <c r="M3972">
        <v>1412328979</v>
      </c>
      <c r="N3972" s="9">
        <f>M3972/24/60/60+DATE(1970,1,1)</f>
        <v>41915.400219907402</v>
      </c>
      <c r="O3972" t="b">
        <v>0</v>
      </c>
      <c r="P3972">
        <v>1</v>
      </c>
      <c r="Q3972" t="b">
        <v>0</v>
      </c>
      <c r="R3972" t="s">
        <v>8269</v>
      </c>
      <c r="S3972" s="12" t="s">
        <v>8318</v>
      </c>
      <c r="T3972" t="s">
        <v>8319</v>
      </c>
      <c r="U3972">
        <f>YEAR(N3972)</f>
        <v>2014</v>
      </c>
    </row>
    <row r="3973" spans="1:21" ht="15" customHeight="1" x14ac:dyDescent="0.25">
      <c r="A3973">
        <v>3940</v>
      </c>
      <c r="B3973" s="3" t="s">
        <v>3937</v>
      </c>
      <c r="C3973" s="3" t="s">
        <v>8048</v>
      </c>
      <c r="D3973" s="6">
        <v>5000</v>
      </c>
      <c r="E3973" s="8">
        <v>11</v>
      </c>
      <c r="F3973" t="s">
        <v>8220</v>
      </c>
      <c r="G3973">
        <f>ROUND(E3973/D3973*100,0)</f>
        <v>0</v>
      </c>
      <c r="H3973">
        <f>ROUND(E3973/P3973,2)</f>
        <v>5.5</v>
      </c>
      <c r="I3973" t="s">
        <v>8223</v>
      </c>
      <c r="J3973" t="s">
        <v>8245</v>
      </c>
      <c r="K3973">
        <v>1420199351</v>
      </c>
      <c r="L3973" s="9">
        <f>K3973/60/60/24+DATE(1970,1,1)</f>
        <v>42006.492488425924</v>
      </c>
      <c r="M3973">
        <v>1416311351</v>
      </c>
      <c r="N3973" s="9">
        <f>M3973/24/60/60+DATE(1970,1,1)</f>
        <v>41961.492488425924</v>
      </c>
      <c r="O3973" t="b">
        <v>0</v>
      </c>
      <c r="P3973">
        <v>2</v>
      </c>
      <c r="Q3973" t="b">
        <v>0</v>
      </c>
      <c r="R3973" t="s">
        <v>8269</v>
      </c>
      <c r="S3973" s="12" t="s">
        <v>8318</v>
      </c>
      <c r="T3973" t="s">
        <v>8319</v>
      </c>
      <c r="U3973">
        <f>YEAR(N3973)</f>
        <v>2014</v>
      </c>
    </row>
    <row r="3974" spans="1:21" ht="15" customHeight="1" x14ac:dyDescent="0.25">
      <c r="A3974">
        <v>3943</v>
      </c>
      <c r="B3974" s="3" t="s">
        <v>3940</v>
      </c>
      <c r="C3974" s="3" t="s">
        <v>8051</v>
      </c>
      <c r="D3974" s="6">
        <v>5000</v>
      </c>
      <c r="E3974" s="8">
        <v>1782</v>
      </c>
      <c r="F3974" t="s">
        <v>8220</v>
      </c>
      <c r="G3974">
        <f>ROUND(E3974/D3974*100,0)</f>
        <v>36</v>
      </c>
      <c r="H3974">
        <f>ROUND(E3974/P3974,2)</f>
        <v>137.08000000000001</v>
      </c>
      <c r="I3974" t="s">
        <v>8223</v>
      </c>
      <c r="J3974" t="s">
        <v>8245</v>
      </c>
      <c r="K3974">
        <v>1446483000</v>
      </c>
      <c r="L3974" s="9">
        <f>K3974/60/60/24+DATE(1970,1,1)</f>
        <v>42310.701388888891</v>
      </c>
      <c r="M3974">
        <v>1443811268</v>
      </c>
      <c r="N3974" s="9">
        <f>M3974/24/60/60+DATE(1970,1,1)</f>
        <v>42279.778564814813</v>
      </c>
      <c r="O3974" t="b">
        <v>0</v>
      </c>
      <c r="P3974">
        <v>13</v>
      </c>
      <c r="Q3974" t="b">
        <v>0</v>
      </c>
      <c r="R3974" t="s">
        <v>8269</v>
      </c>
      <c r="S3974" s="12" t="s">
        <v>8318</v>
      </c>
      <c r="T3974" t="s">
        <v>8319</v>
      </c>
      <c r="U3974">
        <f>YEAR(N3974)</f>
        <v>2015</v>
      </c>
    </row>
    <row r="3975" spans="1:21" ht="15" customHeight="1" x14ac:dyDescent="0.25">
      <c r="A3975">
        <v>3944</v>
      </c>
      <c r="B3975" s="3" t="s">
        <v>3941</v>
      </c>
      <c r="C3975" s="3" t="s">
        <v>8052</v>
      </c>
      <c r="D3975" s="6">
        <v>5000</v>
      </c>
      <c r="E3975" s="8">
        <v>0</v>
      </c>
      <c r="F3975" t="s">
        <v>8220</v>
      </c>
      <c r="G3975">
        <f>ROUND(E3975/D3975*100,0)</f>
        <v>0</v>
      </c>
      <c r="H3975" t="e">
        <f>ROUND(E3975/P3975,2)</f>
        <v>#DIV/0!</v>
      </c>
      <c r="I3975" t="s">
        <v>8223</v>
      </c>
      <c r="J3975" t="s">
        <v>8245</v>
      </c>
      <c r="K3975">
        <v>1440690875</v>
      </c>
      <c r="L3975" s="9">
        <f>K3975/60/60/24+DATE(1970,1,1)</f>
        <v>42243.662905092591</v>
      </c>
      <c r="M3975">
        <v>1438098875</v>
      </c>
      <c r="N3975" s="9">
        <f>M3975/24/60/60+DATE(1970,1,1)</f>
        <v>42213.662905092599</v>
      </c>
      <c r="O3975" t="b">
        <v>0</v>
      </c>
      <c r="P3975">
        <v>0</v>
      </c>
      <c r="Q3975" t="b">
        <v>0</v>
      </c>
      <c r="R3975" t="s">
        <v>8269</v>
      </c>
      <c r="S3975" s="12" t="s">
        <v>8318</v>
      </c>
      <c r="T3975" t="s">
        <v>8319</v>
      </c>
      <c r="U3975">
        <f>YEAR(N3975)</f>
        <v>2015</v>
      </c>
    </row>
    <row r="3976" spans="1:21" ht="15" customHeight="1" x14ac:dyDescent="0.25">
      <c r="A3976">
        <v>3961</v>
      </c>
      <c r="B3976" s="3" t="s">
        <v>3958</v>
      </c>
      <c r="C3976" s="3" t="s">
        <v>8068</v>
      </c>
      <c r="D3976" s="6">
        <v>5000</v>
      </c>
      <c r="E3976" s="8">
        <v>21</v>
      </c>
      <c r="F3976" t="s">
        <v>8220</v>
      </c>
      <c r="G3976">
        <f>ROUND(E3976/D3976*100,0)</f>
        <v>0</v>
      </c>
      <c r="H3976">
        <f>ROUND(E3976/P3976,2)</f>
        <v>10.5</v>
      </c>
      <c r="I3976" t="s">
        <v>8224</v>
      </c>
      <c r="J3976" t="s">
        <v>8246</v>
      </c>
      <c r="K3976">
        <v>1399584210</v>
      </c>
      <c r="L3976" s="9">
        <f>K3976/60/60/24+DATE(1970,1,1)</f>
        <v>41767.891319444447</v>
      </c>
      <c r="M3976">
        <v>1397683410</v>
      </c>
      <c r="N3976" s="9">
        <f>M3976/24/60/60+DATE(1970,1,1)</f>
        <v>41745.891319444447</v>
      </c>
      <c r="O3976" t="b">
        <v>0</v>
      </c>
      <c r="P3976">
        <v>2</v>
      </c>
      <c r="Q3976" t="b">
        <v>0</v>
      </c>
      <c r="R3976" t="s">
        <v>8269</v>
      </c>
      <c r="S3976" s="12" t="s">
        <v>8318</v>
      </c>
      <c r="T3976" t="s">
        <v>8319</v>
      </c>
      <c r="U3976">
        <f>YEAR(N3976)</f>
        <v>2014</v>
      </c>
    </row>
    <row r="3977" spans="1:21" ht="15" customHeight="1" x14ac:dyDescent="0.25">
      <c r="A3977">
        <v>3968</v>
      </c>
      <c r="B3977" s="3" t="s">
        <v>3965</v>
      </c>
      <c r="C3977" s="3" t="s">
        <v>8075</v>
      </c>
      <c r="D3977" s="6">
        <v>5000</v>
      </c>
      <c r="E3977" s="8">
        <v>527</v>
      </c>
      <c r="F3977" t="s">
        <v>8220</v>
      </c>
      <c r="G3977">
        <f>ROUND(E3977/D3977*100,0)</f>
        <v>11</v>
      </c>
      <c r="H3977">
        <f>ROUND(E3977/P3977,2)</f>
        <v>47.91</v>
      </c>
      <c r="I3977" t="s">
        <v>8223</v>
      </c>
      <c r="J3977" t="s">
        <v>8245</v>
      </c>
      <c r="K3977">
        <v>1463945673</v>
      </c>
      <c r="L3977" s="9">
        <f>K3977/60/60/24+DATE(1970,1,1)</f>
        <v>42512.815659722226</v>
      </c>
      <c r="M3977">
        <v>1458761673</v>
      </c>
      <c r="N3977" s="9">
        <f>M3977/24/60/60+DATE(1970,1,1)</f>
        <v>42452.815659722226</v>
      </c>
      <c r="O3977" t="b">
        <v>0</v>
      </c>
      <c r="P3977">
        <v>11</v>
      </c>
      <c r="Q3977" t="b">
        <v>0</v>
      </c>
      <c r="R3977" t="s">
        <v>8269</v>
      </c>
      <c r="S3977" s="12" t="s">
        <v>8318</v>
      </c>
      <c r="T3977" t="s">
        <v>8319</v>
      </c>
      <c r="U3977">
        <f>YEAR(N3977)</f>
        <v>2016</v>
      </c>
    </row>
    <row r="3978" spans="1:21" ht="15" customHeight="1" x14ac:dyDescent="0.25">
      <c r="A3978">
        <v>3973</v>
      </c>
      <c r="B3978" s="3" t="s">
        <v>3970</v>
      </c>
      <c r="C3978" s="3" t="s">
        <v>8080</v>
      </c>
      <c r="D3978" s="6">
        <v>5000</v>
      </c>
      <c r="E3978" s="8">
        <v>3905</v>
      </c>
      <c r="F3978" t="s">
        <v>8220</v>
      </c>
      <c r="G3978">
        <f>ROUND(E3978/D3978*100,0)</f>
        <v>78</v>
      </c>
      <c r="H3978">
        <f>ROUND(E3978/P3978,2)</f>
        <v>105.54</v>
      </c>
      <c r="I3978" t="s">
        <v>8223</v>
      </c>
      <c r="J3978" t="s">
        <v>8245</v>
      </c>
      <c r="K3978">
        <v>1462766400</v>
      </c>
      <c r="L3978" s="9">
        <f>K3978/60/60/24+DATE(1970,1,1)</f>
        <v>42499.166666666672</v>
      </c>
      <c r="M3978">
        <v>1460219110</v>
      </c>
      <c r="N3978" s="9">
        <f>M3978/24/60/60+DATE(1970,1,1)</f>
        <v>42469.68414351852</v>
      </c>
      <c r="O3978" t="b">
        <v>0</v>
      </c>
      <c r="P3978">
        <v>37</v>
      </c>
      <c r="Q3978" t="b">
        <v>0</v>
      </c>
      <c r="R3978" t="s">
        <v>8269</v>
      </c>
      <c r="S3978" s="12" t="s">
        <v>8318</v>
      </c>
      <c r="T3978" t="s">
        <v>8319</v>
      </c>
      <c r="U3978">
        <f>YEAR(N3978)</f>
        <v>2016</v>
      </c>
    </row>
    <row r="3979" spans="1:21" ht="15" customHeight="1" x14ac:dyDescent="0.25">
      <c r="A3979">
        <v>3986</v>
      </c>
      <c r="B3979" s="3" t="s">
        <v>3982</v>
      </c>
      <c r="C3979" s="3" t="s">
        <v>8092</v>
      </c>
      <c r="D3979" s="6">
        <v>5000</v>
      </c>
      <c r="E3979" s="8">
        <v>488</v>
      </c>
      <c r="F3979" t="s">
        <v>8220</v>
      </c>
      <c r="G3979">
        <f>ROUND(E3979/D3979*100,0)</f>
        <v>10</v>
      </c>
      <c r="H3979">
        <f>ROUND(E3979/P3979,2)</f>
        <v>37.54</v>
      </c>
      <c r="I3979" t="s">
        <v>8224</v>
      </c>
      <c r="J3979" t="s">
        <v>8246</v>
      </c>
      <c r="K3979">
        <v>1462539840</v>
      </c>
      <c r="L3979" s="9">
        <f>K3979/60/60/24+DATE(1970,1,1)</f>
        <v>42496.544444444444</v>
      </c>
      <c r="M3979">
        <v>1460034594</v>
      </c>
      <c r="N3979" s="9">
        <f>M3979/24/60/60+DATE(1970,1,1)</f>
        <v>42467.548541666663</v>
      </c>
      <c r="O3979" t="b">
        <v>0</v>
      </c>
      <c r="P3979">
        <v>13</v>
      </c>
      <c r="Q3979" t="b">
        <v>0</v>
      </c>
      <c r="R3979" t="s">
        <v>8269</v>
      </c>
      <c r="S3979" s="12" t="s">
        <v>8318</v>
      </c>
      <c r="T3979" t="s">
        <v>8319</v>
      </c>
      <c r="U3979">
        <f>YEAR(N3979)</f>
        <v>2016</v>
      </c>
    </row>
    <row r="3980" spans="1:21" ht="15" customHeight="1" x14ac:dyDescent="0.25">
      <c r="A3980">
        <v>4025</v>
      </c>
      <c r="B3980" s="3" t="s">
        <v>4021</v>
      </c>
      <c r="C3980" s="3" t="s">
        <v>8130</v>
      </c>
      <c r="D3980" s="6">
        <v>5000</v>
      </c>
      <c r="E3980" s="8">
        <v>250</v>
      </c>
      <c r="F3980" t="s">
        <v>8220</v>
      </c>
      <c r="G3980">
        <f>ROUND(E3980/D3980*100,0)</f>
        <v>5</v>
      </c>
      <c r="H3980">
        <f>ROUND(E3980/P3980,2)</f>
        <v>62.5</v>
      </c>
      <c r="I3980" t="s">
        <v>8229</v>
      </c>
      <c r="J3980" t="s">
        <v>8248</v>
      </c>
      <c r="K3980">
        <v>1437889336</v>
      </c>
      <c r="L3980" s="9">
        <f>K3980/60/60/24+DATE(1970,1,1)</f>
        <v>42211.237685185188</v>
      </c>
      <c r="M3980">
        <v>1432705336</v>
      </c>
      <c r="N3980" s="9">
        <f>M3980/24/60/60+DATE(1970,1,1)</f>
        <v>42151.237685185188</v>
      </c>
      <c r="O3980" t="b">
        <v>0</v>
      </c>
      <c r="P3980">
        <v>4</v>
      </c>
      <c r="Q3980" t="b">
        <v>0</v>
      </c>
      <c r="R3980" t="s">
        <v>8269</v>
      </c>
      <c r="S3980" s="12" t="s">
        <v>8318</v>
      </c>
      <c r="T3980" t="s">
        <v>8319</v>
      </c>
      <c r="U3980">
        <f>YEAR(N3980)</f>
        <v>2015</v>
      </c>
    </row>
    <row r="3981" spans="1:21" ht="15" customHeight="1" x14ac:dyDescent="0.25">
      <c r="A3981">
        <v>4031</v>
      </c>
      <c r="B3981" s="3" t="s">
        <v>4027</v>
      </c>
      <c r="C3981" s="3" t="s">
        <v>8136</v>
      </c>
      <c r="D3981" s="6">
        <v>5000</v>
      </c>
      <c r="E3981" s="8">
        <v>0</v>
      </c>
      <c r="F3981" t="s">
        <v>8220</v>
      </c>
      <c r="G3981">
        <f>ROUND(E3981/D3981*100,0)</f>
        <v>0</v>
      </c>
      <c r="H3981" t="e">
        <f>ROUND(E3981/P3981,2)</f>
        <v>#DIV/0!</v>
      </c>
      <c r="I3981" t="s">
        <v>8223</v>
      </c>
      <c r="J3981" t="s">
        <v>8245</v>
      </c>
      <c r="K3981">
        <v>1418914964</v>
      </c>
      <c r="L3981" s="9">
        <f>K3981/60/60/24+DATE(1970,1,1)</f>
        <v>41991.626898148148</v>
      </c>
      <c r="M3981">
        <v>1414591364</v>
      </c>
      <c r="N3981" s="9">
        <f>M3981/24/60/60+DATE(1970,1,1)</f>
        <v>41941.585231481484</v>
      </c>
      <c r="O3981" t="b">
        <v>0</v>
      </c>
      <c r="P3981">
        <v>0</v>
      </c>
      <c r="Q3981" t="b">
        <v>0</v>
      </c>
      <c r="R3981" t="s">
        <v>8269</v>
      </c>
      <c r="S3981" s="12" t="s">
        <v>8318</v>
      </c>
      <c r="T3981" t="s">
        <v>8319</v>
      </c>
      <c r="U3981">
        <f>YEAR(N3981)</f>
        <v>2014</v>
      </c>
    </row>
    <row r="3982" spans="1:21" ht="15" customHeight="1" x14ac:dyDescent="0.25">
      <c r="A3982">
        <v>4041</v>
      </c>
      <c r="B3982" s="3" t="s">
        <v>4037</v>
      </c>
      <c r="C3982" s="3" t="s">
        <v>8145</v>
      </c>
      <c r="D3982" s="6">
        <v>5000</v>
      </c>
      <c r="E3982" s="8">
        <v>21</v>
      </c>
      <c r="F3982" t="s">
        <v>8220</v>
      </c>
      <c r="G3982">
        <f>ROUND(E3982/D3982*100,0)</f>
        <v>0</v>
      </c>
      <c r="H3982">
        <f>ROUND(E3982/P3982,2)</f>
        <v>10.5</v>
      </c>
      <c r="I3982" t="s">
        <v>8224</v>
      </c>
      <c r="J3982" t="s">
        <v>8246</v>
      </c>
      <c r="K3982">
        <v>1473160954</v>
      </c>
      <c r="L3982" s="9">
        <f>K3982/60/60/24+DATE(1970,1,1)</f>
        <v>42619.474004629628</v>
      </c>
      <c r="M3982">
        <v>1467976954</v>
      </c>
      <c r="N3982" s="9">
        <f>M3982/24/60/60+DATE(1970,1,1)</f>
        <v>42559.474004629628</v>
      </c>
      <c r="O3982" t="b">
        <v>0</v>
      </c>
      <c r="P3982">
        <v>2</v>
      </c>
      <c r="Q3982" t="b">
        <v>0</v>
      </c>
      <c r="R3982" t="s">
        <v>8269</v>
      </c>
      <c r="S3982" s="12" t="s">
        <v>8318</v>
      </c>
      <c r="T3982" t="s">
        <v>8319</v>
      </c>
      <c r="U3982">
        <f>YEAR(N3982)</f>
        <v>2016</v>
      </c>
    </row>
    <row r="3983" spans="1:21" ht="15" customHeight="1" x14ac:dyDescent="0.25">
      <c r="A3983">
        <v>4045</v>
      </c>
      <c r="B3983" s="3" t="s">
        <v>4041</v>
      </c>
      <c r="C3983" s="3" t="s">
        <v>8149</v>
      </c>
      <c r="D3983" s="6">
        <v>5000</v>
      </c>
      <c r="E3983" s="8">
        <v>1</v>
      </c>
      <c r="F3983" t="s">
        <v>8220</v>
      </c>
      <c r="G3983">
        <f>ROUND(E3983/D3983*100,0)</f>
        <v>0</v>
      </c>
      <c r="H3983">
        <f>ROUND(E3983/P3983,2)</f>
        <v>1</v>
      </c>
      <c r="I3983" t="s">
        <v>8225</v>
      </c>
      <c r="J3983" t="s">
        <v>8247</v>
      </c>
      <c r="K3983">
        <v>1408596589</v>
      </c>
      <c r="L3983" s="9">
        <f>K3983/60/60/24+DATE(1970,1,1)</f>
        <v>41872.201261574075</v>
      </c>
      <c r="M3983">
        <v>1406004589</v>
      </c>
      <c r="N3983" s="9">
        <f>M3983/24/60/60+DATE(1970,1,1)</f>
        <v>41842.201261574075</v>
      </c>
      <c r="O3983" t="b">
        <v>0</v>
      </c>
      <c r="P3983">
        <v>1</v>
      </c>
      <c r="Q3983" t="b">
        <v>0</v>
      </c>
      <c r="R3983" t="s">
        <v>8269</v>
      </c>
      <c r="S3983" s="12" t="s">
        <v>8318</v>
      </c>
      <c r="T3983" t="s">
        <v>8319</v>
      </c>
      <c r="U3983">
        <f>YEAR(N3983)</f>
        <v>2014</v>
      </c>
    </row>
    <row r="3984" spans="1:21" ht="15" customHeight="1" x14ac:dyDescent="0.25">
      <c r="A3984">
        <v>4047</v>
      </c>
      <c r="B3984" s="3" t="s">
        <v>4043</v>
      </c>
      <c r="C3984" s="3" t="s">
        <v>8151</v>
      </c>
      <c r="D3984" s="6">
        <v>5000</v>
      </c>
      <c r="E3984" s="8">
        <v>110</v>
      </c>
      <c r="F3984" t="s">
        <v>8220</v>
      </c>
      <c r="G3984">
        <f>ROUND(E3984/D3984*100,0)</f>
        <v>2</v>
      </c>
      <c r="H3984">
        <f>ROUND(E3984/P3984,2)</f>
        <v>27.5</v>
      </c>
      <c r="I3984" t="s">
        <v>8223</v>
      </c>
      <c r="J3984" t="s">
        <v>8245</v>
      </c>
      <c r="K3984">
        <v>1420938000</v>
      </c>
      <c r="L3984" s="9">
        <f>K3984/60/60/24+DATE(1970,1,1)</f>
        <v>42015.041666666672</v>
      </c>
      <c r="M3984">
        <v>1418862743</v>
      </c>
      <c r="N3984" s="9">
        <f>M3984/24/60/60+DATE(1970,1,1)</f>
        <v>41991.022488425922</v>
      </c>
      <c r="O3984" t="b">
        <v>0</v>
      </c>
      <c r="P3984">
        <v>4</v>
      </c>
      <c r="Q3984" t="b">
        <v>0</v>
      </c>
      <c r="R3984" t="s">
        <v>8269</v>
      </c>
      <c r="S3984" s="12" t="s">
        <v>8318</v>
      </c>
      <c r="T3984" t="s">
        <v>8319</v>
      </c>
      <c r="U3984">
        <f>YEAR(N3984)</f>
        <v>2014</v>
      </c>
    </row>
    <row r="3985" spans="1:21" ht="15" customHeight="1" x14ac:dyDescent="0.25">
      <c r="A3985">
        <v>4055</v>
      </c>
      <c r="B3985" s="3" t="s">
        <v>4051</v>
      </c>
      <c r="C3985" s="3" t="s">
        <v>8159</v>
      </c>
      <c r="D3985" s="6">
        <v>5000</v>
      </c>
      <c r="E3985" s="8">
        <v>881</v>
      </c>
      <c r="F3985" t="s">
        <v>8220</v>
      </c>
      <c r="G3985">
        <f>ROUND(E3985/D3985*100,0)</f>
        <v>18</v>
      </c>
      <c r="H3985">
        <f>ROUND(E3985/P3985,2)</f>
        <v>41.95</v>
      </c>
      <c r="I3985" t="s">
        <v>8224</v>
      </c>
      <c r="J3985" t="s">
        <v>8246</v>
      </c>
      <c r="K3985">
        <v>1403192031</v>
      </c>
      <c r="L3985" s="9">
        <f>K3985/60/60/24+DATE(1970,1,1)</f>
        <v>41809.648506944446</v>
      </c>
      <c r="M3985">
        <v>1400600031</v>
      </c>
      <c r="N3985" s="9">
        <f>M3985/24/60/60+DATE(1970,1,1)</f>
        <v>41779.648506944446</v>
      </c>
      <c r="O3985" t="b">
        <v>0</v>
      </c>
      <c r="P3985">
        <v>21</v>
      </c>
      <c r="Q3985" t="b">
        <v>0</v>
      </c>
      <c r="R3985" t="s">
        <v>8269</v>
      </c>
      <c r="S3985" s="12" t="s">
        <v>8318</v>
      </c>
      <c r="T3985" t="s">
        <v>8319</v>
      </c>
      <c r="U3985">
        <f>YEAR(N3985)</f>
        <v>2014</v>
      </c>
    </row>
    <row r="3986" spans="1:21" ht="15" customHeight="1" x14ac:dyDescent="0.25">
      <c r="A3986">
        <v>4067</v>
      </c>
      <c r="B3986" s="3" t="s">
        <v>4063</v>
      </c>
      <c r="C3986" s="3" t="s">
        <v>7998</v>
      </c>
      <c r="D3986" s="6">
        <v>5000</v>
      </c>
      <c r="E3986" s="8">
        <v>3045</v>
      </c>
      <c r="F3986" t="s">
        <v>8220</v>
      </c>
      <c r="G3986">
        <f>ROUND(E3986/D3986*100,0)</f>
        <v>61</v>
      </c>
      <c r="H3986">
        <f>ROUND(E3986/P3986,2)</f>
        <v>179.12</v>
      </c>
      <c r="I3986" t="s">
        <v>8223</v>
      </c>
      <c r="J3986" t="s">
        <v>8245</v>
      </c>
      <c r="K3986">
        <v>1443408550</v>
      </c>
      <c r="L3986" s="9">
        <f>K3986/60/60/24+DATE(1970,1,1)</f>
        <v>42275.117476851854</v>
      </c>
      <c r="M3986">
        <v>1439952550</v>
      </c>
      <c r="N3986" s="9">
        <f>M3986/24/60/60+DATE(1970,1,1)</f>
        <v>42235.117476851854</v>
      </c>
      <c r="O3986" t="b">
        <v>0</v>
      </c>
      <c r="P3986">
        <v>17</v>
      </c>
      <c r="Q3986" t="b">
        <v>0</v>
      </c>
      <c r="R3986" t="s">
        <v>8269</v>
      </c>
      <c r="S3986" s="12" t="s">
        <v>8318</v>
      </c>
      <c r="T3986" t="s">
        <v>8319</v>
      </c>
      <c r="U3986">
        <f>YEAR(N3986)</f>
        <v>2015</v>
      </c>
    </row>
    <row r="3987" spans="1:21" ht="15" customHeight="1" x14ac:dyDescent="0.25">
      <c r="A3987">
        <v>4089</v>
      </c>
      <c r="B3987" s="3" t="s">
        <v>4085</v>
      </c>
      <c r="C3987" s="3" t="s">
        <v>8192</v>
      </c>
      <c r="D3987" s="6">
        <v>5000</v>
      </c>
      <c r="E3987" s="8">
        <v>240</v>
      </c>
      <c r="F3987" t="s">
        <v>8220</v>
      </c>
      <c r="G3987">
        <f>ROUND(E3987/D3987*100,0)</f>
        <v>5</v>
      </c>
      <c r="H3987">
        <f>ROUND(E3987/P3987,2)</f>
        <v>30</v>
      </c>
      <c r="I3987" t="s">
        <v>8223</v>
      </c>
      <c r="J3987" t="s">
        <v>8245</v>
      </c>
      <c r="K3987">
        <v>1433093700</v>
      </c>
      <c r="L3987" s="9">
        <f>K3987/60/60/24+DATE(1970,1,1)</f>
        <v>42155.732638888891</v>
      </c>
      <c r="M3987">
        <v>1430242488</v>
      </c>
      <c r="N3987" s="9">
        <f>M3987/24/60/60+DATE(1970,1,1)</f>
        <v>42122.732499999998</v>
      </c>
      <c r="O3987" t="b">
        <v>0</v>
      </c>
      <c r="P3987">
        <v>8</v>
      </c>
      <c r="Q3987" t="b">
        <v>0</v>
      </c>
      <c r="R3987" t="s">
        <v>8269</v>
      </c>
      <c r="S3987" s="12" t="s">
        <v>8318</v>
      </c>
      <c r="T3987" t="s">
        <v>8319</v>
      </c>
      <c r="U3987">
        <f>YEAR(N3987)</f>
        <v>2015</v>
      </c>
    </row>
    <row r="3988" spans="1:21" ht="15" customHeight="1" x14ac:dyDescent="0.25">
      <c r="A3988">
        <v>4106</v>
      </c>
      <c r="B3988" s="3" t="s">
        <v>4102</v>
      </c>
      <c r="C3988" s="3" t="s">
        <v>8209</v>
      </c>
      <c r="D3988" s="6">
        <v>5000</v>
      </c>
      <c r="E3988" s="8">
        <v>3530</v>
      </c>
      <c r="F3988" t="s">
        <v>8220</v>
      </c>
      <c r="G3988">
        <f>ROUND(E3988/D3988*100,0)</f>
        <v>71</v>
      </c>
      <c r="H3988">
        <f>ROUND(E3988/P3988,2)</f>
        <v>106.97</v>
      </c>
      <c r="I3988" t="s">
        <v>8223</v>
      </c>
      <c r="J3988" t="s">
        <v>8245</v>
      </c>
      <c r="K3988">
        <v>1427936400</v>
      </c>
      <c r="L3988" s="9">
        <f>K3988/60/60/24+DATE(1970,1,1)</f>
        <v>42096.041666666672</v>
      </c>
      <c r="M3988">
        <v>1424221866</v>
      </c>
      <c r="N3988" s="9">
        <f>M3988/24/60/60+DATE(1970,1,1)</f>
        <v>42053.049375000002</v>
      </c>
      <c r="O3988" t="b">
        <v>0</v>
      </c>
      <c r="P3988">
        <v>33</v>
      </c>
      <c r="Q3988" t="b">
        <v>0</v>
      </c>
      <c r="R3988" t="s">
        <v>8269</v>
      </c>
      <c r="S3988" s="12" t="s">
        <v>8318</v>
      </c>
      <c r="T3988" t="s">
        <v>8319</v>
      </c>
      <c r="U3988">
        <f>YEAR(N3988)</f>
        <v>2015</v>
      </c>
    </row>
    <row r="3989" spans="1:21" ht="15" customHeight="1" x14ac:dyDescent="0.25">
      <c r="A3989">
        <v>2881</v>
      </c>
      <c r="B3989" s="3" t="s">
        <v>2881</v>
      </c>
      <c r="C3989" s="3" t="s">
        <v>6991</v>
      </c>
      <c r="D3989" s="6">
        <v>5500</v>
      </c>
      <c r="E3989" s="8">
        <v>0</v>
      </c>
      <c r="F3989" t="s">
        <v>8220</v>
      </c>
      <c r="G3989">
        <f>ROUND(E3989/D3989*100,0)</f>
        <v>0</v>
      </c>
      <c r="H3989" t="e">
        <f>ROUND(E3989/P3989,2)</f>
        <v>#DIV/0!</v>
      </c>
      <c r="I3989" t="s">
        <v>8223</v>
      </c>
      <c r="J3989" t="s">
        <v>8245</v>
      </c>
      <c r="K3989">
        <v>1417620036</v>
      </c>
      <c r="L3989" s="9">
        <f>K3989/60/60/24+DATE(1970,1,1)</f>
        <v>41976.639305555553</v>
      </c>
      <c r="M3989">
        <v>1412432436</v>
      </c>
      <c r="N3989" s="9">
        <f>M3989/24/60/60+DATE(1970,1,1)</f>
        <v>41916.597638888888</v>
      </c>
      <c r="O3989" t="b">
        <v>0</v>
      </c>
      <c r="P3989">
        <v>0</v>
      </c>
      <c r="Q3989" t="b">
        <v>0</v>
      </c>
      <c r="R3989" t="s">
        <v>8269</v>
      </c>
      <c r="S3989" s="12" t="s">
        <v>8318</v>
      </c>
      <c r="T3989" t="s">
        <v>8319</v>
      </c>
      <c r="U3989">
        <f>YEAR(N3989)</f>
        <v>2014</v>
      </c>
    </row>
    <row r="3990" spans="1:21" ht="15" customHeight="1" x14ac:dyDescent="0.25">
      <c r="A3990">
        <v>2892</v>
      </c>
      <c r="B3990" s="3" t="s">
        <v>2892</v>
      </c>
      <c r="C3990" s="3" t="s">
        <v>7002</v>
      </c>
      <c r="D3990" s="6">
        <v>5500</v>
      </c>
      <c r="E3990" s="8">
        <v>500</v>
      </c>
      <c r="F3990" t="s">
        <v>8220</v>
      </c>
      <c r="G3990">
        <f>ROUND(E3990/D3990*100,0)</f>
        <v>9</v>
      </c>
      <c r="H3990">
        <f>ROUND(E3990/P3990,2)</f>
        <v>29.41</v>
      </c>
      <c r="I3990" t="s">
        <v>8223</v>
      </c>
      <c r="J3990" t="s">
        <v>8245</v>
      </c>
      <c r="K3990">
        <v>1409000400</v>
      </c>
      <c r="L3990" s="9">
        <f>K3990/60/60/24+DATE(1970,1,1)</f>
        <v>41876.875</v>
      </c>
      <c r="M3990">
        <v>1408381704</v>
      </c>
      <c r="N3990" s="9">
        <f>M3990/24/60/60+DATE(1970,1,1)</f>
        <v>41869.714166666665</v>
      </c>
      <c r="O3990" t="b">
        <v>0</v>
      </c>
      <c r="P3990">
        <v>17</v>
      </c>
      <c r="Q3990" t="b">
        <v>0</v>
      </c>
      <c r="R3990" t="s">
        <v>8269</v>
      </c>
      <c r="S3990" s="12" t="s">
        <v>8318</v>
      </c>
      <c r="T3990" t="s">
        <v>8319</v>
      </c>
      <c r="U3990">
        <f>YEAR(N3990)</f>
        <v>2014</v>
      </c>
    </row>
    <row r="3991" spans="1:21" ht="15" customHeight="1" x14ac:dyDescent="0.25">
      <c r="A3991">
        <v>2900</v>
      </c>
      <c r="B3991" s="3" t="s">
        <v>2900</v>
      </c>
      <c r="C3991" s="3" t="s">
        <v>7010</v>
      </c>
      <c r="D3991" s="6">
        <v>5500</v>
      </c>
      <c r="E3991" s="8">
        <v>3405</v>
      </c>
      <c r="F3991" t="s">
        <v>8220</v>
      </c>
      <c r="G3991">
        <f>ROUND(E3991/D3991*100,0)</f>
        <v>62</v>
      </c>
      <c r="H3991">
        <f>ROUND(E3991/P3991,2)</f>
        <v>486.43</v>
      </c>
      <c r="I3991" t="s">
        <v>8223</v>
      </c>
      <c r="J3991" t="s">
        <v>8245</v>
      </c>
      <c r="K3991">
        <v>1407562632</v>
      </c>
      <c r="L3991" s="9">
        <f>K3991/60/60/24+DATE(1970,1,1)</f>
        <v>41860.234166666669</v>
      </c>
      <c r="M3991">
        <v>1404970632</v>
      </c>
      <c r="N3991" s="9">
        <f>M3991/24/60/60+DATE(1970,1,1)</f>
        <v>41830.234166666669</v>
      </c>
      <c r="O3991" t="b">
        <v>0</v>
      </c>
      <c r="P3991">
        <v>7</v>
      </c>
      <c r="Q3991" t="b">
        <v>0</v>
      </c>
      <c r="R3991" t="s">
        <v>8269</v>
      </c>
      <c r="S3991" s="12" t="s">
        <v>8318</v>
      </c>
      <c r="T3991" t="s">
        <v>8319</v>
      </c>
      <c r="U3991">
        <f>YEAR(N3991)</f>
        <v>2014</v>
      </c>
    </row>
    <row r="3992" spans="1:21" ht="15" customHeight="1" x14ac:dyDescent="0.25">
      <c r="A3992">
        <v>3731</v>
      </c>
      <c r="B3992" s="3" t="s">
        <v>3728</v>
      </c>
      <c r="C3992" s="3" t="s">
        <v>7841</v>
      </c>
      <c r="D3992" s="6">
        <v>5500</v>
      </c>
      <c r="E3992" s="8">
        <v>620</v>
      </c>
      <c r="F3992" t="s">
        <v>8220</v>
      </c>
      <c r="G3992">
        <f>ROUND(E3992/D3992*100,0)</f>
        <v>11</v>
      </c>
      <c r="H3992">
        <f>ROUND(E3992/P3992,2)</f>
        <v>51.67</v>
      </c>
      <c r="I3992" t="s">
        <v>8223</v>
      </c>
      <c r="J3992" t="s">
        <v>8245</v>
      </c>
      <c r="K3992">
        <v>1420860180</v>
      </c>
      <c r="L3992" s="9">
        <f>K3992/60/60/24+DATE(1970,1,1)</f>
        <v>42014.140972222223</v>
      </c>
      <c r="M3992">
        <v>1418234646</v>
      </c>
      <c r="N3992" s="9">
        <f>M3992/24/60/60+DATE(1970,1,1)</f>
        <v>41983.752847222218</v>
      </c>
      <c r="O3992" t="b">
        <v>0</v>
      </c>
      <c r="P3992">
        <v>12</v>
      </c>
      <c r="Q3992" t="b">
        <v>0</v>
      </c>
      <c r="R3992" t="s">
        <v>8269</v>
      </c>
      <c r="S3992" s="12" t="s">
        <v>8318</v>
      </c>
      <c r="T3992" t="s">
        <v>8319</v>
      </c>
      <c r="U3992">
        <f>YEAR(N3992)</f>
        <v>2014</v>
      </c>
    </row>
    <row r="3993" spans="1:21" ht="15" customHeight="1" x14ac:dyDescent="0.25">
      <c r="A3993">
        <v>3941</v>
      </c>
      <c r="B3993" s="3" t="s">
        <v>3938</v>
      </c>
      <c r="C3993" s="3" t="s">
        <v>8049</v>
      </c>
      <c r="D3993" s="6">
        <v>5500</v>
      </c>
      <c r="E3993" s="8">
        <v>50</v>
      </c>
      <c r="F3993" t="s">
        <v>8220</v>
      </c>
      <c r="G3993">
        <f>ROUND(E3993/D3993*100,0)</f>
        <v>1</v>
      </c>
      <c r="H3993">
        <f>ROUND(E3993/P3993,2)</f>
        <v>25</v>
      </c>
      <c r="I3993" t="s">
        <v>8223</v>
      </c>
      <c r="J3993" t="s">
        <v>8245</v>
      </c>
      <c r="K3993">
        <v>1416877200</v>
      </c>
      <c r="L3993" s="9">
        <f>K3993/60/60/24+DATE(1970,1,1)</f>
        <v>41968.041666666672</v>
      </c>
      <c r="M3993">
        <v>1414505137</v>
      </c>
      <c r="N3993" s="9">
        <f>M3993/24/60/60+DATE(1970,1,1)</f>
        <v>41940.587233796294</v>
      </c>
      <c r="O3993" t="b">
        <v>0</v>
      </c>
      <c r="P3993">
        <v>2</v>
      </c>
      <c r="Q3993" t="b">
        <v>0</v>
      </c>
      <c r="R3993" t="s">
        <v>8269</v>
      </c>
      <c r="S3993" s="12" t="s">
        <v>8318</v>
      </c>
      <c r="T3993" t="s">
        <v>8319</v>
      </c>
      <c r="U3993">
        <f>YEAR(N3993)</f>
        <v>2014</v>
      </c>
    </row>
    <row r="3994" spans="1:21" ht="15" customHeight="1" x14ac:dyDescent="0.25">
      <c r="A3994">
        <v>3956</v>
      </c>
      <c r="B3994" s="3" t="s">
        <v>3953</v>
      </c>
      <c r="C3994" s="3" t="s">
        <v>8063</v>
      </c>
      <c r="D3994" s="6">
        <v>5500</v>
      </c>
      <c r="E3994" s="8">
        <v>0</v>
      </c>
      <c r="F3994" t="s">
        <v>8220</v>
      </c>
      <c r="G3994">
        <f>ROUND(E3994/D3994*100,0)</f>
        <v>0</v>
      </c>
      <c r="H3994" t="e">
        <f>ROUND(E3994/P3994,2)</f>
        <v>#DIV/0!</v>
      </c>
      <c r="I3994" t="s">
        <v>8223</v>
      </c>
      <c r="J3994" t="s">
        <v>8245</v>
      </c>
      <c r="K3994">
        <v>1461543600</v>
      </c>
      <c r="L3994" s="9">
        <f>K3994/60/60/24+DATE(1970,1,1)</f>
        <v>42485.013888888891</v>
      </c>
      <c r="M3994">
        <v>1459203727</v>
      </c>
      <c r="N3994" s="9">
        <f>M3994/24/60/60+DATE(1970,1,1)</f>
        <v>42457.932025462957</v>
      </c>
      <c r="O3994" t="b">
        <v>0</v>
      </c>
      <c r="P3994">
        <v>0</v>
      </c>
      <c r="Q3994" t="b">
        <v>0</v>
      </c>
      <c r="R3994" t="s">
        <v>8269</v>
      </c>
      <c r="S3994" s="12" t="s">
        <v>8318</v>
      </c>
      <c r="T3994" t="s">
        <v>8319</v>
      </c>
      <c r="U3994">
        <f>YEAR(N3994)</f>
        <v>2016</v>
      </c>
    </row>
    <row r="3995" spans="1:21" ht="15" customHeight="1" x14ac:dyDescent="0.25">
      <c r="A3995">
        <v>4046</v>
      </c>
      <c r="B3995" s="3" t="s">
        <v>4042</v>
      </c>
      <c r="C3995" s="3" t="s">
        <v>8150</v>
      </c>
      <c r="D3995" s="6">
        <v>5600</v>
      </c>
      <c r="E3995" s="8">
        <v>460</v>
      </c>
      <c r="F3995" t="s">
        <v>8220</v>
      </c>
      <c r="G3995">
        <f>ROUND(E3995/D3995*100,0)</f>
        <v>8</v>
      </c>
      <c r="H3995">
        <f>ROUND(E3995/P3995,2)</f>
        <v>38.33</v>
      </c>
      <c r="I3995" t="s">
        <v>8223</v>
      </c>
      <c r="J3995" t="s">
        <v>8245</v>
      </c>
      <c r="K3995">
        <v>1413992210</v>
      </c>
      <c r="L3995" s="9">
        <f>K3995/60/60/24+DATE(1970,1,1)</f>
        <v>41934.650578703702</v>
      </c>
      <c r="M3995">
        <v>1411400210</v>
      </c>
      <c r="N3995" s="9">
        <f>M3995/24/60/60+DATE(1970,1,1)</f>
        <v>41904.650578703702</v>
      </c>
      <c r="O3995" t="b">
        <v>0</v>
      </c>
      <c r="P3995">
        <v>12</v>
      </c>
      <c r="Q3995" t="b">
        <v>0</v>
      </c>
      <c r="R3995" t="s">
        <v>8269</v>
      </c>
      <c r="S3995" s="12" t="s">
        <v>8318</v>
      </c>
      <c r="T3995" t="s">
        <v>8319</v>
      </c>
      <c r="U3995">
        <f>YEAR(N3995)</f>
        <v>2014</v>
      </c>
    </row>
    <row r="3996" spans="1:21" ht="15" customHeight="1" x14ac:dyDescent="0.25">
      <c r="A3996">
        <v>2877</v>
      </c>
      <c r="B3996" s="3" t="s">
        <v>2877</v>
      </c>
      <c r="C3996" s="3" t="s">
        <v>6987</v>
      </c>
      <c r="D3996" s="6">
        <v>6000</v>
      </c>
      <c r="E3996" s="8">
        <v>650</v>
      </c>
      <c r="F3996" t="s">
        <v>8220</v>
      </c>
      <c r="G3996">
        <f>ROUND(E3996/D3996*100,0)</f>
        <v>11</v>
      </c>
      <c r="H3996">
        <f>ROUND(E3996/P3996,2)</f>
        <v>108.33</v>
      </c>
      <c r="I3996" t="s">
        <v>8223</v>
      </c>
      <c r="J3996" t="s">
        <v>8245</v>
      </c>
      <c r="K3996">
        <v>1480525200</v>
      </c>
      <c r="L3996" s="9">
        <f>K3996/60/60/24+DATE(1970,1,1)</f>
        <v>42704.708333333328</v>
      </c>
      <c r="M3996">
        <v>1477781724</v>
      </c>
      <c r="N3996" s="9">
        <f>M3996/24/60/60+DATE(1970,1,1)</f>
        <v>42672.955138888894</v>
      </c>
      <c r="O3996" t="b">
        <v>0</v>
      </c>
      <c r="P3996">
        <v>6</v>
      </c>
      <c r="Q3996" t="b">
        <v>0</v>
      </c>
      <c r="R3996" t="s">
        <v>8269</v>
      </c>
      <c r="S3996" s="12" t="s">
        <v>8318</v>
      </c>
      <c r="T3996" t="s">
        <v>8319</v>
      </c>
      <c r="U3996">
        <f>YEAR(N3996)</f>
        <v>2016</v>
      </c>
    </row>
    <row r="3997" spans="1:21" ht="15" customHeight="1" x14ac:dyDescent="0.25">
      <c r="A3997">
        <v>2906</v>
      </c>
      <c r="B3997" s="3" t="s">
        <v>2906</v>
      </c>
      <c r="C3997" s="3" t="s">
        <v>7016</v>
      </c>
      <c r="D3997" s="6">
        <v>6000</v>
      </c>
      <c r="E3997" s="8">
        <v>565</v>
      </c>
      <c r="F3997" t="s">
        <v>8220</v>
      </c>
      <c r="G3997">
        <f>ROUND(E3997/D3997*100,0)</f>
        <v>9</v>
      </c>
      <c r="H3997">
        <f>ROUND(E3997/P3997,2)</f>
        <v>80.709999999999994</v>
      </c>
      <c r="I3997" t="s">
        <v>8223</v>
      </c>
      <c r="J3997" t="s">
        <v>8245</v>
      </c>
      <c r="K3997">
        <v>1438390800</v>
      </c>
      <c r="L3997" s="9">
        <f>K3997/60/60/24+DATE(1970,1,1)</f>
        <v>42217.041666666672</v>
      </c>
      <c r="M3997">
        <v>1436888066</v>
      </c>
      <c r="N3997" s="9">
        <f>M3997/24/60/60+DATE(1970,1,1)</f>
        <v>42199.648912037039</v>
      </c>
      <c r="O3997" t="b">
        <v>0</v>
      </c>
      <c r="P3997">
        <v>7</v>
      </c>
      <c r="Q3997" t="b">
        <v>0</v>
      </c>
      <c r="R3997" t="s">
        <v>8269</v>
      </c>
      <c r="S3997" s="12" t="s">
        <v>8318</v>
      </c>
      <c r="T3997" t="s">
        <v>8319</v>
      </c>
      <c r="U3997">
        <f>YEAR(N3997)</f>
        <v>2015</v>
      </c>
    </row>
    <row r="3998" spans="1:21" ht="15" customHeight="1" x14ac:dyDescent="0.25">
      <c r="A3998">
        <v>3860</v>
      </c>
      <c r="B3998" s="3" t="s">
        <v>3857</v>
      </c>
      <c r="C3998" s="3" t="s">
        <v>7969</v>
      </c>
      <c r="D3998" s="6">
        <v>6000</v>
      </c>
      <c r="E3998" s="8">
        <v>1060</v>
      </c>
      <c r="F3998" t="s">
        <v>8220</v>
      </c>
      <c r="G3998">
        <f>ROUND(E3998/D3998*100,0)</f>
        <v>18</v>
      </c>
      <c r="H3998">
        <f>ROUND(E3998/P3998,2)</f>
        <v>81.540000000000006</v>
      </c>
      <c r="I3998" t="s">
        <v>8223</v>
      </c>
      <c r="J3998" t="s">
        <v>8245</v>
      </c>
      <c r="K3998">
        <v>1407858710</v>
      </c>
      <c r="L3998" s="9">
        <f>K3998/60/60/24+DATE(1970,1,1)</f>
        <v>41863.660995370366</v>
      </c>
      <c r="M3998">
        <v>1405266710</v>
      </c>
      <c r="N3998" s="9">
        <f>M3998/24/60/60+DATE(1970,1,1)</f>
        <v>41833.660995370374</v>
      </c>
      <c r="O3998" t="b">
        <v>0</v>
      </c>
      <c r="P3998">
        <v>13</v>
      </c>
      <c r="Q3998" t="b">
        <v>0</v>
      </c>
      <c r="R3998" t="s">
        <v>8269</v>
      </c>
      <c r="S3998" s="12" t="s">
        <v>8318</v>
      </c>
      <c r="T3998" t="s">
        <v>8319</v>
      </c>
      <c r="U3998">
        <f>YEAR(N3998)</f>
        <v>2014</v>
      </c>
    </row>
    <row r="3999" spans="1:21" ht="15" customHeight="1" x14ac:dyDescent="0.25">
      <c r="A3999">
        <v>3863</v>
      </c>
      <c r="B3999" s="3" t="s">
        <v>3860</v>
      </c>
      <c r="C3999" s="3" t="s">
        <v>7972</v>
      </c>
      <c r="D3999" s="6">
        <v>6000</v>
      </c>
      <c r="E3999" s="8">
        <v>0</v>
      </c>
      <c r="F3999" t="s">
        <v>8220</v>
      </c>
      <c r="G3999">
        <f>ROUND(E3999/D3999*100,0)</f>
        <v>0</v>
      </c>
      <c r="H3999" t="e">
        <f>ROUND(E3999/P3999,2)</f>
        <v>#DIV/0!</v>
      </c>
      <c r="I3999" t="s">
        <v>8223</v>
      </c>
      <c r="J3999" t="s">
        <v>8245</v>
      </c>
      <c r="K3999">
        <v>1446739905</v>
      </c>
      <c r="L3999" s="9">
        <f>K3999/60/60/24+DATE(1970,1,1)</f>
        <v>42313.674826388888</v>
      </c>
      <c r="M3999">
        <v>1441552305</v>
      </c>
      <c r="N3999" s="9">
        <f>M3999/24/60/60+DATE(1970,1,1)</f>
        <v>42253.633159722223</v>
      </c>
      <c r="O3999" t="b">
        <v>0</v>
      </c>
      <c r="P3999">
        <v>0</v>
      </c>
      <c r="Q3999" t="b">
        <v>0</v>
      </c>
      <c r="R3999" t="s">
        <v>8269</v>
      </c>
      <c r="S3999" s="12" t="s">
        <v>8318</v>
      </c>
      <c r="T3999" t="s">
        <v>8319</v>
      </c>
      <c r="U3999">
        <f>YEAR(N3999)</f>
        <v>2015</v>
      </c>
    </row>
    <row r="4000" spans="1:21" ht="15" customHeight="1" x14ac:dyDescent="0.25">
      <c r="A4000">
        <v>3910</v>
      </c>
      <c r="B4000" s="3" t="s">
        <v>3907</v>
      </c>
      <c r="C4000" s="3" t="s">
        <v>8018</v>
      </c>
      <c r="D4000" s="6">
        <v>6000</v>
      </c>
      <c r="E4000" s="8">
        <v>185</v>
      </c>
      <c r="F4000" t="s">
        <v>8220</v>
      </c>
      <c r="G4000">
        <f>ROUND(E4000/D4000*100,0)</f>
        <v>3</v>
      </c>
      <c r="H4000">
        <f>ROUND(E4000/P4000,2)</f>
        <v>61.67</v>
      </c>
      <c r="I4000" t="s">
        <v>8223</v>
      </c>
      <c r="J4000" t="s">
        <v>8245</v>
      </c>
      <c r="K4000">
        <v>1441649397</v>
      </c>
      <c r="L4000" s="9">
        <f>K4000/60/60/24+DATE(1970,1,1)</f>
        <v>42254.756909722222</v>
      </c>
      <c r="M4000">
        <v>1439057397</v>
      </c>
      <c r="N4000" s="9">
        <f>M4000/24/60/60+DATE(1970,1,1)</f>
        <v>42224.756909722222</v>
      </c>
      <c r="O4000" t="b">
        <v>0</v>
      </c>
      <c r="P4000">
        <v>3</v>
      </c>
      <c r="Q4000" t="b">
        <v>0</v>
      </c>
      <c r="R4000" t="s">
        <v>8269</v>
      </c>
      <c r="S4000" s="12" t="s">
        <v>8318</v>
      </c>
      <c r="T4000" t="s">
        <v>8319</v>
      </c>
      <c r="U4000">
        <f>YEAR(N4000)</f>
        <v>2015</v>
      </c>
    </row>
    <row r="4001" spans="1:21" ht="15" customHeight="1" x14ac:dyDescent="0.25">
      <c r="A4001">
        <v>3946</v>
      </c>
      <c r="B4001" s="3" t="s">
        <v>3943</v>
      </c>
      <c r="C4001" s="3" t="s">
        <v>8054</v>
      </c>
      <c r="D4001" s="6">
        <v>6000</v>
      </c>
      <c r="E4001" s="8">
        <v>195</v>
      </c>
      <c r="F4001" t="s">
        <v>8220</v>
      </c>
      <c r="G4001">
        <f>ROUND(E4001/D4001*100,0)</f>
        <v>3</v>
      </c>
      <c r="H4001">
        <f>ROUND(E4001/P4001,2)</f>
        <v>39</v>
      </c>
      <c r="I4001" t="s">
        <v>8223</v>
      </c>
      <c r="J4001" t="s">
        <v>8245</v>
      </c>
      <c r="K4001">
        <v>1425110400</v>
      </c>
      <c r="L4001" s="9">
        <f>K4001/60/60/24+DATE(1970,1,1)</f>
        <v>42063.333333333328</v>
      </c>
      <c r="M4001">
        <v>1422388822</v>
      </c>
      <c r="N4001" s="9">
        <f>M4001/24/60/60+DATE(1970,1,1)</f>
        <v>42031.833587962959</v>
      </c>
      <c r="O4001" t="b">
        <v>0</v>
      </c>
      <c r="P4001">
        <v>5</v>
      </c>
      <c r="Q4001" t="b">
        <v>0</v>
      </c>
      <c r="R4001" t="s">
        <v>8269</v>
      </c>
      <c r="S4001" s="12" t="s">
        <v>8318</v>
      </c>
      <c r="T4001" t="s">
        <v>8319</v>
      </c>
      <c r="U4001">
        <f>YEAR(N4001)</f>
        <v>2015</v>
      </c>
    </row>
    <row r="4002" spans="1:21" ht="15" customHeight="1" x14ac:dyDescent="0.25">
      <c r="A4002">
        <v>3979</v>
      </c>
      <c r="B4002" s="3" t="s">
        <v>3976</v>
      </c>
      <c r="C4002" s="3" t="s">
        <v>8086</v>
      </c>
      <c r="D4002" s="6">
        <v>6000</v>
      </c>
      <c r="E4002" s="8">
        <v>110</v>
      </c>
      <c r="F4002" t="s">
        <v>8220</v>
      </c>
      <c r="G4002">
        <f>ROUND(E4002/D4002*100,0)</f>
        <v>2</v>
      </c>
      <c r="H4002">
        <f>ROUND(E4002/P4002,2)</f>
        <v>18.329999999999998</v>
      </c>
      <c r="I4002" t="s">
        <v>8224</v>
      </c>
      <c r="J4002" t="s">
        <v>8246</v>
      </c>
      <c r="K4002">
        <v>1427659200</v>
      </c>
      <c r="L4002" s="9">
        <f>K4002/60/60/24+DATE(1970,1,1)</f>
        <v>42092.833333333328</v>
      </c>
      <c r="M4002">
        <v>1425678057</v>
      </c>
      <c r="N4002" s="9">
        <f>M4002/24/60/60+DATE(1970,1,1)</f>
        <v>42069.903437500005</v>
      </c>
      <c r="O4002" t="b">
        <v>0</v>
      </c>
      <c r="P4002">
        <v>6</v>
      </c>
      <c r="Q4002" t="b">
        <v>0</v>
      </c>
      <c r="R4002" t="s">
        <v>8269</v>
      </c>
      <c r="S4002" s="12" t="s">
        <v>8318</v>
      </c>
      <c r="T4002" t="s">
        <v>8319</v>
      </c>
      <c r="U4002">
        <f>YEAR(N4002)</f>
        <v>2015</v>
      </c>
    </row>
    <row r="4003" spans="1:21" ht="15" customHeight="1" x14ac:dyDescent="0.25">
      <c r="A4003">
        <v>4036</v>
      </c>
      <c r="B4003" s="3" t="s">
        <v>4032</v>
      </c>
      <c r="C4003" s="3" t="s">
        <v>7438</v>
      </c>
      <c r="D4003" s="6">
        <v>6000</v>
      </c>
      <c r="E4003" s="8">
        <v>2823</v>
      </c>
      <c r="F4003" t="s">
        <v>8220</v>
      </c>
      <c r="G4003">
        <f>ROUND(E4003/D4003*100,0)</f>
        <v>47</v>
      </c>
      <c r="H4003">
        <f>ROUND(E4003/P4003,2)</f>
        <v>166.06</v>
      </c>
      <c r="I4003" t="s">
        <v>8223</v>
      </c>
      <c r="J4003" t="s">
        <v>8245</v>
      </c>
      <c r="K4003">
        <v>1404253800</v>
      </c>
      <c r="L4003" s="9">
        <f>K4003/60/60/24+DATE(1970,1,1)</f>
        <v>41821.9375</v>
      </c>
      <c r="M4003">
        <v>1402784964</v>
      </c>
      <c r="N4003" s="9">
        <f>M4003/24/60/60+DATE(1970,1,1)</f>
        <v>41804.937083333331</v>
      </c>
      <c r="O4003" t="b">
        <v>0</v>
      </c>
      <c r="P4003">
        <v>17</v>
      </c>
      <c r="Q4003" t="b">
        <v>0</v>
      </c>
      <c r="R4003" t="s">
        <v>8269</v>
      </c>
      <c r="S4003" s="12" t="s">
        <v>8318</v>
      </c>
      <c r="T4003" t="s">
        <v>8319</v>
      </c>
      <c r="U4003">
        <f>YEAR(N4003)</f>
        <v>2014</v>
      </c>
    </row>
    <row r="4004" spans="1:21" ht="15" customHeight="1" x14ac:dyDescent="0.25">
      <c r="A4004">
        <v>4032</v>
      </c>
      <c r="B4004" s="3" t="s">
        <v>4028</v>
      </c>
      <c r="C4004" s="3" t="s">
        <v>8137</v>
      </c>
      <c r="D4004" s="6">
        <v>6048</v>
      </c>
      <c r="E4004" s="8">
        <v>413</v>
      </c>
      <c r="F4004" t="s">
        <v>8220</v>
      </c>
      <c r="G4004">
        <f>ROUND(E4004/D4004*100,0)</f>
        <v>7</v>
      </c>
      <c r="H4004">
        <f>ROUND(E4004/P4004,2)</f>
        <v>59</v>
      </c>
      <c r="I4004" t="s">
        <v>8223</v>
      </c>
      <c r="J4004" t="s">
        <v>8245</v>
      </c>
      <c r="K4004">
        <v>1450211116</v>
      </c>
      <c r="L4004" s="9">
        <f>K4004/60/60/24+DATE(1970,1,1)</f>
        <v>42353.85087962963</v>
      </c>
      <c r="M4004">
        <v>1445023516</v>
      </c>
      <c r="N4004" s="9">
        <f>M4004/24/60/60+DATE(1970,1,1)</f>
        <v>42293.809212962966</v>
      </c>
      <c r="O4004" t="b">
        <v>0</v>
      </c>
      <c r="P4004">
        <v>7</v>
      </c>
      <c r="Q4004" t="b">
        <v>0</v>
      </c>
      <c r="R4004" t="s">
        <v>8269</v>
      </c>
      <c r="S4004" s="12" t="s">
        <v>8318</v>
      </c>
      <c r="T4004" t="s">
        <v>8319</v>
      </c>
      <c r="U4004">
        <f>YEAR(N4004)</f>
        <v>2015</v>
      </c>
    </row>
    <row r="4005" spans="1:21" ht="15" customHeight="1" x14ac:dyDescent="0.25">
      <c r="A4005">
        <v>3846</v>
      </c>
      <c r="B4005" s="3" t="s">
        <v>3843</v>
      </c>
      <c r="C4005" s="3" t="s">
        <v>7955</v>
      </c>
      <c r="D4005" s="6">
        <v>7000</v>
      </c>
      <c r="E4005" s="8">
        <v>189</v>
      </c>
      <c r="F4005" t="s">
        <v>8220</v>
      </c>
      <c r="G4005">
        <f>ROUND(E4005/D4005*100,0)</f>
        <v>3</v>
      </c>
      <c r="H4005">
        <f>ROUND(E4005/P4005,2)</f>
        <v>23.63</v>
      </c>
      <c r="I4005" t="s">
        <v>8223</v>
      </c>
      <c r="J4005" t="s">
        <v>8245</v>
      </c>
      <c r="K4005">
        <v>1412405940</v>
      </c>
      <c r="L4005" s="9">
        <f>K4005/60/60/24+DATE(1970,1,1)</f>
        <v>41916.290972222225</v>
      </c>
      <c r="M4005">
        <v>1409721542</v>
      </c>
      <c r="N4005" s="9">
        <f>M4005/24/60/60+DATE(1970,1,1)</f>
        <v>41885.221550925926</v>
      </c>
      <c r="O4005" t="b">
        <v>1</v>
      </c>
      <c r="P4005">
        <v>8</v>
      </c>
      <c r="Q4005" t="b">
        <v>0</v>
      </c>
      <c r="R4005" t="s">
        <v>8269</v>
      </c>
      <c r="S4005" s="12" t="s">
        <v>8318</v>
      </c>
      <c r="T4005" t="s">
        <v>8319</v>
      </c>
      <c r="U4005">
        <f>YEAR(N4005)</f>
        <v>2014</v>
      </c>
    </row>
    <row r="4006" spans="1:21" ht="15" customHeight="1" x14ac:dyDescent="0.25">
      <c r="A4006">
        <v>3933</v>
      </c>
      <c r="B4006" s="3" t="s">
        <v>3930</v>
      </c>
      <c r="C4006" s="3" t="s">
        <v>8041</v>
      </c>
      <c r="D4006" s="6">
        <v>7000</v>
      </c>
      <c r="E4006" s="8">
        <v>1102</v>
      </c>
      <c r="F4006" t="s">
        <v>8220</v>
      </c>
      <c r="G4006">
        <f>ROUND(E4006/D4006*100,0)</f>
        <v>16</v>
      </c>
      <c r="H4006">
        <f>ROUND(E4006/P4006,2)</f>
        <v>91.83</v>
      </c>
      <c r="I4006" t="s">
        <v>8223</v>
      </c>
      <c r="J4006" t="s">
        <v>8245</v>
      </c>
      <c r="K4006">
        <v>1468716180</v>
      </c>
      <c r="L4006" s="9">
        <f>K4006/60/60/24+DATE(1970,1,1)</f>
        <v>42568.029861111107</v>
      </c>
      <c r="M4006">
        <v>1466205262</v>
      </c>
      <c r="N4006" s="9">
        <f>M4006/24/60/60+DATE(1970,1,1)</f>
        <v>42538.968310185184</v>
      </c>
      <c r="O4006" t="b">
        <v>0</v>
      </c>
      <c r="P4006">
        <v>12</v>
      </c>
      <c r="Q4006" t="b">
        <v>0</v>
      </c>
      <c r="R4006" t="s">
        <v>8269</v>
      </c>
      <c r="S4006" s="12" t="s">
        <v>8318</v>
      </c>
      <c r="T4006" t="s">
        <v>8319</v>
      </c>
      <c r="U4006">
        <f>YEAR(N4006)</f>
        <v>2016</v>
      </c>
    </row>
    <row r="4007" spans="1:21" ht="15" customHeight="1" x14ac:dyDescent="0.25">
      <c r="A4007">
        <v>3999</v>
      </c>
      <c r="B4007" s="3" t="s">
        <v>3995</v>
      </c>
      <c r="C4007" s="3" t="s">
        <v>8105</v>
      </c>
      <c r="D4007" s="6">
        <v>7000</v>
      </c>
      <c r="E4007" s="8">
        <v>1156</v>
      </c>
      <c r="F4007" t="s">
        <v>8220</v>
      </c>
      <c r="G4007">
        <f>ROUND(E4007/D4007*100,0)</f>
        <v>17</v>
      </c>
      <c r="H4007">
        <f>ROUND(E4007/P4007,2)</f>
        <v>82.57</v>
      </c>
      <c r="I4007" t="s">
        <v>8223</v>
      </c>
      <c r="J4007" t="s">
        <v>8245</v>
      </c>
      <c r="K4007">
        <v>1409514709</v>
      </c>
      <c r="L4007" s="9">
        <f>K4007/60/60/24+DATE(1970,1,1)</f>
        <v>41882.827650462961</v>
      </c>
      <c r="M4007">
        <v>1406058798</v>
      </c>
      <c r="N4007" s="9">
        <f>M4007/24/60/60+DATE(1970,1,1)</f>
        <v>41842.828680555554</v>
      </c>
      <c r="O4007" t="b">
        <v>0</v>
      </c>
      <c r="P4007">
        <v>14</v>
      </c>
      <c r="Q4007" t="b">
        <v>0</v>
      </c>
      <c r="R4007" t="s">
        <v>8269</v>
      </c>
      <c r="S4007" s="12" t="s">
        <v>8318</v>
      </c>
      <c r="T4007" t="s">
        <v>8319</v>
      </c>
      <c r="U4007">
        <f>YEAR(N4007)</f>
        <v>2014</v>
      </c>
    </row>
    <row r="4008" spans="1:21" ht="15" customHeight="1" x14ac:dyDescent="0.25">
      <c r="A4008">
        <v>4015</v>
      </c>
      <c r="B4008" s="3" t="s">
        <v>4011</v>
      </c>
      <c r="C4008" s="3" t="s">
        <v>8120</v>
      </c>
      <c r="D4008" s="6">
        <v>7000</v>
      </c>
      <c r="E4008" s="8">
        <v>1</v>
      </c>
      <c r="F4008" t="s">
        <v>8220</v>
      </c>
      <c r="G4008">
        <f>ROUND(E4008/D4008*100,0)</f>
        <v>0</v>
      </c>
      <c r="H4008">
        <f>ROUND(E4008/P4008,2)</f>
        <v>1</v>
      </c>
      <c r="I4008" t="s">
        <v>8223</v>
      </c>
      <c r="J4008" t="s">
        <v>8245</v>
      </c>
      <c r="K4008">
        <v>1437331463</v>
      </c>
      <c r="L4008" s="9">
        <f>K4008/60/60/24+DATE(1970,1,1)</f>
        <v>42204.780821759254</v>
      </c>
      <c r="M4008">
        <v>1434739463</v>
      </c>
      <c r="N4008" s="9">
        <f>M4008/24/60/60+DATE(1970,1,1)</f>
        <v>42174.780821759261</v>
      </c>
      <c r="O4008" t="b">
        <v>0</v>
      </c>
      <c r="P4008">
        <v>1</v>
      </c>
      <c r="Q4008" t="b">
        <v>0</v>
      </c>
      <c r="R4008" t="s">
        <v>8269</v>
      </c>
      <c r="S4008" s="12" t="s">
        <v>8318</v>
      </c>
      <c r="T4008" t="s">
        <v>8319</v>
      </c>
      <c r="U4008">
        <f>YEAR(N4008)</f>
        <v>2015</v>
      </c>
    </row>
    <row r="4009" spans="1:21" ht="15" customHeight="1" x14ac:dyDescent="0.25">
      <c r="A4009">
        <v>4023</v>
      </c>
      <c r="B4009" s="3" t="s">
        <v>4019</v>
      </c>
      <c r="C4009" s="3" t="s">
        <v>8128</v>
      </c>
      <c r="D4009" s="6">
        <v>7000</v>
      </c>
      <c r="E4009" s="8">
        <v>0</v>
      </c>
      <c r="F4009" t="s">
        <v>8220</v>
      </c>
      <c r="G4009">
        <f>ROUND(E4009/D4009*100,0)</f>
        <v>0</v>
      </c>
      <c r="H4009" t="e">
        <f>ROUND(E4009/P4009,2)</f>
        <v>#DIV/0!</v>
      </c>
      <c r="I4009" t="s">
        <v>8223</v>
      </c>
      <c r="J4009" t="s">
        <v>8245</v>
      </c>
      <c r="K4009">
        <v>1458860363</v>
      </c>
      <c r="L4009" s="9">
        <f>K4009/60/60/24+DATE(1970,1,1)</f>
        <v>42453.957905092597</v>
      </c>
      <c r="M4009">
        <v>1454975963</v>
      </c>
      <c r="N4009" s="9">
        <f>M4009/24/60/60+DATE(1970,1,1)</f>
        <v>42408.999571759261</v>
      </c>
      <c r="O4009" t="b">
        <v>0</v>
      </c>
      <c r="P4009">
        <v>0</v>
      </c>
      <c r="Q4009" t="b">
        <v>0</v>
      </c>
      <c r="R4009" t="s">
        <v>8269</v>
      </c>
      <c r="S4009" s="12" t="s">
        <v>8318</v>
      </c>
      <c r="T4009" t="s">
        <v>8319</v>
      </c>
      <c r="U4009">
        <f>YEAR(N4009)</f>
        <v>2016</v>
      </c>
    </row>
    <row r="4010" spans="1:21" ht="15" customHeight="1" x14ac:dyDescent="0.25">
      <c r="A4010">
        <v>4010</v>
      </c>
      <c r="B4010" s="3" t="s">
        <v>4006</v>
      </c>
      <c r="C4010" s="3" t="s">
        <v>8115</v>
      </c>
      <c r="D4010" s="6">
        <v>7200</v>
      </c>
      <c r="E4010" s="8">
        <v>1742</v>
      </c>
      <c r="F4010" t="s">
        <v>8220</v>
      </c>
      <c r="G4010">
        <f>ROUND(E4010/D4010*100,0)</f>
        <v>24</v>
      </c>
      <c r="H4010">
        <f>ROUND(E4010/P4010,2)</f>
        <v>45.84</v>
      </c>
      <c r="I4010" t="s">
        <v>8223</v>
      </c>
      <c r="J4010" t="s">
        <v>8245</v>
      </c>
      <c r="K4010">
        <v>1414348166</v>
      </c>
      <c r="L4010" s="9">
        <f>K4010/60/60/24+DATE(1970,1,1)</f>
        <v>41938.770439814813</v>
      </c>
      <c r="M4010">
        <v>1412879366</v>
      </c>
      <c r="N4010" s="9">
        <f>M4010/24/60/60+DATE(1970,1,1)</f>
        <v>41921.770439814813</v>
      </c>
      <c r="O4010" t="b">
        <v>0</v>
      </c>
      <c r="P4010">
        <v>38</v>
      </c>
      <c r="Q4010" t="b">
        <v>0</v>
      </c>
      <c r="R4010" t="s">
        <v>8269</v>
      </c>
      <c r="S4010" s="12" t="s">
        <v>8318</v>
      </c>
      <c r="T4010" t="s">
        <v>8319</v>
      </c>
      <c r="U4010">
        <f>YEAR(N4010)</f>
        <v>2014</v>
      </c>
    </row>
    <row r="4011" spans="1:21" ht="15" customHeight="1" x14ac:dyDescent="0.25">
      <c r="A4011">
        <v>2845</v>
      </c>
      <c r="B4011" s="3" t="s">
        <v>2845</v>
      </c>
      <c r="C4011" s="3" t="s">
        <v>6955</v>
      </c>
      <c r="D4011" s="6">
        <v>7500</v>
      </c>
      <c r="E4011" s="8">
        <v>2366</v>
      </c>
      <c r="F4011" t="s">
        <v>8220</v>
      </c>
      <c r="G4011">
        <f>ROUND(E4011/D4011*100,0)</f>
        <v>32</v>
      </c>
      <c r="H4011">
        <f>ROUND(E4011/P4011,2)</f>
        <v>60.67</v>
      </c>
      <c r="I4011" t="s">
        <v>8223</v>
      </c>
      <c r="J4011" t="s">
        <v>8245</v>
      </c>
      <c r="K4011">
        <v>1433723033</v>
      </c>
      <c r="L4011" s="9">
        <f>K4011/60/60/24+DATE(1970,1,1)</f>
        <v>42163.016585648147</v>
      </c>
      <c r="M4011">
        <v>1428539033</v>
      </c>
      <c r="N4011" s="9">
        <f>M4011/24/60/60+DATE(1970,1,1)</f>
        <v>42103.016585648147</v>
      </c>
      <c r="O4011" t="b">
        <v>0</v>
      </c>
      <c r="P4011">
        <v>39</v>
      </c>
      <c r="Q4011" t="b">
        <v>0</v>
      </c>
      <c r="R4011" t="s">
        <v>8269</v>
      </c>
      <c r="S4011" s="12" t="s">
        <v>8318</v>
      </c>
      <c r="T4011" t="s">
        <v>8319</v>
      </c>
      <c r="U4011">
        <f>YEAR(N4011)</f>
        <v>2015</v>
      </c>
    </row>
    <row r="4012" spans="1:21" ht="15" customHeight="1" x14ac:dyDescent="0.25">
      <c r="A4012">
        <v>2898</v>
      </c>
      <c r="B4012" s="3" t="s">
        <v>2898</v>
      </c>
      <c r="C4012" s="3" t="s">
        <v>7008</v>
      </c>
      <c r="D4012" s="6">
        <v>7500</v>
      </c>
      <c r="E4012" s="8">
        <v>316</v>
      </c>
      <c r="F4012" t="s">
        <v>8220</v>
      </c>
      <c r="G4012">
        <f>ROUND(E4012/D4012*100,0)</f>
        <v>4</v>
      </c>
      <c r="H4012">
        <f>ROUND(E4012/P4012,2)</f>
        <v>26.33</v>
      </c>
      <c r="I4012" t="s">
        <v>8223</v>
      </c>
      <c r="J4012" t="s">
        <v>8245</v>
      </c>
      <c r="K4012">
        <v>1446307053</v>
      </c>
      <c r="L4012" s="9">
        <f>K4012/60/60/24+DATE(1970,1,1)</f>
        <v>42308.664965277778</v>
      </c>
      <c r="M4012">
        <v>1443715053</v>
      </c>
      <c r="N4012" s="9">
        <f>M4012/24/60/60+DATE(1970,1,1)</f>
        <v>42278.664965277778</v>
      </c>
      <c r="O4012" t="b">
        <v>0</v>
      </c>
      <c r="P4012">
        <v>12</v>
      </c>
      <c r="Q4012" t="b">
        <v>0</v>
      </c>
      <c r="R4012" t="s">
        <v>8269</v>
      </c>
      <c r="S4012" s="12" t="s">
        <v>8318</v>
      </c>
      <c r="T4012" t="s">
        <v>8319</v>
      </c>
      <c r="U4012">
        <f>YEAR(N4012)</f>
        <v>2015</v>
      </c>
    </row>
    <row r="4013" spans="1:21" ht="15" customHeight="1" x14ac:dyDescent="0.25">
      <c r="A4013">
        <v>3862</v>
      </c>
      <c r="B4013" s="3" t="s">
        <v>3859</v>
      </c>
      <c r="C4013" s="3" t="s">
        <v>7971</v>
      </c>
      <c r="D4013" s="6">
        <v>7500</v>
      </c>
      <c r="E4013" s="8">
        <v>1</v>
      </c>
      <c r="F4013" t="s">
        <v>8220</v>
      </c>
      <c r="G4013">
        <f>ROUND(E4013/D4013*100,0)</f>
        <v>0</v>
      </c>
      <c r="H4013">
        <f>ROUND(E4013/P4013,2)</f>
        <v>1</v>
      </c>
      <c r="I4013" t="s">
        <v>8223</v>
      </c>
      <c r="J4013" t="s">
        <v>8245</v>
      </c>
      <c r="K4013">
        <v>1473699540</v>
      </c>
      <c r="L4013" s="9">
        <f>K4013/60/60/24+DATE(1970,1,1)</f>
        <v>42625.707638888889</v>
      </c>
      <c r="M4013">
        <v>1472451356</v>
      </c>
      <c r="N4013" s="9">
        <f>M4013/24/60/60+DATE(1970,1,1)</f>
        <v>42611.261064814811</v>
      </c>
      <c r="O4013" t="b">
        <v>0</v>
      </c>
      <c r="P4013">
        <v>1</v>
      </c>
      <c r="Q4013" t="b">
        <v>0</v>
      </c>
      <c r="R4013" t="s">
        <v>8269</v>
      </c>
      <c r="S4013" s="12" t="s">
        <v>8318</v>
      </c>
      <c r="T4013" t="s">
        <v>8319</v>
      </c>
      <c r="U4013">
        <f>YEAR(N4013)</f>
        <v>2016</v>
      </c>
    </row>
    <row r="4014" spans="1:21" ht="15" customHeight="1" x14ac:dyDescent="0.25">
      <c r="A4014">
        <v>3966</v>
      </c>
      <c r="B4014" s="3" t="s">
        <v>3963</v>
      </c>
      <c r="C4014" s="3" t="s">
        <v>8073</v>
      </c>
      <c r="D4014" s="6">
        <v>7500</v>
      </c>
      <c r="E4014" s="8">
        <v>45</v>
      </c>
      <c r="F4014" t="s">
        <v>8220</v>
      </c>
      <c r="G4014">
        <f>ROUND(E4014/D4014*100,0)</f>
        <v>1</v>
      </c>
      <c r="H4014">
        <f>ROUND(E4014/P4014,2)</f>
        <v>22.5</v>
      </c>
      <c r="I4014" t="s">
        <v>8223</v>
      </c>
      <c r="J4014" t="s">
        <v>8245</v>
      </c>
      <c r="K4014">
        <v>1406170740</v>
      </c>
      <c r="L4014" s="9">
        <f>K4014/60/60/24+DATE(1970,1,1)</f>
        <v>41844.124305555553</v>
      </c>
      <c r="M4014">
        <v>1402506278</v>
      </c>
      <c r="N4014" s="9">
        <f>M4014/24/60/60+DATE(1970,1,1)</f>
        <v>41801.711550925924</v>
      </c>
      <c r="O4014" t="b">
        <v>0</v>
      </c>
      <c r="P4014">
        <v>2</v>
      </c>
      <c r="Q4014" t="b">
        <v>0</v>
      </c>
      <c r="R4014" t="s">
        <v>8269</v>
      </c>
      <c r="S4014" s="12" t="s">
        <v>8318</v>
      </c>
      <c r="T4014" t="s">
        <v>8319</v>
      </c>
      <c r="U4014">
        <f>YEAR(N4014)</f>
        <v>2014</v>
      </c>
    </row>
    <row r="4015" spans="1:21" ht="15" customHeight="1" x14ac:dyDescent="0.25">
      <c r="A4015">
        <v>2846</v>
      </c>
      <c r="B4015" s="3" t="s">
        <v>2846</v>
      </c>
      <c r="C4015" s="3" t="s">
        <v>6956</v>
      </c>
      <c r="D4015" s="6">
        <v>8000</v>
      </c>
      <c r="E4015" s="8">
        <v>0</v>
      </c>
      <c r="F4015" t="s">
        <v>8220</v>
      </c>
      <c r="G4015">
        <f>ROUND(E4015/D4015*100,0)</f>
        <v>0</v>
      </c>
      <c r="H4015" t="e">
        <f>ROUND(E4015/P4015,2)</f>
        <v>#DIV/0!</v>
      </c>
      <c r="I4015" t="s">
        <v>8223</v>
      </c>
      <c r="J4015" t="s">
        <v>8245</v>
      </c>
      <c r="K4015">
        <v>1432917394</v>
      </c>
      <c r="L4015" s="9">
        <f>K4015/60/60/24+DATE(1970,1,1)</f>
        <v>42153.692060185189</v>
      </c>
      <c r="M4015">
        <v>1429029394</v>
      </c>
      <c r="N4015" s="9">
        <f>M4015/24/60/60+DATE(1970,1,1)</f>
        <v>42108.692060185189</v>
      </c>
      <c r="O4015" t="b">
        <v>0</v>
      </c>
      <c r="P4015">
        <v>0</v>
      </c>
      <c r="Q4015" t="b">
        <v>0</v>
      </c>
      <c r="R4015" t="s">
        <v>8269</v>
      </c>
      <c r="S4015" s="12" t="s">
        <v>8318</v>
      </c>
      <c r="T4015" t="s">
        <v>8319</v>
      </c>
      <c r="U4015">
        <f>YEAR(N4015)</f>
        <v>2015</v>
      </c>
    </row>
    <row r="4016" spans="1:21" ht="15" customHeight="1" x14ac:dyDescent="0.25">
      <c r="A4016">
        <v>2850</v>
      </c>
      <c r="B4016" s="3" t="s">
        <v>2850</v>
      </c>
      <c r="C4016" s="3" t="s">
        <v>6960</v>
      </c>
      <c r="D4016" s="6">
        <v>8000</v>
      </c>
      <c r="E4016" s="8">
        <v>311</v>
      </c>
      <c r="F4016" t="s">
        <v>8220</v>
      </c>
      <c r="G4016">
        <f>ROUND(E4016/D4016*100,0)</f>
        <v>4</v>
      </c>
      <c r="H4016">
        <f>ROUND(E4016/P4016,2)</f>
        <v>23.92</v>
      </c>
      <c r="I4016" t="s">
        <v>8223</v>
      </c>
      <c r="J4016" t="s">
        <v>8245</v>
      </c>
      <c r="K4016">
        <v>1409962211</v>
      </c>
      <c r="L4016" s="9">
        <f>K4016/60/60/24+DATE(1970,1,1)</f>
        <v>41888.007071759261</v>
      </c>
      <c r="M4016">
        <v>1407370211</v>
      </c>
      <c r="N4016" s="9">
        <f>M4016/24/60/60+DATE(1970,1,1)</f>
        <v>41858.007071759261</v>
      </c>
      <c r="O4016" t="b">
        <v>0</v>
      </c>
      <c r="P4016">
        <v>13</v>
      </c>
      <c r="Q4016" t="b">
        <v>0</v>
      </c>
      <c r="R4016" t="s">
        <v>8269</v>
      </c>
      <c r="S4016" s="12" t="s">
        <v>8318</v>
      </c>
      <c r="T4016" t="s">
        <v>8319</v>
      </c>
      <c r="U4016">
        <f>YEAR(N4016)</f>
        <v>2014</v>
      </c>
    </row>
    <row r="4017" spans="1:21" ht="15" customHeight="1" x14ac:dyDescent="0.25">
      <c r="A4017">
        <v>3889</v>
      </c>
      <c r="B4017" s="3" t="s">
        <v>3886</v>
      </c>
      <c r="C4017" s="3" t="s">
        <v>7997</v>
      </c>
      <c r="D4017" s="6">
        <v>8000</v>
      </c>
      <c r="E4017" s="8">
        <v>118</v>
      </c>
      <c r="F4017" t="s">
        <v>8220</v>
      </c>
      <c r="G4017">
        <f>ROUND(E4017/D4017*100,0)</f>
        <v>1</v>
      </c>
      <c r="H4017">
        <f>ROUND(E4017/P4017,2)</f>
        <v>13.11</v>
      </c>
      <c r="I4017" t="s">
        <v>8223</v>
      </c>
      <c r="J4017" t="s">
        <v>8245</v>
      </c>
      <c r="K4017">
        <v>1420413960</v>
      </c>
      <c r="L4017" s="9">
        <f>K4017/60/60/24+DATE(1970,1,1)</f>
        <v>42008.976388888885</v>
      </c>
      <c r="M4017">
        <v>1417651630</v>
      </c>
      <c r="N4017" s="9">
        <f>M4017/24/60/60+DATE(1970,1,1)</f>
        <v>41977.004976851851</v>
      </c>
      <c r="O4017" t="b">
        <v>0</v>
      </c>
      <c r="P4017">
        <v>9</v>
      </c>
      <c r="Q4017" t="b">
        <v>0</v>
      </c>
      <c r="R4017" t="s">
        <v>8269</v>
      </c>
      <c r="S4017" s="12" t="s">
        <v>8318</v>
      </c>
      <c r="T4017" t="s">
        <v>8319</v>
      </c>
      <c r="U4017">
        <f>YEAR(N4017)</f>
        <v>2014</v>
      </c>
    </row>
    <row r="4018" spans="1:21" ht="15" customHeight="1" x14ac:dyDescent="0.25">
      <c r="A4018">
        <v>3911</v>
      </c>
      <c r="B4018" s="3" t="s">
        <v>3908</v>
      </c>
      <c r="C4018" s="3" t="s">
        <v>8019</v>
      </c>
      <c r="D4018" s="6">
        <v>8000</v>
      </c>
      <c r="E4018" s="8">
        <v>2993</v>
      </c>
      <c r="F4018" t="s">
        <v>8220</v>
      </c>
      <c r="G4018">
        <f>ROUND(E4018/D4018*100,0)</f>
        <v>37</v>
      </c>
      <c r="H4018">
        <f>ROUND(E4018/P4018,2)</f>
        <v>83.14</v>
      </c>
      <c r="I4018" t="s">
        <v>8223</v>
      </c>
      <c r="J4018" t="s">
        <v>8245</v>
      </c>
      <c r="K4018">
        <v>1417033777</v>
      </c>
      <c r="L4018" s="9">
        <f>K4018/60/60/24+DATE(1970,1,1)</f>
        <v>41969.853900462964</v>
      </c>
      <c r="M4018">
        <v>1414438177</v>
      </c>
      <c r="N4018" s="9">
        <f>M4018/24/60/60+DATE(1970,1,1)</f>
        <v>41939.812233796292</v>
      </c>
      <c r="O4018" t="b">
        <v>0</v>
      </c>
      <c r="P4018">
        <v>36</v>
      </c>
      <c r="Q4018" t="b">
        <v>0</v>
      </c>
      <c r="R4018" t="s">
        <v>8269</v>
      </c>
      <c r="S4018" s="12" t="s">
        <v>8318</v>
      </c>
      <c r="T4018" t="s">
        <v>8319</v>
      </c>
      <c r="U4018">
        <f>YEAR(N4018)</f>
        <v>2014</v>
      </c>
    </row>
    <row r="4019" spans="1:21" ht="15" customHeight="1" x14ac:dyDescent="0.25">
      <c r="A4019">
        <v>3931</v>
      </c>
      <c r="B4019" s="3" t="s">
        <v>3928</v>
      </c>
      <c r="C4019" s="3" t="s">
        <v>8039</v>
      </c>
      <c r="D4019" s="6">
        <v>8000</v>
      </c>
      <c r="E4019" s="8">
        <v>0</v>
      </c>
      <c r="F4019" t="s">
        <v>8220</v>
      </c>
      <c r="G4019">
        <f>ROUND(E4019/D4019*100,0)</f>
        <v>0</v>
      </c>
      <c r="H4019" t="e">
        <f>ROUND(E4019/P4019,2)</f>
        <v>#DIV/0!</v>
      </c>
      <c r="I4019" t="s">
        <v>8223</v>
      </c>
      <c r="J4019" t="s">
        <v>8245</v>
      </c>
      <c r="K4019">
        <v>1441510707</v>
      </c>
      <c r="L4019" s="9">
        <f>K4019/60/60/24+DATE(1970,1,1)</f>
        <v>42253.151701388888</v>
      </c>
      <c r="M4019">
        <v>1439350707</v>
      </c>
      <c r="N4019" s="9">
        <f>M4019/24/60/60+DATE(1970,1,1)</f>
        <v>42228.151701388888</v>
      </c>
      <c r="O4019" t="b">
        <v>0</v>
      </c>
      <c r="P4019">
        <v>0</v>
      </c>
      <c r="Q4019" t="b">
        <v>0</v>
      </c>
      <c r="R4019" t="s">
        <v>8269</v>
      </c>
      <c r="S4019" s="12" t="s">
        <v>8318</v>
      </c>
      <c r="T4019" t="s">
        <v>8319</v>
      </c>
      <c r="U4019">
        <f>YEAR(N4019)</f>
        <v>2015</v>
      </c>
    </row>
    <row r="4020" spans="1:21" ht="15" customHeight="1" x14ac:dyDescent="0.25">
      <c r="A4020">
        <v>4000</v>
      </c>
      <c r="B4020" s="3" t="s">
        <v>3996</v>
      </c>
      <c r="C4020" s="3" t="s">
        <v>8106</v>
      </c>
      <c r="D4020" s="6">
        <v>8000</v>
      </c>
      <c r="E4020" s="8">
        <v>10</v>
      </c>
      <c r="F4020" t="s">
        <v>8220</v>
      </c>
      <c r="G4020">
        <f>ROUND(E4020/D4020*100,0)</f>
        <v>0</v>
      </c>
      <c r="H4020">
        <f>ROUND(E4020/P4020,2)</f>
        <v>10</v>
      </c>
      <c r="I4020" t="s">
        <v>8223</v>
      </c>
      <c r="J4020" t="s">
        <v>8245</v>
      </c>
      <c r="K4020">
        <v>1462631358</v>
      </c>
      <c r="L4020" s="9">
        <f>K4020/60/60/24+DATE(1970,1,1)</f>
        <v>42497.603680555556</v>
      </c>
      <c r="M4020">
        <v>1457450958</v>
      </c>
      <c r="N4020" s="9">
        <f>M4020/24/60/60+DATE(1970,1,1)</f>
        <v>42437.64534722222</v>
      </c>
      <c r="O4020" t="b">
        <v>0</v>
      </c>
      <c r="P4020">
        <v>1</v>
      </c>
      <c r="Q4020" t="b">
        <v>0</v>
      </c>
      <c r="R4020" t="s">
        <v>8269</v>
      </c>
      <c r="S4020" s="12" t="s">
        <v>8318</v>
      </c>
      <c r="T4020" t="s">
        <v>8319</v>
      </c>
      <c r="U4020">
        <f>YEAR(N4020)</f>
        <v>2016</v>
      </c>
    </row>
    <row r="4021" spans="1:21" ht="15" customHeight="1" x14ac:dyDescent="0.25">
      <c r="A4021">
        <v>4040</v>
      </c>
      <c r="B4021" s="3" t="s">
        <v>4036</v>
      </c>
      <c r="C4021" s="3" t="s">
        <v>8144</v>
      </c>
      <c r="D4021" s="6">
        <v>8000</v>
      </c>
      <c r="E4021" s="8">
        <v>2500</v>
      </c>
      <c r="F4021" t="s">
        <v>8220</v>
      </c>
      <c r="G4021">
        <f>ROUND(E4021/D4021*100,0)</f>
        <v>31</v>
      </c>
      <c r="H4021">
        <f>ROUND(E4021/P4021,2)</f>
        <v>1250</v>
      </c>
      <c r="I4021" t="s">
        <v>8223</v>
      </c>
      <c r="J4021" t="s">
        <v>8245</v>
      </c>
      <c r="K4021">
        <v>1437188400</v>
      </c>
      <c r="L4021" s="9">
        <f>K4021/60/60/24+DATE(1970,1,1)</f>
        <v>42203.125</v>
      </c>
      <c r="M4021">
        <v>1432100004</v>
      </c>
      <c r="N4021" s="9">
        <f>M4021/24/60/60+DATE(1970,1,1)</f>
        <v>42144.231527777782</v>
      </c>
      <c r="O4021" t="b">
        <v>0</v>
      </c>
      <c r="P4021">
        <v>2</v>
      </c>
      <c r="Q4021" t="b">
        <v>0</v>
      </c>
      <c r="R4021" t="s">
        <v>8269</v>
      </c>
      <c r="S4021" s="12" t="s">
        <v>8318</v>
      </c>
      <c r="T4021" t="s">
        <v>8319</v>
      </c>
      <c r="U4021">
        <f>YEAR(N4021)</f>
        <v>2015</v>
      </c>
    </row>
    <row r="4022" spans="1:21" ht="15" customHeight="1" x14ac:dyDescent="0.25">
      <c r="A4022">
        <v>3746</v>
      </c>
      <c r="B4022" s="3" t="s">
        <v>3743</v>
      </c>
      <c r="C4022" s="3" t="s">
        <v>7856</v>
      </c>
      <c r="D4022" s="6">
        <v>8500</v>
      </c>
      <c r="E4022" s="8">
        <v>202</v>
      </c>
      <c r="F4022" t="s">
        <v>8220</v>
      </c>
      <c r="G4022">
        <f>ROUND(E4022/D4022*100,0)</f>
        <v>2</v>
      </c>
      <c r="H4022">
        <f>ROUND(E4022/P4022,2)</f>
        <v>202</v>
      </c>
      <c r="I4022" t="s">
        <v>8223</v>
      </c>
      <c r="J4022" t="s">
        <v>8245</v>
      </c>
      <c r="K4022">
        <v>1475918439</v>
      </c>
      <c r="L4022" s="9">
        <f>K4022/60/60/24+DATE(1970,1,1)</f>
        <v>42651.389340277776</v>
      </c>
      <c r="M4022">
        <v>1473326439</v>
      </c>
      <c r="N4022" s="9">
        <f>M4022/24/60/60+DATE(1970,1,1)</f>
        <v>42621.389340277776</v>
      </c>
      <c r="O4022" t="b">
        <v>0</v>
      </c>
      <c r="P4022">
        <v>1</v>
      </c>
      <c r="Q4022" t="b">
        <v>0</v>
      </c>
      <c r="R4022" t="s">
        <v>8269</v>
      </c>
      <c r="S4022" s="12" t="s">
        <v>8318</v>
      </c>
      <c r="T4022" t="s">
        <v>8319</v>
      </c>
      <c r="U4022">
        <f>YEAR(N4022)</f>
        <v>2016</v>
      </c>
    </row>
    <row r="4023" spans="1:21" ht="15" customHeight="1" x14ac:dyDescent="0.25">
      <c r="A4023">
        <v>4054</v>
      </c>
      <c r="B4023" s="3" t="s">
        <v>4050</v>
      </c>
      <c r="C4023" s="3" t="s">
        <v>8158</v>
      </c>
      <c r="D4023" s="6">
        <v>8880</v>
      </c>
      <c r="E4023" s="8">
        <v>0</v>
      </c>
      <c r="F4023" t="s">
        <v>8220</v>
      </c>
      <c r="G4023">
        <f>ROUND(E4023/D4023*100,0)</f>
        <v>0</v>
      </c>
      <c r="H4023" t="e">
        <f>ROUND(E4023/P4023,2)</f>
        <v>#DIV/0!</v>
      </c>
      <c r="I4023" t="s">
        <v>8223</v>
      </c>
      <c r="J4023" t="s">
        <v>8245</v>
      </c>
      <c r="K4023">
        <v>1475294400</v>
      </c>
      <c r="L4023" s="9">
        <f>K4023/60/60/24+DATE(1970,1,1)</f>
        <v>42644.166666666672</v>
      </c>
      <c r="M4023">
        <v>1472674285</v>
      </c>
      <c r="N4023" s="9">
        <f>M4023/24/60/60+DATE(1970,1,1)</f>
        <v>42613.841261574074</v>
      </c>
      <c r="O4023" t="b">
        <v>0</v>
      </c>
      <c r="P4023">
        <v>0</v>
      </c>
      <c r="Q4023" t="b">
        <v>0</v>
      </c>
      <c r="R4023" t="s">
        <v>8269</v>
      </c>
      <c r="S4023" s="12" t="s">
        <v>8318</v>
      </c>
      <c r="T4023" t="s">
        <v>8319</v>
      </c>
      <c r="U4023">
        <f>YEAR(N4023)</f>
        <v>2016</v>
      </c>
    </row>
    <row r="4024" spans="1:21" ht="15" customHeight="1" x14ac:dyDescent="0.25">
      <c r="A4024">
        <v>4014</v>
      </c>
      <c r="B4024" s="3" t="s">
        <v>4010</v>
      </c>
      <c r="C4024" s="3" t="s">
        <v>8119</v>
      </c>
      <c r="D4024" s="6">
        <v>9000</v>
      </c>
      <c r="E4024" s="8">
        <v>0</v>
      </c>
      <c r="F4024" t="s">
        <v>8220</v>
      </c>
      <c r="G4024">
        <f>ROUND(E4024/D4024*100,0)</f>
        <v>0</v>
      </c>
      <c r="H4024" t="e">
        <f>ROUND(E4024/P4024,2)</f>
        <v>#DIV/0!</v>
      </c>
      <c r="I4024" t="s">
        <v>8223</v>
      </c>
      <c r="J4024" t="s">
        <v>8245</v>
      </c>
      <c r="K4024">
        <v>1457157269</v>
      </c>
      <c r="L4024" s="9">
        <f>K4024/60/60/24+DATE(1970,1,1)</f>
        <v>42434.246168981481</v>
      </c>
      <c r="M4024">
        <v>1455861269</v>
      </c>
      <c r="N4024" s="9">
        <f>M4024/24/60/60+DATE(1970,1,1)</f>
        <v>42419.246168981481</v>
      </c>
      <c r="O4024" t="b">
        <v>0</v>
      </c>
      <c r="P4024">
        <v>0</v>
      </c>
      <c r="Q4024" t="b">
        <v>0</v>
      </c>
      <c r="R4024" t="s">
        <v>8269</v>
      </c>
      <c r="S4024" s="12" t="s">
        <v>8318</v>
      </c>
      <c r="T4024" t="s">
        <v>8319</v>
      </c>
      <c r="U4024">
        <f>YEAR(N4024)</f>
        <v>2016</v>
      </c>
    </row>
    <row r="4025" spans="1:21" ht="15" customHeight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>
        <f>ROUND(E4025/D4025*100,0)</f>
        <v>0</v>
      </c>
      <c r="H4025" t="e">
        <f>ROUND(E4025/P4025,2)</f>
        <v>#DIV/0!</v>
      </c>
      <c r="I4025" t="s">
        <v>8228</v>
      </c>
      <c r="J4025" t="s">
        <v>8250</v>
      </c>
      <c r="K4025">
        <v>1410669297</v>
      </c>
      <c r="L4025" s="9">
        <f>K4025/60/60/24+DATE(1970,1,1)</f>
        <v>41896.190937499996</v>
      </c>
      <c r="M4025">
        <v>1405485297</v>
      </c>
      <c r="N4025" s="9">
        <f>M4025/24/60/60+DATE(1970,1,1)</f>
        <v>41836.190937500003</v>
      </c>
      <c r="O4025" t="b">
        <v>0</v>
      </c>
      <c r="P4025">
        <v>0</v>
      </c>
      <c r="Q4025" t="b">
        <v>0</v>
      </c>
      <c r="R4025" t="s">
        <v>8269</v>
      </c>
      <c r="S4025" s="12" t="s">
        <v>8318</v>
      </c>
      <c r="T4025" t="s">
        <v>8319</v>
      </c>
      <c r="U4025">
        <f>YEAR(N4025)</f>
        <v>2014</v>
      </c>
    </row>
    <row r="4026" spans="1:21" ht="15" customHeight="1" x14ac:dyDescent="0.25">
      <c r="A4026">
        <v>4063</v>
      </c>
      <c r="B4026" s="3" t="s">
        <v>4059</v>
      </c>
      <c r="C4026" s="3" t="s">
        <v>8167</v>
      </c>
      <c r="D4026" s="6">
        <v>9500</v>
      </c>
      <c r="E4026" s="8">
        <v>135</v>
      </c>
      <c r="F4026" t="s">
        <v>8220</v>
      </c>
      <c r="G4026">
        <f>ROUND(E4026/D4026*100,0)</f>
        <v>1</v>
      </c>
      <c r="H4026">
        <f>ROUND(E4026/P4026,2)</f>
        <v>15</v>
      </c>
      <c r="I4026" t="s">
        <v>8224</v>
      </c>
      <c r="J4026" t="s">
        <v>8246</v>
      </c>
      <c r="K4026">
        <v>1403886084</v>
      </c>
      <c r="L4026" s="9">
        <f>K4026/60/60/24+DATE(1970,1,1)</f>
        <v>41817.681527777779</v>
      </c>
      <c r="M4026">
        <v>1401294084</v>
      </c>
      <c r="N4026" s="9">
        <f>M4026/24/60/60+DATE(1970,1,1)</f>
        <v>41787.681527777779</v>
      </c>
      <c r="O4026" t="b">
        <v>0</v>
      </c>
      <c r="P4026">
        <v>9</v>
      </c>
      <c r="Q4026" t="b">
        <v>0</v>
      </c>
      <c r="R4026" t="s">
        <v>8269</v>
      </c>
      <c r="S4026" s="12" t="s">
        <v>8318</v>
      </c>
      <c r="T4026" t="s">
        <v>8319</v>
      </c>
      <c r="U4026">
        <f>YEAR(N4026)</f>
        <v>2014</v>
      </c>
    </row>
    <row r="4027" spans="1:21" ht="15" customHeight="1" x14ac:dyDescent="0.25">
      <c r="A4027">
        <v>2908</v>
      </c>
      <c r="B4027" s="3" t="s">
        <v>2908</v>
      </c>
      <c r="C4027" s="3" t="s">
        <v>7018</v>
      </c>
      <c r="D4027" s="6">
        <v>9600</v>
      </c>
      <c r="E4027" s="8">
        <v>264</v>
      </c>
      <c r="F4027" t="s">
        <v>8220</v>
      </c>
      <c r="G4027">
        <f>ROUND(E4027/D4027*100,0)</f>
        <v>3</v>
      </c>
      <c r="H4027">
        <f>ROUND(E4027/P4027,2)</f>
        <v>52.8</v>
      </c>
      <c r="I4027" t="s">
        <v>8223</v>
      </c>
      <c r="J4027" t="s">
        <v>8245</v>
      </c>
      <c r="K4027">
        <v>1465407219</v>
      </c>
      <c r="L4027" s="9">
        <f>K4027/60/60/24+DATE(1970,1,1)</f>
        <v>42529.731701388882</v>
      </c>
      <c r="M4027">
        <v>1462815219</v>
      </c>
      <c r="N4027" s="9">
        <f>M4027/24/60/60+DATE(1970,1,1)</f>
        <v>42499.73170138889</v>
      </c>
      <c r="O4027" t="b">
        <v>0</v>
      </c>
      <c r="P4027">
        <v>5</v>
      </c>
      <c r="Q4027" t="b">
        <v>0</v>
      </c>
      <c r="R4027" t="s">
        <v>8269</v>
      </c>
      <c r="S4027" s="12" t="s">
        <v>8318</v>
      </c>
      <c r="T4027" t="s">
        <v>8319</v>
      </c>
      <c r="U4027">
        <f>YEAR(N4027)</f>
        <v>2016</v>
      </c>
    </row>
    <row r="4028" spans="1:21" ht="15" customHeight="1" x14ac:dyDescent="0.25">
      <c r="A4028">
        <v>4087</v>
      </c>
      <c r="B4028" s="3" t="s">
        <v>4083</v>
      </c>
      <c r="C4028" s="3" t="s">
        <v>8190</v>
      </c>
      <c r="D4028" s="6">
        <v>9600</v>
      </c>
      <c r="E4028" s="8">
        <v>0</v>
      </c>
      <c r="F4028" t="s">
        <v>8220</v>
      </c>
      <c r="G4028">
        <f>ROUND(E4028/D4028*100,0)</f>
        <v>0</v>
      </c>
      <c r="H4028" t="e">
        <f>ROUND(E4028/P4028,2)</f>
        <v>#DIV/0!</v>
      </c>
      <c r="I4028" t="s">
        <v>8223</v>
      </c>
      <c r="J4028" t="s">
        <v>8245</v>
      </c>
      <c r="K4028">
        <v>1468777786</v>
      </c>
      <c r="L4028" s="9">
        <f>K4028/60/60/24+DATE(1970,1,1)</f>
        <v>42568.742893518516</v>
      </c>
      <c r="M4028">
        <v>1466185786</v>
      </c>
      <c r="N4028" s="9">
        <f>M4028/24/60/60+DATE(1970,1,1)</f>
        <v>42538.742893518516</v>
      </c>
      <c r="O4028" t="b">
        <v>0</v>
      </c>
      <c r="P4028">
        <v>0</v>
      </c>
      <c r="Q4028" t="b">
        <v>0</v>
      </c>
      <c r="R4028" t="s">
        <v>8269</v>
      </c>
      <c r="S4028" s="12" t="s">
        <v>8318</v>
      </c>
      <c r="T4028" t="s">
        <v>8319</v>
      </c>
      <c r="U4028">
        <f>YEAR(N4028)</f>
        <v>2016</v>
      </c>
    </row>
    <row r="4029" spans="1:21" ht="15" customHeight="1" x14ac:dyDescent="0.25">
      <c r="A4029">
        <v>3844</v>
      </c>
      <c r="B4029" s="3" t="s">
        <v>3841</v>
      </c>
      <c r="C4029" s="3" t="s">
        <v>7953</v>
      </c>
      <c r="D4029" s="6">
        <v>9800</v>
      </c>
      <c r="E4029" s="8">
        <v>4066</v>
      </c>
      <c r="F4029" t="s">
        <v>8220</v>
      </c>
      <c r="G4029">
        <f>ROUND(E4029/D4029*100,0)</f>
        <v>41</v>
      </c>
      <c r="H4029">
        <f>ROUND(E4029/P4029,2)</f>
        <v>81.319999999999993</v>
      </c>
      <c r="I4029" t="s">
        <v>8223</v>
      </c>
      <c r="J4029" t="s">
        <v>8245</v>
      </c>
      <c r="K4029">
        <v>1401778740</v>
      </c>
      <c r="L4029" s="9">
        <f>K4029/60/60/24+DATE(1970,1,1)</f>
        <v>41793.290972222225</v>
      </c>
      <c r="M4029">
        <v>1399474134</v>
      </c>
      <c r="N4029" s="9">
        <f>M4029/24/60/60+DATE(1970,1,1)</f>
        <v>41766.617291666669</v>
      </c>
      <c r="O4029" t="b">
        <v>1</v>
      </c>
      <c r="P4029">
        <v>50</v>
      </c>
      <c r="Q4029" t="b">
        <v>0</v>
      </c>
      <c r="R4029" t="s">
        <v>8269</v>
      </c>
      <c r="S4029" s="12" t="s">
        <v>8318</v>
      </c>
      <c r="T4029" t="s">
        <v>8319</v>
      </c>
      <c r="U4029">
        <f>YEAR(N4029)</f>
        <v>2014</v>
      </c>
    </row>
    <row r="4030" spans="1:21" ht="15" customHeight="1" x14ac:dyDescent="0.25">
      <c r="A4030">
        <v>2871</v>
      </c>
      <c r="B4030" s="3" t="s">
        <v>2871</v>
      </c>
      <c r="C4030" s="3" t="s">
        <v>6981</v>
      </c>
      <c r="D4030" s="6">
        <v>10000</v>
      </c>
      <c r="E4030" s="8">
        <v>467</v>
      </c>
      <c r="F4030" t="s">
        <v>8220</v>
      </c>
      <c r="G4030">
        <f>ROUND(E4030/D4030*100,0)</f>
        <v>5</v>
      </c>
      <c r="H4030">
        <f>ROUND(E4030/P4030,2)</f>
        <v>35.92</v>
      </c>
      <c r="I4030" t="s">
        <v>8223</v>
      </c>
      <c r="J4030" t="s">
        <v>8245</v>
      </c>
      <c r="K4030">
        <v>1419183813</v>
      </c>
      <c r="L4030" s="9">
        <f>K4030/60/60/24+DATE(1970,1,1)</f>
        <v>41994.738576388889</v>
      </c>
      <c r="M4030">
        <v>1417455813</v>
      </c>
      <c r="N4030" s="9">
        <f>M4030/24/60/60+DATE(1970,1,1)</f>
        <v>41974.738576388889</v>
      </c>
      <c r="O4030" t="b">
        <v>0</v>
      </c>
      <c r="P4030">
        <v>13</v>
      </c>
      <c r="Q4030" t="b">
        <v>0</v>
      </c>
      <c r="R4030" t="s">
        <v>8269</v>
      </c>
      <c r="S4030" s="12" t="s">
        <v>8318</v>
      </c>
      <c r="T4030" t="s">
        <v>8319</v>
      </c>
      <c r="U4030">
        <f>YEAR(N4030)</f>
        <v>2014</v>
      </c>
    </row>
    <row r="4031" spans="1:21" ht="15" customHeight="1" x14ac:dyDescent="0.25">
      <c r="A4031">
        <v>2883</v>
      </c>
      <c r="B4031" s="3" t="s">
        <v>2883</v>
      </c>
      <c r="C4031" s="3" t="s">
        <v>6993</v>
      </c>
      <c r="D4031" s="6">
        <v>10000</v>
      </c>
      <c r="E4031" s="8">
        <v>1908</v>
      </c>
      <c r="F4031" t="s">
        <v>8220</v>
      </c>
      <c r="G4031">
        <f>ROUND(E4031/D4031*100,0)</f>
        <v>19</v>
      </c>
      <c r="H4031">
        <f>ROUND(E4031/P4031,2)</f>
        <v>381.6</v>
      </c>
      <c r="I4031" t="s">
        <v>8223</v>
      </c>
      <c r="J4031" t="s">
        <v>8245</v>
      </c>
      <c r="K4031">
        <v>1454734740</v>
      </c>
      <c r="L4031" s="9">
        <f>K4031/60/60/24+DATE(1970,1,1)</f>
        <v>42406.207638888889</v>
      </c>
      <c r="M4031">
        <v>1451684437</v>
      </c>
      <c r="N4031" s="9">
        <f>M4031/24/60/60+DATE(1970,1,1)</f>
        <v>42370.903206018513</v>
      </c>
      <c r="O4031" t="b">
        <v>0</v>
      </c>
      <c r="P4031">
        <v>5</v>
      </c>
      <c r="Q4031" t="b">
        <v>0</v>
      </c>
      <c r="R4031" t="s">
        <v>8269</v>
      </c>
      <c r="S4031" s="12" t="s">
        <v>8318</v>
      </c>
      <c r="T4031" t="s">
        <v>8319</v>
      </c>
      <c r="U4031">
        <f>YEAR(N4031)</f>
        <v>2016</v>
      </c>
    </row>
    <row r="4032" spans="1:21" ht="15" customHeight="1" x14ac:dyDescent="0.25">
      <c r="A4032">
        <v>2891</v>
      </c>
      <c r="B4032" s="3" t="s">
        <v>2891</v>
      </c>
      <c r="C4032" s="3" t="s">
        <v>7001</v>
      </c>
      <c r="D4032" s="6">
        <v>10000</v>
      </c>
      <c r="E4032" s="8">
        <v>273</v>
      </c>
      <c r="F4032" t="s">
        <v>8220</v>
      </c>
      <c r="G4032">
        <f>ROUND(E4032/D4032*100,0)</f>
        <v>3</v>
      </c>
      <c r="H4032">
        <f>ROUND(E4032/P4032,2)</f>
        <v>27.3</v>
      </c>
      <c r="I4032" t="s">
        <v>8223</v>
      </c>
      <c r="J4032" t="s">
        <v>8245</v>
      </c>
      <c r="K4032">
        <v>1460751128</v>
      </c>
      <c r="L4032" s="9">
        <f>K4032/60/60/24+DATE(1970,1,1)</f>
        <v>42475.84175925926</v>
      </c>
      <c r="M4032">
        <v>1455570728</v>
      </c>
      <c r="N4032" s="9">
        <f>M4032/24/60/60+DATE(1970,1,1)</f>
        <v>42415.883425925931</v>
      </c>
      <c r="O4032" t="b">
        <v>0</v>
      </c>
      <c r="P4032">
        <v>10</v>
      </c>
      <c r="Q4032" t="b">
        <v>0</v>
      </c>
      <c r="R4032" t="s">
        <v>8269</v>
      </c>
      <c r="S4032" s="12" t="s">
        <v>8318</v>
      </c>
      <c r="T4032" t="s">
        <v>8319</v>
      </c>
      <c r="U4032">
        <f>YEAR(N4032)</f>
        <v>2016</v>
      </c>
    </row>
    <row r="4033" spans="1:21" ht="15" customHeight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>
        <f>ROUND(E4033/D4033*100,0)</f>
        <v>0</v>
      </c>
      <c r="H4033" t="e">
        <f>ROUND(E4033/P4033,2)</f>
        <v>#DIV/0!</v>
      </c>
      <c r="I4033" t="s">
        <v>8223</v>
      </c>
      <c r="J4033" t="s">
        <v>8245</v>
      </c>
      <c r="K4033">
        <v>1469325158</v>
      </c>
      <c r="L4033" s="9">
        <f>K4033/60/60/24+DATE(1970,1,1)</f>
        <v>42575.078217592592</v>
      </c>
      <c r="M4033">
        <v>1464141158</v>
      </c>
      <c r="N4033" s="9">
        <f>M4033/24/60/60+DATE(1970,1,1)</f>
        <v>42515.078217592592</v>
      </c>
      <c r="O4033" t="b">
        <v>0</v>
      </c>
      <c r="P4033">
        <v>0</v>
      </c>
      <c r="Q4033" t="b">
        <v>0</v>
      </c>
      <c r="R4033" t="s">
        <v>8269</v>
      </c>
      <c r="S4033" s="12" t="s">
        <v>8318</v>
      </c>
      <c r="T4033" t="s">
        <v>8319</v>
      </c>
      <c r="U4033">
        <f>YEAR(N4033)</f>
        <v>2016</v>
      </c>
    </row>
    <row r="4034" spans="1:21" ht="15" customHeight="1" x14ac:dyDescent="0.25">
      <c r="A4034">
        <v>2913</v>
      </c>
      <c r="B4034" s="3" t="s">
        <v>2913</v>
      </c>
      <c r="C4034" s="3" t="s">
        <v>7023</v>
      </c>
      <c r="D4034" s="6">
        <v>10000</v>
      </c>
      <c r="E4034" s="8">
        <v>2</v>
      </c>
      <c r="F4034" t="s">
        <v>8220</v>
      </c>
      <c r="G4034">
        <f>ROUND(E4034/D4034*100,0)</f>
        <v>0</v>
      </c>
      <c r="H4034">
        <f>ROUND(E4034/P4034,2)</f>
        <v>1</v>
      </c>
      <c r="I4034" t="s">
        <v>8223</v>
      </c>
      <c r="J4034" t="s">
        <v>8245</v>
      </c>
      <c r="K4034">
        <v>1410041339</v>
      </c>
      <c r="L4034" s="9">
        <f>K4034/60/60/24+DATE(1970,1,1)</f>
        <v>41888.922905092593</v>
      </c>
      <c r="M4034">
        <v>1404857339</v>
      </c>
      <c r="N4034" s="9">
        <f>M4034/24/60/60+DATE(1970,1,1)</f>
        <v>41828.922905092593</v>
      </c>
      <c r="O4034" t="b">
        <v>0</v>
      </c>
      <c r="P4034">
        <v>2</v>
      </c>
      <c r="Q4034" t="b">
        <v>0</v>
      </c>
      <c r="R4034" t="s">
        <v>8269</v>
      </c>
      <c r="S4034" s="12" t="s">
        <v>8318</v>
      </c>
      <c r="T4034" t="s">
        <v>8319</v>
      </c>
      <c r="U4034">
        <f>YEAR(N4034)</f>
        <v>2014</v>
      </c>
    </row>
    <row r="4035" spans="1:21" ht="15" customHeight="1" x14ac:dyDescent="0.25">
      <c r="A4035">
        <v>3841</v>
      </c>
      <c r="B4035" s="3" t="s">
        <v>3838</v>
      </c>
      <c r="C4035" s="3" t="s">
        <v>7950</v>
      </c>
      <c r="D4035" s="6">
        <v>10000</v>
      </c>
      <c r="E4035" s="8">
        <v>872</v>
      </c>
      <c r="F4035" t="s">
        <v>8220</v>
      </c>
      <c r="G4035">
        <f>ROUND(E4035/D4035*100,0)</f>
        <v>9</v>
      </c>
      <c r="H4035">
        <f>ROUND(E4035/P4035,2)</f>
        <v>25.65</v>
      </c>
      <c r="I4035" t="s">
        <v>8223</v>
      </c>
      <c r="J4035" t="s">
        <v>8245</v>
      </c>
      <c r="K4035">
        <v>1405882287</v>
      </c>
      <c r="L4035" s="9">
        <f>K4035/60/60/24+DATE(1970,1,1)</f>
        <v>41840.785729166666</v>
      </c>
      <c r="M4035">
        <v>1400698287</v>
      </c>
      <c r="N4035" s="9">
        <f>M4035/24/60/60+DATE(1970,1,1)</f>
        <v>41780.785729166666</v>
      </c>
      <c r="O4035" t="b">
        <v>1</v>
      </c>
      <c r="P4035">
        <v>34</v>
      </c>
      <c r="Q4035" t="b">
        <v>0</v>
      </c>
      <c r="R4035" t="s">
        <v>8269</v>
      </c>
      <c r="S4035" s="12" t="s">
        <v>8318</v>
      </c>
      <c r="T4035" t="s">
        <v>8319</v>
      </c>
      <c r="U4035">
        <f>YEAR(N4035)</f>
        <v>2014</v>
      </c>
    </row>
    <row r="4036" spans="1:21" ht="15" customHeight="1" x14ac:dyDescent="0.25">
      <c r="A4036">
        <v>3852</v>
      </c>
      <c r="B4036" s="3" t="s">
        <v>3849</v>
      </c>
      <c r="C4036" s="3" t="s">
        <v>7961</v>
      </c>
      <c r="D4036" s="6">
        <v>10000</v>
      </c>
      <c r="E4036" s="8">
        <v>20</v>
      </c>
      <c r="F4036" t="s">
        <v>8220</v>
      </c>
      <c r="G4036">
        <f>ROUND(E4036/D4036*100,0)</f>
        <v>0</v>
      </c>
      <c r="H4036">
        <f>ROUND(E4036/P4036,2)</f>
        <v>10</v>
      </c>
      <c r="I4036" t="s">
        <v>8223</v>
      </c>
      <c r="J4036" t="s">
        <v>8245</v>
      </c>
      <c r="K4036">
        <v>1427427276</v>
      </c>
      <c r="L4036" s="9">
        <f>K4036/60/60/24+DATE(1970,1,1)</f>
        <v>42090.149027777778</v>
      </c>
      <c r="M4036">
        <v>1425270876</v>
      </c>
      <c r="N4036" s="9">
        <f>M4036/24/60/60+DATE(1970,1,1)</f>
        <v>42065.190694444449</v>
      </c>
      <c r="O4036" t="b">
        <v>0</v>
      </c>
      <c r="P4036">
        <v>2</v>
      </c>
      <c r="Q4036" t="b">
        <v>0</v>
      </c>
      <c r="R4036" t="s">
        <v>8269</v>
      </c>
      <c r="S4036" s="12" t="s">
        <v>8318</v>
      </c>
      <c r="T4036" t="s">
        <v>8319</v>
      </c>
      <c r="U4036">
        <f>YEAR(N4036)</f>
        <v>2015</v>
      </c>
    </row>
    <row r="4037" spans="1:21" ht="15" customHeight="1" x14ac:dyDescent="0.25">
      <c r="A4037">
        <v>3899</v>
      </c>
      <c r="B4037" s="3" t="s">
        <v>3896</v>
      </c>
      <c r="C4037" s="3" t="s">
        <v>8007</v>
      </c>
      <c r="D4037" s="6">
        <v>10000</v>
      </c>
      <c r="E4037" s="8">
        <v>125</v>
      </c>
      <c r="F4037" t="s">
        <v>8220</v>
      </c>
      <c r="G4037">
        <f>ROUND(E4037/D4037*100,0)</f>
        <v>1</v>
      </c>
      <c r="H4037">
        <f>ROUND(E4037/P4037,2)</f>
        <v>62.5</v>
      </c>
      <c r="I4037" t="s">
        <v>8223</v>
      </c>
      <c r="J4037" t="s">
        <v>8245</v>
      </c>
      <c r="K4037">
        <v>1407868561</v>
      </c>
      <c r="L4037" s="9">
        <f>K4037/60/60/24+DATE(1970,1,1)</f>
        <v>41863.775011574071</v>
      </c>
      <c r="M4037">
        <v>1406140561</v>
      </c>
      <c r="N4037" s="9">
        <f>M4037/24/60/60+DATE(1970,1,1)</f>
        <v>41843.775011574071</v>
      </c>
      <c r="O4037" t="b">
        <v>0</v>
      </c>
      <c r="P4037">
        <v>2</v>
      </c>
      <c r="Q4037" t="b">
        <v>0</v>
      </c>
      <c r="R4037" t="s">
        <v>8269</v>
      </c>
      <c r="S4037" s="12" t="s">
        <v>8318</v>
      </c>
      <c r="T4037" t="s">
        <v>8319</v>
      </c>
      <c r="U4037">
        <f>YEAR(N4037)</f>
        <v>2014</v>
      </c>
    </row>
    <row r="4038" spans="1:21" ht="15" customHeight="1" x14ac:dyDescent="0.25">
      <c r="A4038">
        <v>3904</v>
      </c>
      <c r="B4038" s="3" t="s">
        <v>3901</v>
      </c>
      <c r="C4038" s="3" t="s">
        <v>8012</v>
      </c>
      <c r="D4038" s="6">
        <v>10000</v>
      </c>
      <c r="E4038" s="8">
        <v>3</v>
      </c>
      <c r="F4038" t="s">
        <v>8220</v>
      </c>
      <c r="G4038">
        <f>ROUND(E4038/D4038*100,0)</f>
        <v>0</v>
      </c>
      <c r="H4038">
        <f>ROUND(E4038/P4038,2)</f>
        <v>1.5</v>
      </c>
      <c r="I4038" t="s">
        <v>8223</v>
      </c>
      <c r="J4038" t="s">
        <v>8245</v>
      </c>
      <c r="K4038">
        <v>1429074240</v>
      </c>
      <c r="L4038" s="9">
        <f>K4038/60/60/24+DATE(1970,1,1)</f>
        <v>42109.211111111115</v>
      </c>
      <c r="M4038">
        <v>1427866200</v>
      </c>
      <c r="N4038" s="9">
        <f>M4038/24/60/60+DATE(1970,1,1)</f>
        <v>42095.229166666672</v>
      </c>
      <c r="O4038" t="b">
        <v>0</v>
      </c>
      <c r="P4038">
        <v>2</v>
      </c>
      <c r="Q4038" t="b">
        <v>0</v>
      </c>
      <c r="R4038" t="s">
        <v>8269</v>
      </c>
      <c r="S4038" s="12" t="s">
        <v>8318</v>
      </c>
      <c r="T4038" t="s">
        <v>8319</v>
      </c>
      <c r="U4038">
        <f>YEAR(N4038)</f>
        <v>2015</v>
      </c>
    </row>
    <row r="4039" spans="1:21" ht="15" customHeight="1" x14ac:dyDescent="0.25">
      <c r="A4039">
        <v>3913</v>
      </c>
      <c r="B4039" s="3" t="s">
        <v>3910</v>
      </c>
      <c r="C4039" s="3" t="s">
        <v>8021</v>
      </c>
      <c r="D4039" s="6">
        <v>10000</v>
      </c>
      <c r="E4039" s="8">
        <v>1000</v>
      </c>
      <c r="F4039" t="s">
        <v>8220</v>
      </c>
      <c r="G4039">
        <f>ROUND(E4039/D4039*100,0)</f>
        <v>10</v>
      </c>
      <c r="H4039">
        <f>ROUND(E4039/P4039,2)</f>
        <v>142.86000000000001</v>
      </c>
      <c r="I4039" t="s">
        <v>8223</v>
      </c>
      <c r="J4039" t="s">
        <v>8245</v>
      </c>
      <c r="K4039">
        <v>1448863449</v>
      </c>
      <c r="L4039" s="9">
        <f>K4039/60/60/24+DATE(1970,1,1)</f>
        <v>42338.252881944441</v>
      </c>
      <c r="M4039">
        <v>1446267849</v>
      </c>
      <c r="N4039" s="9">
        <f>M4039/24/60/60+DATE(1970,1,1)</f>
        <v>42308.211215277777</v>
      </c>
      <c r="O4039" t="b">
        <v>0</v>
      </c>
      <c r="P4039">
        <v>7</v>
      </c>
      <c r="Q4039" t="b">
        <v>0</v>
      </c>
      <c r="R4039" t="s">
        <v>8269</v>
      </c>
      <c r="S4039" s="12" t="s">
        <v>8318</v>
      </c>
      <c r="T4039" t="s">
        <v>8319</v>
      </c>
      <c r="U4039">
        <f>YEAR(N4039)</f>
        <v>2015</v>
      </c>
    </row>
    <row r="4040" spans="1:21" ht="15" customHeight="1" x14ac:dyDescent="0.25">
      <c r="A4040">
        <v>3930</v>
      </c>
      <c r="B4040" s="3" t="s">
        <v>3927</v>
      </c>
      <c r="C4040" s="3" t="s">
        <v>8038</v>
      </c>
      <c r="D4040" s="6">
        <v>10000</v>
      </c>
      <c r="E4040" s="8">
        <v>0</v>
      </c>
      <c r="F4040" t="s">
        <v>8220</v>
      </c>
      <c r="G4040">
        <f>ROUND(E4040/D4040*100,0)</f>
        <v>0</v>
      </c>
      <c r="H4040" t="e">
        <f>ROUND(E4040/P4040,2)</f>
        <v>#DIV/0!</v>
      </c>
      <c r="I4040" t="s">
        <v>8225</v>
      </c>
      <c r="J4040" t="s">
        <v>8247</v>
      </c>
      <c r="K4040">
        <v>1459490400</v>
      </c>
      <c r="L4040" s="9">
        <f>K4040/60/60/24+DATE(1970,1,1)</f>
        <v>42461.25</v>
      </c>
      <c r="M4040">
        <v>1457078868</v>
      </c>
      <c r="N4040" s="9">
        <f>M4040/24/60/60+DATE(1970,1,1)</f>
        <v>42433.338749999995</v>
      </c>
      <c r="O4040" t="b">
        <v>0</v>
      </c>
      <c r="P4040">
        <v>0</v>
      </c>
      <c r="Q4040" t="b">
        <v>0</v>
      </c>
      <c r="R4040" t="s">
        <v>8269</v>
      </c>
      <c r="S4040" s="12" t="s">
        <v>8318</v>
      </c>
      <c r="T4040" t="s">
        <v>8319</v>
      </c>
      <c r="U4040">
        <f>YEAR(N4040)</f>
        <v>2016</v>
      </c>
    </row>
    <row r="4041" spans="1:21" ht="15" customHeight="1" x14ac:dyDescent="0.25">
      <c r="A4041">
        <v>3949</v>
      </c>
      <c r="B4041" s="3" t="s">
        <v>3946</v>
      </c>
      <c r="C4041" s="3" t="s">
        <v>8057</v>
      </c>
      <c r="D4041" s="6">
        <v>10000</v>
      </c>
      <c r="E4041" s="8">
        <v>1577</v>
      </c>
      <c r="F4041" t="s">
        <v>8220</v>
      </c>
      <c r="G4041">
        <f>ROUND(E4041/D4041*100,0)</f>
        <v>16</v>
      </c>
      <c r="H4041">
        <f>ROUND(E4041/P4041,2)</f>
        <v>49.28</v>
      </c>
      <c r="I4041" t="s">
        <v>8225</v>
      </c>
      <c r="J4041" t="s">
        <v>8247</v>
      </c>
      <c r="K4041">
        <v>1423623221</v>
      </c>
      <c r="L4041" s="9">
        <f>K4041/60/60/24+DATE(1970,1,1)</f>
        <v>42046.120613425926</v>
      </c>
      <c r="M4041">
        <v>1421031221</v>
      </c>
      <c r="N4041" s="9">
        <f>M4041/24/60/60+DATE(1970,1,1)</f>
        <v>42016.120613425926</v>
      </c>
      <c r="O4041" t="b">
        <v>0</v>
      </c>
      <c r="P4041">
        <v>32</v>
      </c>
      <c r="Q4041" t="b">
        <v>0</v>
      </c>
      <c r="R4041" t="s">
        <v>8269</v>
      </c>
      <c r="S4041" s="12" t="s">
        <v>8318</v>
      </c>
      <c r="T4041" t="s">
        <v>8319</v>
      </c>
      <c r="U4041">
        <f>YEAR(N4041)</f>
        <v>2015</v>
      </c>
    </row>
    <row r="4042" spans="1:21" ht="15" customHeight="1" x14ac:dyDescent="0.25">
      <c r="A4042">
        <v>3963</v>
      </c>
      <c r="B4042" s="3" t="s">
        <v>3960</v>
      </c>
      <c r="C4042" s="3" t="s">
        <v>8070</v>
      </c>
      <c r="D4042" s="6">
        <v>10000</v>
      </c>
      <c r="E4042" s="8">
        <v>0</v>
      </c>
      <c r="F4042" t="s">
        <v>8220</v>
      </c>
      <c r="G4042">
        <f>ROUND(E4042/D4042*100,0)</f>
        <v>0</v>
      </c>
      <c r="H4042" t="e">
        <f>ROUND(E4042/P4042,2)</f>
        <v>#DIV/0!</v>
      </c>
      <c r="I4042" t="s">
        <v>8228</v>
      </c>
      <c r="J4042" t="s">
        <v>8250</v>
      </c>
      <c r="K4042">
        <v>1447821717</v>
      </c>
      <c r="L4042" s="9">
        <f>K4042/60/60/24+DATE(1970,1,1)</f>
        <v>42326.195798611108</v>
      </c>
      <c r="M4042">
        <v>1445226117</v>
      </c>
      <c r="N4042" s="9">
        <f>M4042/24/60/60+DATE(1970,1,1)</f>
        <v>42296.154131944444</v>
      </c>
      <c r="O4042" t="b">
        <v>0</v>
      </c>
      <c r="P4042">
        <v>0</v>
      </c>
      <c r="Q4042" t="b">
        <v>0</v>
      </c>
      <c r="R4042" t="s">
        <v>8269</v>
      </c>
      <c r="S4042" s="12" t="s">
        <v>8318</v>
      </c>
      <c r="T4042" t="s">
        <v>8319</v>
      </c>
      <c r="U4042">
        <f>YEAR(N4042)</f>
        <v>2015</v>
      </c>
    </row>
    <row r="4043" spans="1:21" ht="15" customHeight="1" x14ac:dyDescent="0.25">
      <c r="A4043">
        <v>3992</v>
      </c>
      <c r="B4043" s="3" t="s">
        <v>3988</v>
      </c>
      <c r="C4043" s="3" t="s">
        <v>8098</v>
      </c>
      <c r="D4043" s="6">
        <v>10000</v>
      </c>
      <c r="E4043" s="8">
        <v>541</v>
      </c>
      <c r="F4043" t="s">
        <v>8220</v>
      </c>
      <c r="G4043">
        <f>ROUND(E4043/D4043*100,0)</f>
        <v>5</v>
      </c>
      <c r="H4043">
        <f>ROUND(E4043/P4043,2)</f>
        <v>60.11</v>
      </c>
      <c r="I4043" t="s">
        <v>8223</v>
      </c>
      <c r="J4043" t="s">
        <v>8245</v>
      </c>
      <c r="K4043">
        <v>1449876859</v>
      </c>
      <c r="L4043" s="9">
        <f>K4043/60/60/24+DATE(1970,1,1)</f>
        <v>42349.982164351852</v>
      </c>
      <c r="M4043">
        <v>1444689259</v>
      </c>
      <c r="N4043" s="9">
        <f>M4043/24/60/60+DATE(1970,1,1)</f>
        <v>42289.94049768518</v>
      </c>
      <c r="O4043" t="b">
        <v>0</v>
      </c>
      <c r="P4043">
        <v>9</v>
      </c>
      <c r="Q4043" t="b">
        <v>0</v>
      </c>
      <c r="R4043" t="s">
        <v>8269</v>
      </c>
      <c r="S4043" s="12" t="s">
        <v>8318</v>
      </c>
      <c r="T4043" t="s">
        <v>8319</v>
      </c>
      <c r="U4043">
        <f>YEAR(N4043)</f>
        <v>2015</v>
      </c>
    </row>
    <row r="4044" spans="1:21" ht="15" customHeight="1" x14ac:dyDescent="0.25">
      <c r="A4044">
        <v>4017</v>
      </c>
      <c r="B4044" s="3" t="s">
        <v>4013</v>
      </c>
      <c r="C4044" s="3" t="s">
        <v>8122</v>
      </c>
      <c r="D4044" s="6">
        <v>10000</v>
      </c>
      <c r="E4044" s="8">
        <v>105</v>
      </c>
      <c r="F4044" t="s">
        <v>8220</v>
      </c>
      <c r="G4044">
        <f>ROUND(E4044/D4044*100,0)</f>
        <v>1</v>
      </c>
      <c r="H4044">
        <f>ROUND(E4044/P4044,2)</f>
        <v>52.5</v>
      </c>
      <c r="I4044" t="s">
        <v>8223</v>
      </c>
      <c r="J4044" t="s">
        <v>8245</v>
      </c>
      <c r="K4044">
        <v>1409846874</v>
      </c>
      <c r="L4044" s="9">
        <f>K4044/60/60/24+DATE(1970,1,1)</f>
        <v>41886.672152777777</v>
      </c>
      <c r="M4044">
        <v>1407254874</v>
      </c>
      <c r="N4044" s="9">
        <f>M4044/24/60/60+DATE(1970,1,1)</f>
        <v>41856.672152777777</v>
      </c>
      <c r="O4044" t="b">
        <v>0</v>
      </c>
      <c r="P4044">
        <v>2</v>
      </c>
      <c r="Q4044" t="b">
        <v>0</v>
      </c>
      <c r="R4044" t="s">
        <v>8269</v>
      </c>
      <c r="S4044" s="12" t="s">
        <v>8318</v>
      </c>
      <c r="T4044" t="s">
        <v>8319</v>
      </c>
      <c r="U4044">
        <f>YEAR(N4044)</f>
        <v>2014</v>
      </c>
    </row>
    <row r="4045" spans="1:21" ht="15" customHeight="1" x14ac:dyDescent="0.25">
      <c r="A4045">
        <v>4035</v>
      </c>
      <c r="B4045" s="3" t="s">
        <v>4031</v>
      </c>
      <c r="C4045" s="3" t="s">
        <v>8140</v>
      </c>
      <c r="D4045" s="6">
        <v>10000</v>
      </c>
      <c r="E4045" s="8">
        <v>3685</v>
      </c>
      <c r="F4045" t="s">
        <v>8220</v>
      </c>
      <c r="G4045">
        <f>ROUND(E4045/D4045*100,0)</f>
        <v>37</v>
      </c>
      <c r="H4045">
        <f>ROUND(E4045/P4045,2)</f>
        <v>147.4</v>
      </c>
      <c r="I4045" t="s">
        <v>8223</v>
      </c>
      <c r="J4045" t="s">
        <v>8245</v>
      </c>
      <c r="K4045">
        <v>1413925887</v>
      </c>
      <c r="L4045" s="9">
        <f>K4045/60/60/24+DATE(1970,1,1)</f>
        <v>41933.882951388885</v>
      </c>
      <c r="M4045">
        <v>1411333887</v>
      </c>
      <c r="N4045" s="9">
        <f>M4045/24/60/60+DATE(1970,1,1)</f>
        <v>41903.882951388892</v>
      </c>
      <c r="O4045" t="b">
        <v>0</v>
      </c>
      <c r="P4045">
        <v>25</v>
      </c>
      <c r="Q4045" t="b">
        <v>0</v>
      </c>
      <c r="R4045" t="s">
        <v>8269</v>
      </c>
      <c r="S4045" s="12" t="s">
        <v>8318</v>
      </c>
      <c r="T4045" t="s">
        <v>8319</v>
      </c>
      <c r="U4045">
        <f>YEAR(N4045)</f>
        <v>2014</v>
      </c>
    </row>
    <row r="4046" spans="1:21" ht="15" customHeight="1" x14ac:dyDescent="0.25">
      <c r="A4046">
        <v>4042</v>
      </c>
      <c r="B4046" s="3" t="s">
        <v>4038</v>
      </c>
      <c r="C4046" s="3" t="s">
        <v>8146</v>
      </c>
      <c r="D4046" s="6">
        <v>10000</v>
      </c>
      <c r="E4046" s="8">
        <v>21</v>
      </c>
      <c r="F4046" t="s">
        <v>8220</v>
      </c>
      <c r="G4046">
        <f>ROUND(E4046/D4046*100,0)</f>
        <v>0</v>
      </c>
      <c r="H4046">
        <f>ROUND(E4046/P4046,2)</f>
        <v>7</v>
      </c>
      <c r="I4046" t="s">
        <v>8223</v>
      </c>
      <c r="J4046" t="s">
        <v>8245</v>
      </c>
      <c r="K4046">
        <v>1421781360</v>
      </c>
      <c r="L4046" s="9">
        <f>K4046/60/60/24+DATE(1970,1,1)</f>
        <v>42024.802777777775</v>
      </c>
      <c r="M4046">
        <v>1419213664</v>
      </c>
      <c r="N4046" s="9">
        <f>M4046/24/60/60+DATE(1970,1,1)</f>
        <v>41995.084074074068</v>
      </c>
      <c r="O4046" t="b">
        <v>0</v>
      </c>
      <c r="P4046">
        <v>3</v>
      </c>
      <c r="Q4046" t="b">
        <v>0</v>
      </c>
      <c r="R4046" t="s">
        <v>8269</v>
      </c>
      <c r="S4046" s="12" t="s">
        <v>8318</v>
      </c>
      <c r="T4046" t="s">
        <v>8319</v>
      </c>
      <c r="U4046">
        <f>YEAR(N4046)</f>
        <v>2014</v>
      </c>
    </row>
    <row r="4047" spans="1:21" ht="15" customHeight="1" x14ac:dyDescent="0.25">
      <c r="A4047">
        <v>4059</v>
      </c>
      <c r="B4047" s="3" t="s">
        <v>4055</v>
      </c>
      <c r="C4047" s="3" t="s">
        <v>8163</v>
      </c>
      <c r="D4047" s="6">
        <v>10000</v>
      </c>
      <c r="E4047" s="8">
        <v>250</v>
      </c>
      <c r="F4047" t="s">
        <v>8220</v>
      </c>
      <c r="G4047">
        <f>ROUND(E4047/D4047*100,0)</f>
        <v>3</v>
      </c>
      <c r="H4047">
        <f>ROUND(E4047/P4047,2)</f>
        <v>35.71</v>
      </c>
      <c r="I4047" t="s">
        <v>8228</v>
      </c>
      <c r="J4047" t="s">
        <v>8250</v>
      </c>
      <c r="K4047">
        <v>1410836400</v>
      </c>
      <c r="L4047" s="9">
        <f>K4047/60/60/24+DATE(1970,1,1)</f>
        <v>41898.125</v>
      </c>
      <c r="M4047">
        <v>1408116152</v>
      </c>
      <c r="N4047" s="9">
        <f>M4047/24/60/60+DATE(1970,1,1)</f>
        <v>41866.640648148146</v>
      </c>
      <c r="O4047" t="b">
        <v>0</v>
      </c>
      <c r="P4047">
        <v>7</v>
      </c>
      <c r="Q4047" t="b">
        <v>0</v>
      </c>
      <c r="R4047" t="s">
        <v>8269</v>
      </c>
      <c r="S4047" s="12" t="s">
        <v>8318</v>
      </c>
      <c r="T4047" t="s">
        <v>8319</v>
      </c>
      <c r="U4047">
        <f>YEAR(N4047)</f>
        <v>2014</v>
      </c>
    </row>
    <row r="4048" spans="1:21" ht="15" customHeight="1" x14ac:dyDescent="0.25">
      <c r="A4048">
        <v>4060</v>
      </c>
      <c r="B4048" s="3" t="s">
        <v>4056</v>
      </c>
      <c r="C4048" s="3" t="s">
        <v>8164</v>
      </c>
      <c r="D4048" s="6">
        <v>10000</v>
      </c>
      <c r="E4048" s="8">
        <v>285</v>
      </c>
      <c r="F4048" t="s">
        <v>8220</v>
      </c>
      <c r="G4048">
        <f>ROUND(E4048/D4048*100,0)</f>
        <v>3</v>
      </c>
      <c r="H4048">
        <f>ROUND(E4048/P4048,2)</f>
        <v>57</v>
      </c>
      <c r="I4048" t="s">
        <v>8228</v>
      </c>
      <c r="J4048" t="s">
        <v>8250</v>
      </c>
      <c r="K4048">
        <v>1403539200</v>
      </c>
      <c r="L4048" s="9">
        <f>K4048/60/60/24+DATE(1970,1,1)</f>
        <v>41813.666666666664</v>
      </c>
      <c r="M4048">
        <v>1400604056</v>
      </c>
      <c r="N4048" s="9">
        <f>M4048/24/60/60+DATE(1970,1,1)</f>
        <v>41779.695092592592</v>
      </c>
      <c r="O4048" t="b">
        <v>0</v>
      </c>
      <c r="P4048">
        <v>5</v>
      </c>
      <c r="Q4048" t="b">
        <v>0</v>
      </c>
      <c r="R4048" t="s">
        <v>8269</v>
      </c>
      <c r="S4048" s="12" t="s">
        <v>8318</v>
      </c>
      <c r="T4048" t="s">
        <v>8319</v>
      </c>
      <c r="U4048">
        <f>YEAR(N4048)</f>
        <v>2014</v>
      </c>
    </row>
    <row r="4049" spans="1:21" ht="15" customHeight="1" x14ac:dyDescent="0.25">
      <c r="A4049">
        <v>4097</v>
      </c>
      <c r="B4049" s="3" t="s">
        <v>4093</v>
      </c>
      <c r="C4049" s="3" t="s">
        <v>8200</v>
      </c>
      <c r="D4049" s="6">
        <v>10000</v>
      </c>
      <c r="E4049" s="8">
        <v>0</v>
      </c>
      <c r="F4049" t="s">
        <v>8220</v>
      </c>
      <c r="G4049">
        <f>ROUND(E4049/D4049*100,0)</f>
        <v>0</v>
      </c>
      <c r="H4049" t="e">
        <f>ROUND(E4049/P4049,2)</f>
        <v>#DIV/0!</v>
      </c>
      <c r="I4049" t="s">
        <v>8224</v>
      </c>
      <c r="J4049" t="s">
        <v>8246</v>
      </c>
      <c r="K4049">
        <v>1454284500</v>
      </c>
      <c r="L4049" s="9">
        <f>K4049/60/60/24+DATE(1970,1,1)</f>
        <v>42400.996527777781</v>
      </c>
      <c r="M4049">
        <v>1449431237</v>
      </c>
      <c r="N4049" s="9">
        <f>M4049/24/60/60+DATE(1970,1,1)</f>
        <v>42344.824502314819</v>
      </c>
      <c r="O4049" t="b">
        <v>0</v>
      </c>
      <c r="P4049">
        <v>0</v>
      </c>
      <c r="Q4049" t="b">
        <v>0</v>
      </c>
      <c r="R4049" t="s">
        <v>8269</v>
      </c>
      <c r="S4049" s="12" t="s">
        <v>8318</v>
      </c>
      <c r="T4049" t="s">
        <v>8319</v>
      </c>
      <c r="U4049">
        <f>YEAR(N4049)</f>
        <v>2015</v>
      </c>
    </row>
    <row r="4050" spans="1:21" ht="15" customHeight="1" x14ac:dyDescent="0.25">
      <c r="A4050">
        <v>3847</v>
      </c>
      <c r="B4050" s="3" t="s">
        <v>3844</v>
      </c>
      <c r="C4050" s="3" t="s">
        <v>7956</v>
      </c>
      <c r="D4050" s="6">
        <v>10500</v>
      </c>
      <c r="E4050" s="8">
        <v>1697</v>
      </c>
      <c r="F4050" t="s">
        <v>8220</v>
      </c>
      <c r="G4050">
        <f>ROUND(E4050/D4050*100,0)</f>
        <v>16</v>
      </c>
      <c r="H4050">
        <f>ROUND(E4050/P4050,2)</f>
        <v>188.56</v>
      </c>
      <c r="I4050" t="s">
        <v>8223</v>
      </c>
      <c r="J4050" t="s">
        <v>8245</v>
      </c>
      <c r="K4050">
        <v>1437283391</v>
      </c>
      <c r="L4050" s="9">
        <f>K4050/60/60/24+DATE(1970,1,1)</f>
        <v>42204.224432870367</v>
      </c>
      <c r="M4050">
        <v>1433395391</v>
      </c>
      <c r="N4050" s="9">
        <f>M4050/24/60/60+DATE(1970,1,1)</f>
        <v>42159.224432870367</v>
      </c>
      <c r="O4050" t="b">
        <v>1</v>
      </c>
      <c r="P4050">
        <v>9</v>
      </c>
      <c r="Q4050" t="b">
        <v>0</v>
      </c>
      <c r="R4050" t="s">
        <v>8269</v>
      </c>
      <c r="S4050" s="12" t="s">
        <v>8318</v>
      </c>
      <c r="T4050" t="s">
        <v>8319</v>
      </c>
      <c r="U4050">
        <f>YEAR(N4050)</f>
        <v>2015</v>
      </c>
    </row>
    <row r="4051" spans="1:21" ht="15" customHeight="1" x14ac:dyDescent="0.25">
      <c r="A4051">
        <v>3854</v>
      </c>
      <c r="B4051" s="3" t="s">
        <v>3851</v>
      </c>
      <c r="C4051" s="3" t="s">
        <v>7963</v>
      </c>
      <c r="D4051" s="6">
        <v>11000</v>
      </c>
      <c r="E4051" s="8">
        <v>1788</v>
      </c>
      <c r="F4051" t="s">
        <v>8220</v>
      </c>
      <c r="G4051">
        <f>ROUND(E4051/D4051*100,0)</f>
        <v>16</v>
      </c>
      <c r="H4051">
        <f>ROUND(E4051/P4051,2)</f>
        <v>89.4</v>
      </c>
      <c r="I4051" t="s">
        <v>8223</v>
      </c>
      <c r="J4051" t="s">
        <v>8245</v>
      </c>
      <c r="K4051">
        <v>1431206058</v>
      </c>
      <c r="L4051" s="9">
        <f>K4051/60/60/24+DATE(1970,1,1)</f>
        <v>42133.884930555556</v>
      </c>
      <c r="M4051">
        <v>1428614058</v>
      </c>
      <c r="N4051" s="9">
        <f>M4051/24/60/60+DATE(1970,1,1)</f>
        <v>42103.884930555556</v>
      </c>
      <c r="O4051" t="b">
        <v>0</v>
      </c>
      <c r="P4051">
        <v>20</v>
      </c>
      <c r="Q4051" t="b">
        <v>0</v>
      </c>
      <c r="R4051" t="s">
        <v>8269</v>
      </c>
      <c r="S4051" s="12" t="s">
        <v>8318</v>
      </c>
      <c r="T4051" t="s">
        <v>8319</v>
      </c>
      <c r="U4051">
        <f>YEAR(N4051)</f>
        <v>2015</v>
      </c>
    </row>
    <row r="4052" spans="1:21" ht="15" customHeight="1" x14ac:dyDescent="0.25">
      <c r="A4052">
        <v>3983</v>
      </c>
      <c r="B4052" s="3" t="s">
        <v>3979</v>
      </c>
      <c r="C4052" s="3" t="s">
        <v>8089</v>
      </c>
      <c r="D4052" s="6">
        <v>11140</v>
      </c>
      <c r="E4052" s="8">
        <v>3877</v>
      </c>
      <c r="F4052" t="s">
        <v>8220</v>
      </c>
      <c r="G4052">
        <f>ROUND(E4052/D4052*100,0)</f>
        <v>35</v>
      </c>
      <c r="H4052">
        <f>ROUND(E4052/P4052,2)</f>
        <v>84.28</v>
      </c>
      <c r="I4052" t="s">
        <v>8223</v>
      </c>
      <c r="J4052" t="s">
        <v>8245</v>
      </c>
      <c r="K4052">
        <v>1400569140</v>
      </c>
      <c r="L4052" s="9">
        <f>K4052/60/60/24+DATE(1970,1,1)</f>
        <v>41779.290972222225</v>
      </c>
      <c r="M4052">
        <v>1397854356</v>
      </c>
      <c r="N4052" s="9">
        <f>M4052/24/60/60+DATE(1970,1,1)</f>
        <v>41747.86986111111</v>
      </c>
      <c r="O4052" t="b">
        <v>0</v>
      </c>
      <c r="P4052">
        <v>46</v>
      </c>
      <c r="Q4052" t="b">
        <v>0</v>
      </c>
      <c r="R4052" t="s">
        <v>8269</v>
      </c>
      <c r="S4052" s="12" t="s">
        <v>8318</v>
      </c>
      <c r="T4052" t="s">
        <v>8319</v>
      </c>
      <c r="U4052">
        <f>YEAR(N4052)</f>
        <v>2014</v>
      </c>
    </row>
    <row r="4053" spans="1:21" ht="15" customHeight="1" x14ac:dyDescent="0.25">
      <c r="A4053">
        <v>2879</v>
      </c>
      <c r="B4053" s="3" t="s">
        <v>2879</v>
      </c>
      <c r="C4053" s="3" t="s">
        <v>6989</v>
      </c>
      <c r="D4053" s="6">
        <v>11200</v>
      </c>
      <c r="E4053" s="8">
        <v>29</v>
      </c>
      <c r="F4053" t="s">
        <v>8220</v>
      </c>
      <c r="G4053">
        <f>ROUND(E4053/D4053*100,0)</f>
        <v>0</v>
      </c>
      <c r="H4053">
        <f>ROUND(E4053/P4053,2)</f>
        <v>29</v>
      </c>
      <c r="I4053" t="s">
        <v>8223</v>
      </c>
      <c r="J4053" t="s">
        <v>8245</v>
      </c>
      <c r="K4053">
        <v>1453310661</v>
      </c>
      <c r="L4053" s="9">
        <f>K4053/60/60/24+DATE(1970,1,1)</f>
        <v>42389.725243055553</v>
      </c>
      <c r="M4053">
        <v>1450718661</v>
      </c>
      <c r="N4053" s="9">
        <f>M4053/24/60/60+DATE(1970,1,1)</f>
        <v>42359.725243055553</v>
      </c>
      <c r="O4053" t="b">
        <v>0</v>
      </c>
      <c r="P4053">
        <v>1</v>
      </c>
      <c r="Q4053" t="b">
        <v>0</v>
      </c>
      <c r="R4053" t="s">
        <v>8269</v>
      </c>
      <c r="S4053" s="12" t="s">
        <v>8318</v>
      </c>
      <c r="T4053" t="s">
        <v>8319</v>
      </c>
      <c r="U4053">
        <f>YEAR(N4053)</f>
        <v>2015</v>
      </c>
    </row>
    <row r="4054" spans="1:21" ht="15" customHeight="1" x14ac:dyDescent="0.25">
      <c r="A4054">
        <v>3923</v>
      </c>
      <c r="B4054" s="3" t="s">
        <v>3920</v>
      </c>
      <c r="C4054" s="3" t="s">
        <v>8031</v>
      </c>
      <c r="D4054" s="6">
        <v>11500</v>
      </c>
      <c r="E4054" s="8">
        <v>1384</v>
      </c>
      <c r="F4054" t="s">
        <v>8220</v>
      </c>
      <c r="G4054">
        <f>ROUND(E4054/D4054*100,0)</f>
        <v>12</v>
      </c>
      <c r="H4054">
        <f>ROUND(E4054/P4054,2)</f>
        <v>81.41</v>
      </c>
      <c r="I4054" t="s">
        <v>8224</v>
      </c>
      <c r="J4054" t="s">
        <v>8246</v>
      </c>
      <c r="K4054">
        <v>1428622271</v>
      </c>
      <c r="L4054" s="9">
        <f>K4054/60/60/24+DATE(1970,1,1)</f>
        <v>42103.979988425926</v>
      </c>
      <c r="M4054">
        <v>1426203071</v>
      </c>
      <c r="N4054" s="9">
        <f>M4054/24/60/60+DATE(1970,1,1)</f>
        <v>42075.979988425926</v>
      </c>
      <c r="O4054" t="b">
        <v>0</v>
      </c>
      <c r="P4054">
        <v>17</v>
      </c>
      <c r="Q4054" t="b">
        <v>0</v>
      </c>
      <c r="R4054" t="s">
        <v>8269</v>
      </c>
      <c r="S4054" s="12" t="s">
        <v>8318</v>
      </c>
      <c r="T4054" t="s">
        <v>8319</v>
      </c>
      <c r="U4054">
        <f>YEAR(N4054)</f>
        <v>2015</v>
      </c>
    </row>
    <row r="4055" spans="1:21" ht="15" customHeight="1" x14ac:dyDescent="0.25">
      <c r="A4055">
        <v>2880</v>
      </c>
      <c r="B4055" s="3" t="s">
        <v>2880</v>
      </c>
      <c r="C4055" s="3" t="s">
        <v>6990</v>
      </c>
      <c r="D4055" s="6">
        <v>12000</v>
      </c>
      <c r="E4055" s="8">
        <v>2800</v>
      </c>
      <c r="F4055" t="s">
        <v>8220</v>
      </c>
      <c r="G4055">
        <f>ROUND(E4055/D4055*100,0)</f>
        <v>23</v>
      </c>
      <c r="H4055">
        <f>ROUND(E4055/P4055,2)</f>
        <v>96.55</v>
      </c>
      <c r="I4055" t="s">
        <v>8223</v>
      </c>
      <c r="J4055" t="s">
        <v>8245</v>
      </c>
      <c r="K4055">
        <v>1440090300</v>
      </c>
      <c r="L4055" s="9">
        <f>K4055/60/60/24+DATE(1970,1,1)</f>
        <v>42236.711805555555</v>
      </c>
      <c r="M4055">
        <v>1436305452</v>
      </c>
      <c r="N4055" s="9">
        <f>M4055/24/60/60+DATE(1970,1,1)</f>
        <v>42192.905694444446</v>
      </c>
      <c r="O4055" t="b">
        <v>0</v>
      </c>
      <c r="P4055">
        <v>29</v>
      </c>
      <c r="Q4055" t="b">
        <v>0</v>
      </c>
      <c r="R4055" t="s">
        <v>8269</v>
      </c>
      <c r="S4055" s="12" t="s">
        <v>8318</v>
      </c>
      <c r="T4055" t="s">
        <v>8319</v>
      </c>
      <c r="U4055">
        <f>YEAR(N4055)</f>
        <v>2015</v>
      </c>
    </row>
    <row r="4056" spans="1:21" ht="15" customHeight="1" x14ac:dyDescent="0.25">
      <c r="A4056">
        <v>2897</v>
      </c>
      <c r="B4056" s="3" t="s">
        <v>2897</v>
      </c>
      <c r="C4056" s="3" t="s">
        <v>7007</v>
      </c>
      <c r="D4056" s="6">
        <v>12000</v>
      </c>
      <c r="E4056" s="8">
        <v>550</v>
      </c>
      <c r="F4056" t="s">
        <v>8220</v>
      </c>
      <c r="G4056">
        <f>ROUND(E4056/D4056*100,0)</f>
        <v>5</v>
      </c>
      <c r="H4056">
        <f>ROUND(E4056/P4056,2)</f>
        <v>183.33</v>
      </c>
      <c r="I4056" t="s">
        <v>8223</v>
      </c>
      <c r="J4056" t="s">
        <v>8245</v>
      </c>
      <c r="K4056">
        <v>1444577345</v>
      </c>
      <c r="L4056" s="9">
        <f>K4056/60/60/24+DATE(1970,1,1)</f>
        <v>42288.645196759258</v>
      </c>
      <c r="M4056">
        <v>1441985458</v>
      </c>
      <c r="N4056" s="9">
        <f>M4056/24/60/60+DATE(1970,1,1)</f>
        <v>42258.646504629629</v>
      </c>
      <c r="O4056" t="b">
        <v>0</v>
      </c>
      <c r="P4056">
        <v>3</v>
      </c>
      <c r="Q4056" t="b">
        <v>0</v>
      </c>
      <c r="R4056" t="s">
        <v>8269</v>
      </c>
      <c r="S4056" s="12" t="s">
        <v>8318</v>
      </c>
      <c r="T4056" t="s">
        <v>8319</v>
      </c>
      <c r="U4056">
        <f>YEAR(N4056)</f>
        <v>2015</v>
      </c>
    </row>
    <row r="4057" spans="1:21" ht="15" customHeight="1" x14ac:dyDescent="0.25">
      <c r="A4057">
        <v>3932</v>
      </c>
      <c r="B4057" s="3" t="s">
        <v>3929</v>
      </c>
      <c r="C4057" s="3" t="s">
        <v>8040</v>
      </c>
      <c r="D4057" s="6">
        <v>12000</v>
      </c>
      <c r="E4057" s="8">
        <v>1</v>
      </c>
      <c r="F4057" t="s">
        <v>8220</v>
      </c>
      <c r="G4057">
        <f>ROUND(E4057/D4057*100,0)</f>
        <v>0</v>
      </c>
      <c r="H4057">
        <f>ROUND(E4057/P4057,2)</f>
        <v>1</v>
      </c>
      <c r="I4057" t="s">
        <v>8223</v>
      </c>
      <c r="J4057" t="s">
        <v>8245</v>
      </c>
      <c r="K4057">
        <v>1458097364</v>
      </c>
      <c r="L4057" s="9">
        <f>K4057/60/60/24+DATE(1970,1,1)</f>
        <v>42445.126898148148</v>
      </c>
      <c r="M4057">
        <v>1455508964</v>
      </c>
      <c r="N4057" s="9">
        <f>M4057/24/60/60+DATE(1970,1,1)</f>
        <v>42415.168564814812</v>
      </c>
      <c r="O4057" t="b">
        <v>0</v>
      </c>
      <c r="P4057">
        <v>1</v>
      </c>
      <c r="Q4057" t="b">
        <v>0</v>
      </c>
      <c r="R4057" t="s">
        <v>8269</v>
      </c>
      <c r="S4057" s="12" t="s">
        <v>8318</v>
      </c>
      <c r="T4057" t="s">
        <v>8319</v>
      </c>
      <c r="U4057">
        <f>YEAR(N4057)</f>
        <v>2016</v>
      </c>
    </row>
    <row r="4058" spans="1:21" ht="15" customHeight="1" x14ac:dyDescent="0.25">
      <c r="A4058">
        <v>2862</v>
      </c>
      <c r="B4058" s="3" t="s">
        <v>2862</v>
      </c>
      <c r="C4058" s="3" t="s">
        <v>6972</v>
      </c>
      <c r="D4058" s="6">
        <v>12700</v>
      </c>
      <c r="E4058" s="8">
        <v>55</v>
      </c>
      <c r="F4058" t="s">
        <v>8220</v>
      </c>
      <c r="G4058">
        <f>ROUND(E4058/D4058*100,0)</f>
        <v>0</v>
      </c>
      <c r="H4058">
        <f>ROUND(E4058/P4058,2)</f>
        <v>18.329999999999998</v>
      </c>
      <c r="I4058" t="s">
        <v>8223</v>
      </c>
      <c r="J4058" t="s">
        <v>8245</v>
      </c>
      <c r="K4058">
        <v>1403636229</v>
      </c>
      <c r="L4058" s="9">
        <f>K4058/60/60/24+DATE(1970,1,1)</f>
        <v>41814.789687500001</v>
      </c>
      <c r="M4058">
        <v>1401044229</v>
      </c>
      <c r="N4058" s="9">
        <f>M4058/24/60/60+DATE(1970,1,1)</f>
        <v>41784.789687500001</v>
      </c>
      <c r="O4058" t="b">
        <v>0</v>
      </c>
      <c r="P4058">
        <v>3</v>
      </c>
      <c r="Q4058" t="b">
        <v>0</v>
      </c>
      <c r="R4058" t="s">
        <v>8269</v>
      </c>
      <c r="S4058" s="12" t="s">
        <v>8318</v>
      </c>
      <c r="T4058" t="s">
        <v>8319</v>
      </c>
      <c r="U4058">
        <f>YEAR(N4058)</f>
        <v>2014</v>
      </c>
    </row>
    <row r="4059" spans="1:21" ht="15" customHeight="1" x14ac:dyDescent="0.25">
      <c r="A4059">
        <v>3848</v>
      </c>
      <c r="B4059" s="3" t="s">
        <v>3845</v>
      </c>
      <c r="C4059" s="3" t="s">
        <v>7957</v>
      </c>
      <c r="D4059" s="6">
        <v>13000</v>
      </c>
      <c r="E4059" s="8">
        <v>2129</v>
      </c>
      <c r="F4059" t="s">
        <v>8220</v>
      </c>
      <c r="G4059">
        <f>ROUND(E4059/D4059*100,0)</f>
        <v>16</v>
      </c>
      <c r="H4059">
        <f>ROUND(E4059/P4059,2)</f>
        <v>49.51</v>
      </c>
      <c r="I4059" t="s">
        <v>8223</v>
      </c>
      <c r="J4059" t="s">
        <v>8245</v>
      </c>
      <c r="K4059">
        <v>1445196989</v>
      </c>
      <c r="L4059" s="9">
        <f>K4059/60/60/24+DATE(1970,1,1)</f>
        <v>42295.817002314812</v>
      </c>
      <c r="M4059">
        <v>1442604989</v>
      </c>
      <c r="N4059" s="9">
        <f>M4059/24/60/60+DATE(1970,1,1)</f>
        <v>42265.817002314812</v>
      </c>
      <c r="O4059" t="b">
        <v>1</v>
      </c>
      <c r="P4059">
        <v>43</v>
      </c>
      <c r="Q4059" t="b">
        <v>0</v>
      </c>
      <c r="R4059" t="s">
        <v>8269</v>
      </c>
      <c r="S4059" s="12" t="s">
        <v>8318</v>
      </c>
      <c r="T4059" t="s">
        <v>8319</v>
      </c>
      <c r="U4059">
        <f>YEAR(N4059)</f>
        <v>2015</v>
      </c>
    </row>
    <row r="4060" spans="1:21" ht="15" customHeight="1" x14ac:dyDescent="0.25">
      <c r="A4060">
        <v>4034</v>
      </c>
      <c r="B4060" s="3" t="s">
        <v>4030</v>
      </c>
      <c r="C4060" s="3" t="s">
        <v>8139</v>
      </c>
      <c r="D4060" s="6">
        <v>13500</v>
      </c>
      <c r="E4060" s="8">
        <v>200</v>
      </c>
      <c r="F4060" t="s">
        <v>8220</v>
      </c>
      <c r="G4060">
        <f>ROUND(E4060/D4060*100,0)</f>
        <v>1</v>
      </c>
      <c r="H4060">
        <f>ROUND(E4060/P4060,2)</f>
        <v>100</v>
      </c>
      <c r="I4060" t="s">
        <v>8223</v>
      </c>
      <c r="J4060" t="s">
        <v>8245</v>
      </c>
      <c r="K4060">
        <v>1428097450</v>
      </c>
      <c r="L4060" s="9">
        <f>K4060/60/60/24+DATE(1970,1,1)</f>
        <v>42097.905671296292</v>
      </c>
      <c r="M4060">
        <v>1425509050</v>
      </c>
      <c r="N4060" s="9">
        <f>M4060/24/60/60+DATE(1970,1,1)</f>
        <v>42067.947337962964</v>
      </c>
      <c r="O4060" t="b">
        <v>0</v>
      </c>
      <c r="P4060">
        <v>2</v>
      </c>
      <c r="Q4060" t="b">
        <v>0</v>
      </c>
      <c r="R4060" t="s">
        <v>8269</v>
      </c>
      <c r="S4060" s="12" t="s">
        <v>8318</v>
      </c>
      <c r="T4060" t="s">
        <v>8319</v>
      </c>
      <c r="U4060">
        <f>YEAR(N4060)</f>
        <v>2015</v>
      </c>
    </row>
    <row r="4061" spans="1:21" ht="15" customHeight="1" x14ac:dyDescent="0.25">
      <c r="A4061">
        <v>3971</v>
      </c>
      <c r="B4061" s="3" t="s">
        <v>3968</v>
      </c>
      <c r="C4061" s="3" t="s">
        <v>8078</v>
      </c>
      <c r="D4061" s="6">
        <v>14000</v>
      </c>
      <c r="E4061" s="8">
        <v>136</v>
      </c>
      <c r="F4061" t="s">
        <v>8220</v>
      </c>
      <c r="G4061">
        <f>ROUND(E4061/D4061*100,0)</f>
        <v>1</v>
      </c>
      <c r="H4061">
        <f>ROUND(E4061/P4061,2)</f>
        <v>22.67</v>
      </c>
      <c r="I4061" t="s">
        <v>8223</v>
      </c>
      <c r="J4061" t="s">
        <v>8245</v>
      </c>
      <c r="K4061">
        <v>1405947126</v>
      </c>
      <c r="L4061" s="9">
        <f>K4061/60/60/24+DATE(1970,1,1)</f>
        <v>41841.536180555559</v>
      </c>
      <c r="M4061">
        <v>1403355126</v>
      </c>
      <c r="N4061" s="9">
        <f>M4061/24/60/60+DATE(1970,1,1)</f>
        <v>41811.536180555559</v>
      </c>
      <c r="O4061" t="b">
        <v>0</v>
      </c>
      <c r="P4061">
        <v>6</v>
      </c>
      <c r="Q4061" t="b">
        <v>0</v>
      </c>
      <c r="R4061" t="s">
        <v>8269</v>
      </c>
      <c r="S4061" s="12" t="s">
        <v>8318</v>
      </c>
      <c r="T4061" t="s">
        <v>8319</v>
      </c>
      <c r="U4061">
        <f>YEAR(N4061)</f>
        <v>2014</v>
      </c>
    </row>
    <row r="4062" spans="1:21" ht="15" customHeight="1" x14ac:dyDescent="0.25">
      <c r="A4062">
        <v>2912</v>
      </c>
      <c r="B4062" s="3" t="s">
        <v>2912</v>
      </c>
      <c r="C4062" s="3" t="s">
        <v>7022</v>
      </c>
      <c r="D4062" s="6">
        <v>14440</v>
      </c>
      <c r="E4062" s="8">
        <v>2030</v>
      </c>
      <c r="F4062" t="s">
        <v>8220</v>
      </c>
      <c r="G4062">
        <f>ROUND(E4062/D4062*100,0)</f>
        <v>14</v>
      </c>
      <c r="H4062">
        <f>ROUND(E4062/P4062,2)</f>
        <v>78.08</v>
      </c>
      <c r="I4062" t="s">
        <v>8223</v>
      </c>
      <c r="J4062" t="s">
        <v>8245</v>
      </c>
      <c r="K4062">
        <v>1452827374</v>
      </c>
      <c r="L4062" s="9">
        <f>K4062/60/60/24+DATE(1970,1,1)</f>
        <v>42384.131643518514</v>
      </c>
      <c r="M4062">
        <v>1450235374</v>
      </c>
      <c r="N4062" s="9">
        <f>M4062/24/60/60+DATE(1970,1,1)</f>
        <v>42354.131643518514</v>
      </c>
      <c r="O4062" t="b">
        <v>0</v>
      </c>
      <c r="P4062">
        <v>26</v>
      </c>
      <c r="Q4062" t="b">
        <v>0</v>
      </c>
      <c r="R4062" t="s">
        <v>8269</v>
      </c>
      <c r="S4062" s="12" t="s">
        <v>8318</v>
      </c>
      <c r="T4062" t="s">
        <v>8319</v>
      </c>
      <c r="U4062">
        <f>YEAR(N4062)</f>
        <v>2015</v>
      </c>
    </row>
    <row r="4063" spans="1:21" ht="15" customHeight="1" x14ac:dyDescent="0.25">
      <c r="A4063">
        <v>2868</v>
      </c>
      <c r="B4063" s="3" t="s">
        <v>2868</v>
      </c>
      <c r="C4063" s="3" t="s">
        <v>6978</v>
      </c>
      <c r="D4063" s="6">
        <v>15000</v>
      </c>
      <c r="E4063" s="8">
        <v>6301.76</v>
      </c>
      <c r="F4063" t="s">
        <v>8220</v>
      </c>
      <c r="G4063">
        <f>ROUND(E4063/D4063*100,0)</f>
        <v>42</v>
      </c>
      <c r="H4063">
        <f>ROUND(E4063/P4063,2)</f>
        <v>105.03</v>
      </c>
      <c r="I4063" t="s">
        <v>8223</v>
      </c>
      <c r="J4063" t="s">
        <v>8245</v>
      </c>
      <c r="K4063">
        <v>1475697054</v>
      </c>
      <c r="L4063" s="9">
        <f>K4063/60/60/24+DATE(1970,1,1)</f>
        <v>42648.827013888891</v>
      </c>
      <c r="M4063">
        <v>1473105054</v>
      </c>
      <c r="N4063" s="9">
        <f>M4063/24/60/60+DATE(1970,1,1)</f>
        <v>42618.827013888891</v>
      </c>
      <c r="O4063" t="b">
        <v>0</v>
      </c>
      <c r="P4063">
        <v>60</v>
      </c>
      <c r="Q4063" t="b">
        <v>0</v>
      </c>
      <c r="R4063" t="s">
        <v>8269</v>
      </c>
      <c r="S4063" s="12" t="s">
        <v>8318</v>
      </c>
      <c r="T4063" t="s">
        <v>8319</v>
      </c>
      <c r="U4063">
        <f>YEAR(N4063)</f>
        <v>2016</v>
      </c>
    </row>
    <row r="4064" spans="1:21" ht="15" customHeight="1" x14ac:dyDescent="0.25">
      <c r="A4064">
        <v>3890</v>
      </c>
      <c r="B4064" s="3" t="s">
        <v>3887</v>
      </c>
      <c r="C4064" s="3" t="s">
        <v>7998</v>
      </c>
      <c r="D4064" s="6">
        <v>15000</v>
      </c>
      <c r="E4064" s="8">
        <v>2524</v>
      </c>
      <c r="F4064" t="s">
        <v>8220</v>
      </c>
      <c r="G4064">
        <f>ROUND(E4064/D4064*100,0)</f>
        <v>17</v>
      </c>
      <c r="H4064">
        <f>ROUND(E4064/P4064,2)</f>
        <v>315.5</v>
      </c>
      <c r="I4064" t="s">
        <v>8223</v>
      </c>
      <c r="J4064" t="s">
        <v>8245</v>
      </c>
      <c r="K4064">
        <v>1439662344</v>
      </c>
      <c r="L4064" s="9">
        <f>K4064/60/60/24+DATE(1970,1,1)</f>
        <v>42231.758611111116</v>
      </c>
      <c r="M4064">
        <v>1434478344</v>
      </c>
      <c r="N4064" s="9">
        <f>M4064/24/60/60+DATE(1970,1,1)</f>
        <v>42171.758611111116</v>
      </c>
      <c r="O4064" t="b">
        <v>0</v>
      </c>
      <c r="P4064">
        <v>8</v>
      </c>
      <c r="Q4064" t="b">
        <v>0</v>
      </c>
      <c r="R4064" t="s">
        <v>8269</v>
      </c>
      <c r="S4064" s="12" t="s">
        <v>8318</v>
      </c>
      <c r="T4064" t="s">
        <v>8319</v>
      </c>
      <c r="U4064">
        <f>YEAR(N4064)</f>
        <v>2015</v>
      </c>
    </row>
    <row r="4065" spans="1:21" ht="15" customHeight="1" x14ac:dyDescent="0.25">
      <c r="A4065">
        <v>3894</v>
      </c>
      <c r="B4065" s="3" t="s">
        <v>3891</v>
      </c>
      <c r="C4065" s="3" t="s">
        <v>8002</v>
      </c>
      <c r="D4065" s="6">
        <v>15000</v>
      </c>
      <c r="E4065" s="8">
        <v>520</v>
      </c>
      <c r="F4065" t="s">
        <v>8220</v>
      </c>
      <c r="G4065">
        <f>ROUND(E4065/D4065*100,0)</f>
        <v>3</v>
      </c>
      <c r="H4065">
        <f>ROUND(E4065/P4065,2)</f>
        <v>47.27</v>
      </c>
      <c r="I4065" t="s">
        <v>8223</v>
      </c>
      <c r="J4065" t="s">
        <v>8245</v>
      </c>
      <c r="K4065">
        <v>1481000340</v>
      </c>
      <c r="L4065" s="9">
        <f>K4065/60/60/24+DATE(1970,1,1)</f>
        <v>42710.207638888889</v>
      </c>
      <c r="M4065">
        <v>1478386812</v>
      </c>
      <c r="N4065" s="9">
        <f>M4065/24/60/60+DATE(1970,1,1)</f>
        <v>42679.958472222221</v>
      </c>
      <c r="O4065" t="b">
        <v>0</v>
      </c>
      <c r="P4065">
        <v>11</v>
      </c>
      <c r="Q4065" t="b">
        <v>0</v>
      </c>
      <c r="R4065" t="s">
        <v>8269</v>
      </c>
      <c r="S4065" s="12" t="s">
        <v>8318</v>
      </c>
      <c r="T4065" t="s">
        <v>8319</v>
      </c>
      <c r="U4065">
        <f>YEAR(N4065)</f>
        <v>2016</v>
      </c>
    </row>
    <row r="4066" spans="1:21" ht="15" customHeight="1" x14ac:dyDescent="0.25">
      <c r="A4066">
        <v>3912</v>
      </c>
      <c r="B4066" s="3" t="s">
        <v>3909</v>
      </c>
      <c r="C4066" s="3" t="s">
        <v>8020</v>
      </c>
      <c r="D4066" s="6">
        <v>15000</v>
      </c>
      <c r="E4066" s="8">
        <v>1</v>
      </c>
      <c r="F4066" t="s">
        <v>8220</v>
      </c>
      <c r="G4066">
        <f>ROUND(E4066/D4066*100,0)</f>
        <v>0</v>
      </c>
      <c r="H4066">
        <f>ROUND(E4066/P4066,2)</f>
        <v>1</v>
      </c>
      <c r="I4066" t="s">
        <v>8223</v>
      </c>
      <c r="J4066" t="s">
        <v>8245</v>
      </c>
      <c r="K4066">
        <v>1429936500</v>
      </c>
      <c r="L4066" s="9">
        <f>K4066/60/60/24+DATE(1970,1,1)</f>
        <v>42119.190972222219</v>
      </c>
      <c r="M4066">
        <v>1424759330</v>
      </c>
      <c r="N4066" s="9">
        <f>M4066/24/60/60+DATE(1970,1,1)</f>
        <v>42059.270023148143</v>
      </c>
      <c r="O4066" t="b">
        <v>0</v>
      </c>
      <c r="P4066">
        <v>1</v>
      </c>
      <c r="Q4066" t="b">
        <v>0</v>
      </c>
      <c r="R4066" t="s">
        <v>8269</v>
      </c>
      <c r="S4066" s="12" t="s">
        <v>8318</v>
      </c>
      <c r="T4066" t="s">
        <v>8319</v>
      </c>
      <c r="U4066">
        <f>YEAR(N4066)</f>
        <v>2015</v>
      </c>
    </row>
    <row r="4067" spans="1:21" ht="15" customHeight="1" x14ac:dyDescent="0.25">
      <c r="A4067">
        <v>3924</v>
      </c>
      <c r="B4067" s="3" t="s">
        <v>3921</v>
      </c>
      <c r="C4067" s="3" t="s">
        <v>8032</v>
      </c>
      <c r="D4067" s="6">
        <v>15000</v>
      </c>
      <c r="E4067" s="8">
        <v>2290</v>
      </c>
      <c r="F4067" t="s">
        <v>8220</v>
      </c>
      <c r="G4067">
        <f>ROUND(E4067/D4067*100,0)</f>
        <v>15</v>
      </c>
      <c r="H4067">
        <f>ROUND(E4067/P4067,2)</f>
        <v>57.25</v>
      </c>
      <c r="I4067" t="s">
        <v>8223</v>
      </c>
      <c r="J4067" t="s">
        <v>8245</v>
      </c>
      <c r="K4067">
        <v>1403823722</v>
      </c>
      <c r="L4067" s="9">
        <f>K4067/60/60/24+DATE(1970,1,1)</f>
        <v>41816.959745370368</v>
      </c>
      <c r="M4067">
        <v>1401231722</v>
      </c>
      <c r="N4067" s="9">
        <f>M4067/24/60/60+DATE(1970,1,1)</f>
        <v>41786.959745370375</v>
      </c>
      <c r="O4067" t="b">
        <v>0</v>
      </c>
      <c r="P4067">
        <v>40</v>
      </c>
      <c r="Q4067" t="b">
        <v>0</v>
      </c>
      <c r="R4067" t="s">
        <v>8269</v>
      </c>
      <c r="S4067" s="12" t="s">
        <v>8318</v>
      </c>
      <c r="T4067" t="s">
        <v>8319</v>
      </c>
      <c r="U4067">
        <f>YEAR(N4067)</f>
        <v>2014</v>
      </c>
    </row>
    <row r="4068" spans="1:21" ht="15" customHeight="1" x14ac:dyDescent="0.25">
      <c r="A4068">
        <v>3970</v>
      </c>
      <c r="B4068" s="3" t="s">
        <v>3967</v>
      </c>
      <c r="C4068" s="3" t="s">
        <v>8077</v>
      </c>
      <c r="D4068" s="6">
        <v>15000</v>
      </c>
      <c r="E4068" s="8">
        <v>11</v>
      </c>
      <c r="F4068" t="s">
        <v>8220</v>
      </c>
      <c r="G4068">
        <f>ROUND(E4068/D4068*100,0)</f>
        <v>0</v>
      </c>
      <c r="H4068">
        <f>ROUND(E4068/P4068,2)</f>
        <v>5.5</v>
      </c>
      <c r="I4068" t="s">
        <v>8223</v>
      </c>
      <c r="J4068" t="s">
        <v>8245</v>
      </c>
      <c r="K4068">
        <v>1460925811</v>
      </c>
      <c r="L4068" s="9">
        <f>K4068/60/60/24+DATE(1970,1,1)</f>
        <v>42477.863553240735</v>
      </c>
      <c r="M4068">
        <v>1458333811</v>
      </c>
      <c r="N4068" s="9">
        <f>M4068/24/60/60+DATE(1970,1,1)</f>
        <v>42447.863553240735</v>
      </c>
      <c r="O4068" t="b">
        <v>0</v>
      </c>
      <c r="P4068">
        <v>2</v>
      </c>
      <c r="Q4068" t="b">
        <v>0</v>
      </c>
      <c r="R4068" t="s">
        <v>8269</v>
      </c>
      <c r="S4068" s="12" t="s">
        <v>8318</v>
      </c>
      <c r="T4068" t="s">
        <v>8319</v>
      </c>
      <c r="U4068">
        <f>YEAR(N4068)</f>
        <v>2016</v>
      </c>
    </row>
    <row r="4069" spans="1:21" ht="15" customHeight="1" x14ac:dyDescent="0.25">
      <c r="A4069">
        <v>4021</v>
      </c>
      <c r="B4069" s="3" t="s">
        <v>4017</v>
      </c>
      <c r="C4069" s="3" t="s">
        <v>8126</v>
      </c>
      <c r="D4069" s="6">
        <v>15000</v>
      </c>
      <c r="E4069" s="8">
        <v>125</v>
      </c>
      <c r="F4069" t="s">
        <v>8220</v>
      </c>
      <c r="G4069">
        <f>ROUND(E4069/D4069*100,0)</f>
        <v>1</v>
      </c>
      <c r="H4069">
        <f>ROUND(E4069/P4069,2)</f>
        <v>62.5</v>
      </c>
      <c r="I4069" t="s">
        <v>8223</v>
      </c>
      <c r="J4069" t="s">
        <v>8245</v>
      </c>
      <c r="K4069">
        <v>1414360358</v>
      </c>
      <c r="L4069" s="9">
        <f>K4069/60/60/24+DATE(1970,1,1)</f>
        <v>41938.911550925928</v>
      </c>
      <c r="M4069">
        <v>1409176358</v>
      </c>
      <c r="N4069" s="9">
        <f>M4069/24/60/60+DATE(1970,1,1)</f>
        <v>41878.911550925928</v>
      </c>
      <c r="O4069" t="b">
        <v>0</v>
      </c>
      <c r="P4069">
        <v>2</v>
      </c>
      <c r="Q4069" t="b">
        <v>0</v>
      </c>
      <c r="R4069" t="s">
        <v>8269</v>
      </c>
      <c r="S4069" s="12" t="s">
        <v>8318</v>
      </c>
      <c r="T4069" t="s">
        <v>8319</v>
      </c>
      <c r="U4069">
        <f>YEAR(N4069)</f>
        <v>2014</v>
      </c>
    </row>
    <row r="4070" spans="1:21" ht="15" customHeight="1" x14ac:dyDescent="0.25">
      <c r="A4070">
        <v>4066</v>
      </c>
      <c r="B4070" s="3" t="s">
        <v>4062</v>
      </c>
      <c r="C4070" s="3" t="s">
        <v>8170</v>
      </c>
      <c r="D4070" s="6">
        <v>15000</v>
      </c>
      <c r="E4070" s="8">
        <v>25</v>
      </c>
      <c r="F4070" t="s">
        <v>8220</v>
      </c>
      <c r="G4070">
        <f>ROUND(E4070/D4070*100,0)</f>
        <v>0</v>
      </c>
      <c r="H4070">
        <f>ROUND(E4070/P4070,2)</f>
        <v>25</v>
      </c>
      <c r="I4070" t="s">
        <v>8223</v>
      </c>
      <c r="J4070" t="s">
        <v>8245</v>
      </c>
      <c r="K4070">
        <v>1463619388</v>
      </c>
      <c r="L4070" s="9">
        <f>K4070/60/60/24+DATE(1970,1,1)</f>
        <v>42509.039212962962</v>
      </c>
      <c r="M4070">
        <v>1461027388</v>
      </c>
      <c r="N4070" s="9">
        <f>M4070/24/60/60+DATE(1970,1,1)</f>
        <v>42479.039212962962</v>
      </c>
      <c r="O4070" t="b">
        <v>0</v>
      </c>
      <c r="P4070">
        <v>1</v>
      </c>
      <c r="Q4070" t="b">
        <v>0</v>
      </c>
      <c r="R4070" t="s">
        <v>8269</v>
      </c>
      <c r="S4070" s="12" t="s">
        <v>8318</v>
      </c>
      <c r="T4070" t="s">
        <v>8319</v>
      </c>
      <c r="U4070">
        <f>YEAR(N4070)</f>
        <v>2016</v>
      </c>
    </row>
    <row r="4071" spans="1:21" ht="15" customHeight="1" x14ac:dyDescent="0.25">
      <c r="A4071">
        <v>4077</v>
      </c>
      <c r="B4071" s="3" t="s">
        <v>4073</v>
      </c>
      <c r="C4071" s="3" t="s">
        <v>8180</v>
      </c>
      <c r="D4071" s="6">
        <v>15000</v>
      </c>
      <c r="E4071" s="8">
        <v>1335</v>
      </c>
      <c r="F4071" t="s">
        <v>8220</v>
      </c>
      <c r="G4071">
        <f>ROUND(E4071/D4071*100,0)</f>
        <v>9</v>
      </c>
      <c r="H4071">
        <f>ROUND(E4071/P4071,2)</f>
        <v>222.5</v>
      </c>
      <c r="I4071" t="s">
        <v>8223</v>
      </c>
      <c r="J4071" t="s">
        <v>8245</v>
      </c>
      <c r="K4071">
        <v>1482339794</v>
      </c>
      <c r="L4071" s="9">
        <f>K4071/60/60/24+DATE(1970,1,1)</f>
        <v>42725.7105787037</v>
      </c>
      <c r="M4071">
        <v>1479747794</v>
      </c>
      <c r="N4071" s="9">
        <f>M4071/24/60/60+DATE(1970,1,1)</f>
        <v>42695.7105787037</v>
      </c>
      <c r="O4071" t="b">
        <v>0</v>
      </c>
      <c r="P4071">
        <v>6</v>
      </c>
      <c r="Q4071" t="b">
        <v>0</v>
      </c>
      <c r="R4071" t="s">
        <v>8269</v>
      </c>
      <c r="S4071" s="12" t="s">
        <v>8318</v>
      </c>
      <c r="T4071" t="s">
        <v>8319</v>
      </c>
      <c r="U4071">
        <f>YEAR(N4071)</f>
        <v>2016</v>
      </c>
    </row>
    <row r="4072" spans="1:21" ht="15" customHeight="1" x14ac:dyDescent="0.25">
      <c r="A4072">
        <v>4048</v>
      </c>
      <c r="B4072" s="3" t="s">
        <v>4044</v>
      </c>
      <c r="C4072" s="3" t="s">
        <v>8152</v>
      </c>
      <c r="D4072" s="6">
        <v>17000</v>
      </c>
      <c r="E4072" s="8">
        <v>3001</v>
      </c>
      <c r="F4072" t="s">
        <v>8220</v>
      </c>
      <c r="G4072">
        <f>ROUND(E4072/D4072*100,0)</f>
        <v>18</v>
      </c>
      <c r="H4072">
        <f>ROUND(E4072/P4072,2)</f>
        <v>32.979999999999997</v>
      </c>
      <c r="I4072" t="s">
        <v>8224</v>
      </c>
      <c r="J4072" t="s">
        <v>8246</v>
      </c>
      <c r="K4072">
        <v>1460373187</v>
      </c>
      <c r="L4072" s="9">
        <f>K4072/60/60/24+DATE(1970,1,1)</f>
        <v>42471.467442129629</v>
      </c>
      <c r="M4072">
        <v>1457352787</v>
      </c>
      <c r="N4072" s="9">
        <f>M4072/24/60/60+DATE(1970,1,1)</f>
        <v>42436.509108796294</v>
      </c>
      <c r="O4072" t="b">
        <v>0</v>
      </c>
      <c r="P4072">
        <v>91</v>
      </c>
      <c r="Q4072" t="b">
        <v>0</v>
      </c>
      <c r="R4072" t="s">
        <v>8269</v>
      </c>
      <c r="S4072" s="12" t="s">
        <v>8318</v>
      </c>
      <c r="T4072" t="s">
        <v>8319</v>
      </c>
      <c r="U4072">
        <f>YEAR(N4072)</f>
        <v>2016</v>
      </c>
    </row>
    <row r="4073" spans="1:21" ht="15" customHeight="1" x14ac:dyDescent="0.25">
      <c r="A4073">
        <v>3953</v>
      </c>
      <c r="B4073" s="3" t="s">
        <v>3950</v>
      </c>
      <c r="C4073" s="3" t="s">
        <v>8060</v>
      </c>
      <c r="D4073" s="6">
        <v>17600</v>
      </c>
      <c r="E4073" s="8">
        <v>0</v>
      </c>
      <c r="F4073" t="s">
        <v>8220</v>
      </c>
      <c r="G4073">
        <f>ROUND(E4073/D4073*100,0)</f>
        <v>0</v>
      </c>
      <c r="H4073" t="e">
        <f>ROUND(E4073/P4073,2)</f>
        <v>#DIV/0!</v>
      </c>
      <c r="I4073" t="s">
        <v>8223</v>
      </c>
      <c r="J4073" t="s">
        <v>8245</v>
      </c>
      <c r="K4073">
        <v>1469834940</v>
      </c>
      <c r="L4073" s="9">
        <f>K4073/60/60/24+DATE(1970,1,1)</f>
        <v>42580.978472222225</v>
      </c>
      <c r="M4073">
        <v>1467162586</v>
      </c>
      <c r="N4073" s="9">
        <f>M4073/24/60/60+DATE(1970,1,1)</f>
        <v>42550.048449074078</v>
      </c>
      <c r="O4073" t="b">
        <v>0</v>
      </c>
      <c r="P4073">
        <v>0</v>
      </c>
      <c r="Q4073" t="b">
        <v>0</v>
      </c>
      <c r="R4073" t="s">
        <v>8269</v>
      </c>
      <c r="S4073" s="12" t="s">
        <v>8318</v>
      </c>
      <c r="T4073" t="s">
        <v>8319</v>
      </c>
      <c r="U4073">
        <f>YEAR(N4073)</f>
        <v>2016</v>
      </c>
    </row>
    <row r="4074" spans="1:21" ht="15" customHeight="1" x14ac:dyDescent="0.25">
      <c r="A4074">
        <v>4022</v>
      </c>
      <c r="B4074" s="3" t="s">
        <v>4018</v>
      </c>
      <c r="C4074" s="3" t="s">
        <v>8127</v>
      </c>
      <c r="D4074" s="6">
        <v>18000</v>
      </c>
      <c r="E4074" s="8">
        <v>12521</v>
      </c>
      <c r="F4074" t="s">
        <v>8220</v>
      </c>
      <c r="G4074">
        <f>ROUND(E4074/D4074*100,0)</f>
        <v>70</v>
      </c>
      <c r="H4074">
        <f>ROUND(E4074/P4074,2)</f>
        <v>63.56</v>
      </c>
      <c r="I4074" t="s">
        <v>8223</v>
      </c>
      <c r="J4074" t="s">
        <v>8245</v>
      </c>
      <c r="K4074">
        <v>1422759240</v>
      </c>
      <c r="L4074" s="9">
        <f>K4074/60/60/24+DATE(1970,1,1)</f>
        <v>42036.120833333334</v>
      </c>
      <c r="M4074">
        <v>1418824867</v>
      </c>
      <c r="N4074" s="9">
        <f>M4074/24/60/60+DATE(1970,1,1)</f>
        <v>41990.584108796291</v>
      </c>
      <c r="O4074" t="b">
        <v>0</v>
      </c>
      <c r="P4074">
        <v>197</v>
      </c>
      <c r="Q4074" t="b">
        <v>0</v>
      </c>
      <c r="R4074" t="s">
        <v>8269</v>
      </c>
      <c r="S4074" s="12" t="s">
        <v>8318</v>
      </c>
      <c r="T4074" t="s">
        <v>8319</v>
      </c>
      <c r="U4074">
        <f>YEAR(N4074)</f>
        <v>2014</v>
      </c>
    </row>
    <row r="4075" spans="1:21" ht="15" customHeight="1" x14ac:dyDescent="0.25">
      <c r="A4075">
        <v>2869</v>
      </c>
      <c r="B4075" s="3" t="s">
        <v>2869</v>
      </c>
      <c r="C4075" s="3" t="s">
        <v>6979</v>
      </c>
      <c r="D4075" s="6">
        <v>20000</v>
      </c>
      <c r="E4075" s="8">
        <v>177</v>
      </c>
      <c r="F4075" t="s">
        <v>8220</v>
      </c>
      <c r="G4075">
        <f>ROUND(E4075/D4075*100,0)</f>
        <v>1</v>
      </c>
      <c r="H4075">
        <f>ROUND(E4075/P4075,2)</f>
        <v>35.4</v>
      </c>
      <c r="I4075" t="s">
        <v>8223</v>
      </c>
      <c r="J4075" t="s">
        <v>8245</v>
      </c>
      <c r="K4075">
        <v>1468937681</v>
      </c>
      <c r="L4075" s="9">
        <f>K4075/60/60/24+DATE(1970,1,1)</f>
        <v>42570.593530092592</v>
      </c>
      <c r="M4075">
        <v>1466345681</v>
      </c>
      <c r="N4075" s="9">
        <f>M4075/24/60/60+DATE(1970,1,1)</f>
        <v>42540.593530092592</v>
      </c>
      <c r="O4075" t="b">
        <v>0</v>
      </c>
      <c r="P4075">
        <v>5</v>
      </c>
      <c r="Q4075" t="b">
        <v>0</v>
      </c>
      <c r="R4075" t="s">
        <v>8269</v>
      </c>
      <c r="S4075" s="12" t="s">
        <v>8318</v>
      </c>
      <c r="T4075" t="s">
        <v>8319</v>
      </c>
      <c r="U4075">
        <f>YEAR(N4075)</f>
        <v>2016</v>
      </c>
    </row>
    <row r="4076" spans="1:21" ht="15" customHeight="1" x14ac:dyDescent="0.25">
      <c r="A4076">
        <v>2875</v>
      </c>
      <c r="B4076" s="3" t="s">
        <v>2875</v>
      </c>
      <c r="C4076" s="3" t="s">
        <v>6985</v>
      </c>
      <c r="D4076" s="6">
        <v>20000</v>
      </c>
      <c r="E4076" s="8">
        <v>7</v>
      </c>
      <c r="F4076" t="s">
        <v>8220</v>
      </c>
      <c r="G4076">
        <f>ROUND(E4076/D4076*100,0)</f>
        <v>0</v>
      </c>
      <c r="H4076">
        <f>ROUND(E4076/P4076,2)</f>
        <v>2.33</v>
      </c>
      <c r="I4076" t="s">
        <v>8223</v>
      </c>
      <c r="J4076" t="s">
        <v>8245</v>
      </c>
      <c r="K4076">
        <v>1462417493</v>
      </c>
      <c r="L4076" s="9">
        <f>K4076/60/60/24+DATE(1970,1,1)</f>
        <v>42495.128391203703</v>
      </c>
      <c r="M4076">
        <v>1459825493</v>
      </c>
      <c r="N4076" s="9">
        <f>M4076/24/60/60+DATE(1970,1,1)</f>
        <v>42465.128391203703</v>
      </c>
      <c r="O4076" t="b">
        <v>0</v>
      </c>
      <c r="P4076">
        <v>3</v>
      </c>
      <c r="Q4076" t="b">
        <v>0</v>
      </c>
      <c r="R4076" t="s">
        <v>8269</v>
      </c>
      <c r="S4076" s="12" t="s">
        <v>8318</v>
      </c>
      <c r="T4076" t="s">
        <v>8319</v>
      </c>
      <c r="U4076">
        <f>YEAR(N4076)</f>
        <v>2016</v>
      </c>
    </row>
    <row r="4077" spans="1:21" ht="15" customHeight="1" x14ac:dyDescent="0.25">
      <c r="A4077">
        <v>3728</v>
      </c>
      <c r="B4077" s="3" t="s">
        <v>3725</v>
      </c>
      <c r="C4077" s="3" t="s">
        <v>7838</v>
      </c>
      <c r="D4077" s="6">
        <v>20000</v>
      </c>
      <c r="E4077" s="8">
        <v>1862</v>
      </c>
      <c r="F4077" t="s">
        <v>8220</v>
      </c>
      <c r="G4077">
        <f>ROUND(E4077/D4077*100,0)</f>
        <v>9</v>
      </c>
      <c r="H4077">
        <f>ROUND(E4077/P4077,2)</f>
        <v>60.06</v>
      </c>
      <c r="I4077" t="s">
        <v>8223</v>
      </c>
      <c r="J4077" t="s">
        <v>8245</v>
      </c>
      <c r="K4077">
        <v>1439957176</v>
      </c>
      <c r="L4077" s="9">
        <f>K4077/60/60/24+DATE(1970,1,1)</f>
        <v>42235.171018518522</v>
      </c>
      <c r="M4077">
        <v>1437365176</v>
      </c>
      <c r="N4077" s="9">
        <f>M4077/24/60/60+DATE(1970,1,1)</f>
        <v>42205.171018518522</v>
      </c>
      <c r="O4077" t="b">
        <v>0</v>
      </c>
      <c r="P4077">
        <v>31</v>
      </c>
      <c r="Q4077" t="b">
        <v>0</v>
      </c>
      <c r="R4077" t="s">
        <v>8269</v>
      </c>
      <c r="S4077" s="12" t="s">
        <v>8318</v>
      </c>
      <c r="T4077" t="s">
        <v>8319</v>
      </c>
      <c r="U4077">
        <f>YEAR(N4077)</f>
        <v>2015</v>
      </c>
    </row>
    <row r="4078" spans="1:21" ht="15" customHeight="1" x14ac:dyDescent="0.25">
      <c r="A4078">
        <v>3741</v>
      </c>
      <c r="B4078" s="3" t="s">
        <v>3738</v>
      </c>
      <c r="C4078" s="3" t="s">
        <v>7851</v>
      </c>
      <c r="D4078" s="6">
        <v>20000</v>
      </c>
      <c r="E4078" s="8">
        <v>0</v>
      </c>
      <c r="F4078" t="s">
        <v>8220</v>
      </c>
      <c r="G4078">
        <f>ROUND(E4078/D4078*100,0)</f>
        <v>0</v>
      </c>
      <c r="H4078" t="e">
        <f>ROUND(E4078/P4078,2)</f>
        <v>#DIV/0!</v>
      </c>
      <c r="I4078" t="s">
        <v>8223</v>
      </c>
      <c r="J4078" t="s">
        <v>8245</v>
      </c>
      <c r="K4078">
        <v>1450389950</v>
      </c>
      <c r="L4078" s="9">
        <f>K4078/60/60/24+DATE(1970,1,1)</f>
        <v>42355.920717592591</v>
      </c>
      <c r="M4078">
        <v>1447797950</v>
      </c>
      <c r="N4078" s="9">
        <f>M4078/24/60/60+DATE(1970,1,1)</f>
        <v>42325.920717592599</v>
      </c>
      <c r="O4078" t="b">
        <v>0</v>
      </c>
      <c r="P4078">
        <v>0</v>
      </c>
      <c r="Q4078" t="b">
        <v>0</v>
      </c>
      <c r="R4078" t="s">
        <v>8269</v>
      </c>
      <c r="S4078" s="12" t="s">
        <v>8318</v>
      </c>
      <c r="T4078" t="s">
        <v>8319</v>
      </c>
      <c r="U4078">
        <f>YEAR(N4078)</f>
        <v>2015</v>
      </c>
    </row>
    <row r="4079" spans="1:21" ht="15" customHeight="1" x14ac:dyDescent="0.25">
      <c r="A4079">
        <v>3929</v>
      </c>
      <c r="B4079" s="3" t="s">
        <v>3926</v>
      </c>
      <c r="C4079" s="3" t="s">
        <v>8037</v>
      </c>
      <c r="D4079" s="6">
        <v>20000</v>
      </c>
      <c r="E4079" s="8">
        <v>453</v>
      </c>
      <c r="F4079" t="s">
        <v>8220</v>
      </c>
      <c r="G4079">
        <f>ROUND(E4079/D4079*100,0)</f>
        <v>2</v>
      </c>
      <c r="H4079">
        <f>ROUND(E4079/P4079,2)</f>
        <v>32.36</v>
      </c>
      <c r="I4079" t="s">
        <v>8223</v>
      </c>
      <c r="J4079" t="s">
        <v>8245</v>
      </c>
      <c r="K4079">
        <v>1474228265</v>
      </c>
      <c r="L4079" s="9">
        <f>K4079/60/60/24+DATE(1970,1,1)</f>
        <v>42631.827141203699</v>
      </c>
      <c r="M4079">
        <v>1471636265</v>
      </c>
      <c r="N4079" s="9">
        <f>M4079/24/60/60+DATE(1970,1,1)</f>
        <v>42601.827141203699</v>
      </c>
      <c r="O4079" t="b">
        <v>0</v>
      </c>
      <c r="P4079">
        <v>14</v>
      </c>
      <c r="Q4079" t="b">
        <v>0</v>
      </c>
      <c r="R4079" t="s">
        <v>8269</v>
      </c>
      <c r="S4079" s="12" t="s">
        <v>8318</v>
      </c>
      <c r="T4079" t="s">
        <v>8319</v>
      </c>
      <c r="U4079">
        <f>YEAR(N4079)</f>
        <v>2016</v>
      </c>
    </row>
    <row r="4080" spans="1:21" ht="15" customHeight="1" x14ac:dyDescent="0.25">
      <c r="A4080">
        <v>3936</v>
      </c>
      <c r="B4080" s="3" t="s">
        <v>3933</v>
      </c>
      <c r="C4080" s="3" t="s">
        <v>8044</v>
      </c>
      <c r="D4080" s="6">
        <v>20000</v>
      </c>
      <c r="E4080" s="8">
        <v>0</v>
      </c>
      <c r="F4080" t="s">
        <v>8220</v>
      </c>
      <c r="G4080">
        <f>ROUND(E4080/D4080*100,0)</f>
        <v>0</v>
      </c>
      <c r="H4080" t="e">
        <f>ROUND(E4080/P4080,2)</f>
        <v>#DIV/0!</v>
      </c>
      <c r="I4080" t="s">
        <v>8223</v>
      </c>
      <c r="J4080" t="s">
        <v>8245</v>
      </c>
      <c r="K4080">
        <v>1480576720</v>
      </c>
      <c r="L4080" s="9">
        <f>K4080/60/60/24+DATE(1970,1,1)</f>
        <v>42705.304629629631</v>
      </c>
      <c r="M4080">
        <v>1477981120</v>
      </c>
      <c r="N4080" s="9">
        <f>M4080/24/60/60+DATE(1970,1,1)</f>
        <v>42675.262962962966</v>
      </c>
      <c r="O4080" t="b">
        <v>0</v>
      </c>
      <c r="P4080">
        <v>0</v>
      </c>
      <c r="Q4080" t="b">
        <v>0</v>
      </c>
      <c r="R4080" t="s">
        <v>8269</v>
      </c>
      <c r="S4080" s="12" t="s">
        <v>8318</v>
      </c>
      <c r="T4080" t="s">
        <v>8319</v>
      </c>
      <c r="U4080">
        <f>YEAR(N4080)</f>
        <v>2016</v>
      </c>
    </row>
    <row r="4081" spans="1:21" ht="15" customHeight="1" x14ac:dyDescent="0.25">
      <c r="A4081">
        <v>4029</v>
      </c>
      <c r="B4081" s="3" t="s">
        <v>4025</v>
      </c>
      <c r="C4081" s="3" t="s">
        <v>8134</v>
      </c>
      <c r="D4081" s="6">
        <v>20000</v>
      </c>
      <c r="E4081" s="8">
        <v>0</v>
      </c>
      <c r="F4081" t="s">
        <v>8220</v>
      </c>
      <c r="G4081">
        <f>ROUND(E4081/D4081*100,0)</f>
        <v>0</v>
      </c>
      <c r="H4081" t="e">
        <f>ROUND(E4081/P4081,2)</f>
        <v>#DIV/0!</v>
      </c>
      <c r="I4081" t="s">
        <v>8223</v>
      </c>
      <c r="J4081" t="s">
        <v>8245</v>
      </c>
      <c r="K4081">
        <v>1450053370</v>
      </c>
      <c r="L4081" s="9">
        <f>K4081/60/60/24+DATE(1970,1,1)</f>
        <v>42352.025115740747</v>
      </c>
      <c r="M4081">
        <v>1447461370</v>
      </c>
      <c r="N4081" s="9">
        <f>M4081/24/60/60+DATE(1970,1,1)</f>
        <v>42322.02511574074</v>
      </c>
      <c r="O4081" t="b">
        <v>0</v>
      </c>
      <c r="P4081">
        <v>0</v>
      </c>
      <c r="Q4081" t="b">
        <v>0</v>
      </c>
      <c r="R4081" t="s">
        <v>8269</v>
      </c>
      <c r="S4081" s="12" t="s">
        <v>8318</v>
      </c>
      <c r="T4081" t="s">
        <v>8319</v>
      </c>
      <c r="U4081">
        <f>YEAR(N4081)</f>
        <v>2015</v>
      </c>
    </row>
    <row r="4082" spans="1:21" ht="15" customHeight="1" x14ac:dyDescent="0.25">
      <c r="A4082">
        <v>4049</v>
      </c>
      <c r="B4082" s="3" t="s">
        <v>4045</v>
      </c>
      <c r="C4082" s="3" t="s">
        <v>8153</v>
      </c>
      <c r="D4082" s="6">
        <v>20000</v>
      </c>
      <c r="E4082" s="8">
        <v>16</v>
      </c>
      <c r="F4082" t="s">
        <v>8220</v>
      </c>
      <c r="G4082">
        <f>ROUND(E4082/D4082*100,0)</f>
        <v>0</v>
      </c>
      <c r="H4082">
        <f>ROUND(E4082/P4082,2)</f>
        <v>16</v>
      </c>
      <c r="I4082" t="s">
        <v>8223</v>
      </c>
      <c r="J4082" t="s">
        <v>8245</v>
      </c>
      <c r="K4082">
        <v>1436914815</v>
      </c>
      <c r="L4082" s="9">
        <f>K4082/60/60/24+DATE(1970,1,1)</f>
        <v>42199.958506944444</v>
      </c>
      <c r="M4082">
        <v>1434322815</v>
      </c>
      <c r="N4082" s="9">
        <f>M4082/24/60/60+DATE(1970,1,1)</f>
        <v>42169.958506944444</v>
      </c>
      <c r="O4082" t="b">
        <v>0</v>
      </c>
      <c r="P4082">
        <v>1</v>
      </c>
      <c r="Q4082" t="b">
        <v>0</v>
      </c>
      <c r="R4082" t="s">
        <v>8269</v>
      </c>
      <c r="S4082" s="12" t="s">
        <v>8318</v>
      </c>
      <c r="T4082" t="s">
        <v>8319</v>
      </c>
      <c r="U4082">
        <f>YEAR(N4082)</f>
        <v>2015</v>
      </c>
    </row>
    <row r="4083" spans="1:21" ht="15" customHeight="1" x14ac:dyDescent="0.25">
      <c r="A4083">
        <v>4062</v>
      </c>
      <c r="B4083" s="3" t="s">
        <v>4058</v>
      </c>
      <c r="C4083" s="3" t="s">
        <v>8166</v>
      </c>
      <c r="D4083" s="6">
        <v>20000</v>
      </c>
      <c r="E4083" s="8">
        <v>490</v>
      </c>
      <c r="F4083" t="s">
        <v>8220</v>
      </c>
      <c r="G4083">
        <f>ROUND(E4083/D4083*100,0)</f>
        <v>2</v>
      </c>
      <c r="H4083">
        <f>ROUND(E4083/P4083,2)</f>
        <v>163.33000000000001</v>
      </c>
      <c r="I4083" t="s">
        <v>8223</v>
      </c>
      <c r="J4083" t="s">
        <v>8245</v>
      </c>
      <c r="K4083">
        <v>1467481468</v>
      </c>
      <c r="L4083" s="9">
        <f>K4083/60/60/24+DATE(1970,1,1)</f>
        <v>42553.739212962959</v>
      </c>
      <c r="M4083">
        <v>1464889468</v>
      </c>
      <c r="N4083" s="9">
        <f>M4083/24/60/60+DATE(1970,1,1)</f>
        <v>42523.739212962959</v>
      </c>
      <c r="O4083" t="b">
        <v>0</v>
      </c>
      <c r="P4083">
        <v>3</v>
      </c>
      <c r="Q4083" t="b">
        <v>0</v>
      </c>
      <c r="R4083" t="s">
        <v>8269</v>
      </c>
      <c r="S4083" s="12" t="s">
        <v>8318</v>
      </c>
      <c r="T4083" t="s">
        <v>8319</v>
      </c>
      <c r="U4083">
        <f>YEAR(N4083)</f>
        <v>2016</v>
      </c>
    </row>
    <row r="4084" spans="1:21" ht="15" customHeight="1" x14ac:dyDescent="0.25">
      <c r="A4084">
        <v>4071</v>
      </c>
      <c r="B4084" s="3" t="s">
        <v>4067</v>
      </c>
      <c r="C4084" s="3" t="s">
        <v>8174</v>
      </c>
      <c r="D4084" s="6">
        <v>20000</v>
      </c>
      <c r="E4084" s="8">
        <v>0</v>
      </c>
      <c r="F4084" t="s">
        <v>8220</v>
      </c>
      <c r="G4084">
        <f>ROUND(E4084/D4084*100,0)</f>
        <v>0</v>
      </c>
      <c r="H4084" t="e">
        <f>ROUND(E4084/P4084,2)</f>
        <v>#DIV/0!</v>
      </c>
      <c r="I4084" t="s">
        <v>8237</v>
      </c>
      <c r="J4084" t="s">
        <v>8255</v>
      </c>
      <c r="K4084">
        <v>1482779931</v>
      </c>
      <c r="L4084" s="9">
        <f>K4084/60/60/24+DATE(1970,1,1)</f>
        <v>42730.804756944446</v>
      </c>
      <c r="M4084">
        <v>1480187931</v>
      </c>
      <c r="N4084" s="9">
        <f>M4084/24/60/60+DATE(1970,1,1)</f>
        <v>42700.804756944446</v>
      </c>
      <c r="O4084" t="b">
        <v>0</v>
      </c>
      <c r="P4084">
        <v>0</v>
      </c>
      <c r="Q4084" t="b">
        <v>0</v>
      </c>
      <c r="R4084" t="s">
        <v>8269</v>
      </c>
      <c r="S4084" s="12" t="s">
        <v>8318</v>
      </c>
      <c r="T4084" t="s">
        <v>8319</v>
      </c>
      <c r="U4084">
        <f>YEAR(N4084)</f>
        <v>2016</v>
      </c>
    </row>
    <row r="4085" spans="1:21" ht="15" customHeight="1" x14ac:dyDescent="0.25">
      <c r="A4085">
        <v>4033</v>
      </c>
      <c r="B4085" s="3" t="s">
        <v>4029</v>
      </c>
      <c r="C4085" s="3" t="s">
        <v>8138</v>
      </c>
      <c r="D4085" s="6">
        <v>23900</v>
      </c>
      <c r="E4085" s="8">
        <v>6141.99</v>
      </c>
      <c r="F4085" t="s">
        <v>8220</v>
      </c>
      <c r="G4085">
        <f>ROUND(E4085/D4085*100,0)</f>
        <v>26</v>
      </c>
      <c r="H4085">
        <f>ROUND(E4085/P4085,2)</f>
        <v>65.34</v>
      </c>
      <c r="I4085" t="s">
        <v>8224</v>
      </c>
      <c r="J4085" t="s">
        <v>8246</v>
      </c>
      <c r="K4085">
        <v>1475398800</v>
      </c>
      <c r="L4085" s="9">
        <f>K4085/60/60/24+DATE(1970,1,1)</f>
        <v>42645.375</v>
      </c>
      <c r="M4085">
        <v>1472711224</v>
      </c>
      <c r="N4085" s="9">
        <f>M4085/24/60/60+DATE(1970,1,1)</f>
        <v>42614.268796296295</v>
      </c>
      <c r="O4085" t="b">
        <v>0</v>
      </c>
      <c r="P4085">
        <v>94</v>
      </c>
      <c r="Q4085" t="b">
        <v>0</v>
      </c>
      <c r="R4085" t="s">
        <v>8269</v>
      </c>
      <c r="S4085" s="12" t="s">
        <v>8318</v>
      </c>
      <c r="T4085" t="s">
        <v>8319</v>
      </c>
      <c r="U4085">
        <f>YEAR(N4085)</f>
        <v>2016</v>
      </c>
    </row>
    <row r="4086" spans="1:21" ht="15" customHeight="1" x14ac:dyDescent="0.25">
      <c r="A4086">
        <v>2914</v>
      </c>
      <c r="B4086" s="3" t="s">
        <v>2914</v>
      </c>
      <c r="C4086" s="3" t="s">
        <v>7024</v>
      </c>
      <c r="D4086" s="6">
        <v>25000</v>
      </c>
      <c r="E4086" s="8">
        <v>1</v>
      </c>
      <c r="F4086" t="s">
        <v>8220</v>
      </c>
      <c r="G4086">
        <f>ROUND(E4086/D4086*100,0)</f>
        <v>0</v>
      </c>
      <c r="H4086">
        <f>ROUND(E4086/P4086,2)</f>
        <v>1</v>
      </c>
      <c r="I4086" t="s">
        <v>8224</v>
      </c>
      <c r="J4086" t="s">
        <v>8246</v>
      </c>
      <c r="K4086">
        <v>1426365994</v>
      </c>
      <c r="L4086" s="9">
        <f>K4086/60/60/24+DATE(1970,1,1)</f>
        <v>42077.865671296298</v>
      </c>
      <c r="M4086">
        <v>1421185594</v>
      </c>
      <c r="N4086" s="9">
        <f>M4086/24/60/60+DATE(1970,1,1)</f>
        <v>42017.907337962963</v>
      </c>
      <c r="O4086" t="b">
        <v>0</v>
      </c>
      <c r="P4086">
        <v>1</v>
      </c>
      <c r="Q4086" t="b">
        <v>0</v>
      </c>
      <c r="R4086" t="s">
        <v>8269</v>
      </c>
      <c r="S4086" s="12" t="s">
        <v>8318</v>
      </c>
      <c r="T4086" t="s">
        <v>8319</v>
      </c>
      <c r="U4086">
        <f>YEAR(N4086)</f>
        <v>2015</v>
      </c>
    </row>
    <row r="4087" spans="1:21" ht="15" customHeight="1" x14ac:dyDescent="0.25">
      <c r="A4087">
        <v>3954</v>
      </c>
      <c r="B4087" s="3" t="s">
        <v>3951</v>
      </c>
      <c r="C4087" s="3" t="s">
        <v>8061</v>
      </c>
      <c r="D4087" s="6">
        <v>25000</v>
      </c>
      <c r="E4087" s="8">
        <v>0</v>
      </c>
      <c r="F4087" t="s">
        <v>8220</v>
      </c>
      <c r="G4087">
        <f>ROUND(E4087/D4087*100,0)</f>
        <v>0</v>
      </c>
      <c r="H4087" t="e">
        <f>ROUND(E4087/P4087,2)</f>
        <v>#DIV/0!</v>
      </c>
      <c r="I4087" t="s">
        <v>8228</v>
      </c>
      <c r="J4087" t="s">
        <v>8250</v>
      </c>
      <c r="K4087">
        <v>1405352264</v>
      </c>
      <c r="L4087" s="9">
        <f>K4087/60/60/24+DATE(1970,1,1)</f>
        <v>41834.651203703703</v>
      </c>
      <c r="M4087">
        <v>1400168264</v>
      </c>
      <c r="N4087" s="9">
        <f>M4087/24/60/60+DATE(1970,1,1)</f>
        <v>41774.651203703703</v>
      </c>
      <c r="O4087" t="b">
        <v>0</v>
      </c>
      <c r="P4087">
        <v>0</v>
      </c>
      <c r="Q4087" t="b">
        <v>0</v>
      </c>
      <c r="R4087" t="s">
        <v>8269</v>
      </c>
      <c r="S4087" s="12" t="s">
        <v>8318</v>
      </c>
      <c r="T4087" t="s">
        <v>8319</v>
      </c>
      <c r="U4087">
        <f>YEAR(N4087)</f>
        <v>2014</v>
      </c>
    </row>
    <row r="4088" spans="1:21" ht="15" customHeight="1" x14ac:dyDescent="0.25">
      <c r="A4088">
        <v>3952</v>
      </c>
      <c r="B4088" s="3" t="s">
        <v>3949</v>
      </c>
      <c r="C4088" s="3" t="s">
        <v>8059</v>
      </c>
      <c r="D4088" s="6">
        <v>26000</v>
      </c>
      <c r="E4088" s="8">
        <v>25</v>
      </c>
      <c r="F4088" t="s">
        <v>8220</v>
      </c>
      <c r="G4088">
        <f>ROUND(E4088/D4088*100,0)</f>
        <v>0</v>
      </c>
      <c r="H4088">
        <f>ROUND(E4088/P4088,2)</f>
        <v>25</v>
      </c>
      <c r="I4088" t="s">
        <v>8223</v>
      </c>
      <c r="J4088" t="s">
        <v>8245</v>
      </c>
      <c r="K4088">
        <v>1445885890</v>
      </c>
      <c r="L4088" s="9">
        <f>K4088/60/60/24+DATE(1970,1,1)</f>
        <v>42303.790393518517</v>
      </c>
      <c r="M4088">
        <v>1440701890</v>
      </c>
      <c r="N4088" s="9">
        <f>M4088/24/60/60+DATE(1970,1,1)</f>
        <v>42243.790393518517</v>
      </c>
      <c r="O4088" t="b">
        <v>0</v>
      </c>
      <c r="P4088">
        <v>1</v>
      </c>
      <c r="Q4088" t="b">
        <v>0</v>
      </c>
      <c r="R4088" t="s">
        <v>8269</v>
      </c>
      <c r="S4088" s="12" t="s">
        <v>8318</v>
      </c>
      <c r="T4088" t="s">
        <v>8319</v>
      </c>
      <c r="U4088">
        <f>YEAR(N4088)</f>
        <v>2015</v>
      </c>
    </row>
    <row r="4089" spans="1:21" ht="15" customHeight="1" x14ac:dyDescent="0.25">
      <c r="A4089">
        <v>3957</v>
      </c>
      <c r="B4089" s="3" t="s">
        <v>3954</v>
      </c>
      <c r="C4089" s="3" t="s">
        <v>8064</v>
      </c>
      <c r="D4089" s="6">
        <v>28000</v>
      </c>
      <c r="E4089" s="8">
        <v>7</v>
      </c>
      <c r="F4089" t="s">
        <v>8220</v>
      </c>
      <c r="G4089">
        <f>ROUND(E4089/D4089*100,0)</f>
        <v>0</v>
      </c>
      <c r="H4089">
        <f>ROUND(E4089/P4089,2)</f>
        <v>7</v>
      </c>
      <c r="I4089" t="s">
        <v>8223</v>
      </c>
      <c r="J4089" t="s">
        <v>8245</v>
      </c>
      <c r="K4089">
        <v>1468020354</v>
      </c>
      <c r="L4089" s="9">
        <f>K4089/60/60/24+DATE(1970,1,1)</f>
        <v>42559.976319444439</v>
      </c>
      <c r="M4089">
        <v>1464045954</v>
      </c>
      <c r="N4089" s="9">
        <f>M4089/24/60/60+DATE(1970,1,1)</f>
        <v>42513.976319444446</v>
      </c>
      <c r="O4089" t="b">
        <v>0</v>
      </c>
      <c r="P4089">
        <v>1</v>
      </c>
      <c r="Q4089" t="b">
        <v>0</v>
      </c>
      <c r="R4089" t="s">
        <v>8269</v>
      </c>
      <c r="S4089" s="12" t="s">
        <v>8318</v>
      </c>
      <c r="T4089" t="s">
        <v>8319</v>
      </c>
      <c r="U4089">
        <f>YEAR(N4089)</f>
        <v>2016</v>
      </c>
    </row>
    <row r="4090" spans="1:21" ht="15" customHeight="1" x14ac:dyDescent="0.25">
      <c r="A4090">
        <v>2888</v>
      </c>
      <c r="B4090" s="3" t="s">
        <v>2888</v>
      </c>
      <c r="C4090" s="3" t="s">
        <v>6998</v>
      </c>
      <c r="D4090" s="6">
        <v>30000</v>
      </c>
      <c r="E4090" s="8">
        <v>0</v>
      </c>
      <c r="F4090" t="s">
        <v>8220</v>
      </c>
      <c r="G4090">
        <f>ROUND(E4090/D4090*100,0)</f>
        <v>0</v>
      </c>
      <c r="H4090" t="e">
        <f>ROUND(E4090/P4090,2)</f>
        <v>#DIV/0!</v>
      </c>
      <c r="I4090" t="s">
        <v>8223</v>
      </c>
      <c r="J4090" t="s">
        <v>8245</v>
      </c>
      <c r="K4090">
        <v>1413608340</v>
      </c>
      <c r="L4090" s="9">
        <f>K4090/60/60/24+DATE(1970,1,1)</f>
        <v>41930.207638888889</v>
      </c>
      <c r="M4090">
        <v>1412945440</v>
      </c>
      <c r="N4090" s="9">
        <f>M4090/24/60/60+DATE(1970,1,1)</f>
        <v>41922.535185185188</v>
      </c>
      <c r="O4090" t="b">
        <v>0</v>
      </c>
      <c r="P4090">
        <v>0</v>
      </c>
      <c r="Q4090" t="b">
        <v>0</v>
      </c>
      <c r="R4090" t="s">
        <v>8269</v>
      </c>
      <c r="S4090" s="12" t="s">
        <v>8318</v>
      </c>
      <c r="T4090" t="s">
        <v>8319</v>
      </c>
      <c r="U4090">
        <f>YEAR(N4090)</f>
        <v>2014</v>
      </c>
    </row>
    <row r="4091" spans="1:21" ht="15" customHeight="1" x14ac:dyDescent="0.25">
      <c r="A4091">
        <v>2910</v>
      </c>
      <c r="B4091" s="3" t="s">
        <v>2910</v>
      </c>
      <c r="C4091" s="3" t="s">
        <v>7020</v>
      </c>
      <c r="D4091" s="6">
        <v>30000</v>
      </c>
      <c r="E4091" s="8">
        <v>1</v>
      </c>
      <c r="F4091" t="s">
        <v>8220</v>
      </c>
      <c r="G4091">
        <f>ROUND(E4091/D4091*100,0)</f>
        <v>0</v>
      </c>
      <c r="H4091">
        <f>ROUND(E4091/P4091,2)</f>
        <v>1</v>
      </c>
      <c r="I4091" t="s">
        <v>8224</v>
      </c>
      <c r="J4091" t="s">
        <v>8246</v>
      </c>
      <c r="K4091">
        <v>1434139887</v>
      </c>
      <c r="L4091" s="9">
        <f>K4091/60/60/24+DATE(1970,1,1)</f>
        <v>42167.841284722221</v>
      </c>
      <c r="M4091">
        <v>1428955887</v>
      </c>
      <c r="N4091" s="9">
        <f>M4091/24/60/60+DATE(1970,1,1)</f>
        <v>42107.841284722221</v>
      </c>
      <c r="O4091" t="b">
        <v>0</v>
      </c>
      <c r="P4091">
        <v>1</v>
      </c>
      <c r="Q4091" t="b">
        <v>0</v>
      </c>
      <c r="R4091" t="s">
        <v>8269</v>
      </c>
      <c r="S4091" s="12" t="s">
        <v>8318</v>
      </c>
      <c r="T4091" t="s">
        <v>8319</v>
      </c>
      <c r="U4091">
        <f>YEAR(N4091)</f>
        <v>2015</v>
      </c>
    </row>
    <row r="4092" spans="1:21" ht="15" customHeight="1" x14ac:dyDescent="0.25">
      <c r="A4092">
        <v>3849</v>
      </c>
      <c r="B4092" s="3" t="s">
        <v>3846</v>
      </c>
      <c r="C4092" s="3" t="s">
        <v>7958</v>
      </c>
      <c r="D4092" s="6">
        <v>30000</v>
      </c>
      <c r="E4092" s="8">
        <v>2113</v>
      </c>
      <c r="F4092" t="s">
        <v>8220</v>
      </c>
      <c r="G4092">
        <f>ROUND(E4092/D4092*100,0)</f>
        <v>7</v>
      </c>
      <c r="H4092">
        <f>ROUND(E4092/P4092,2)</f>
        <v>75.459999999999994</v>
      </c>
      <c r="I4092" t="s">
        <v>8235</v>
      </c>
      <c r="J4092" t="s">
        <v>8248</v>
      </c>
      <c r="K4092">
        <v>1434047084</v>
      </c>
      <c r="L4092" s="9">
        <f>K4092/60/60/24+DATE(1970,1,1)</f>
        <v>42166.767175925925</v>
      </c>
      <c r="M4092">
        <v>1431455084</v>
      </c>
      <c r="N4092" s="9">
        <f>M4092/24/60/60+DATE(1970,1,1)</f>
        <v>42136.767175925925</v>
      </c>
      <c r="O4092" t="b">
        <v>1</v>
      </c>
      <c r="P4092">
        <v>28</v>
      </c>
      <c r="Q4092" t="b">
        <v>0</v>
      </c>
      <c r="R4092" t="s">
        <v>8269</v>
      </c>
      <c r="S4092" s="12" t="s">
        <v>8318</v>
      </c>
      <c r="T4092" t="s">
        <v>8319</v>
      </c>
      <c r="U4092">
        <f>YEAR(N4092)</f>
        <v>2015</v>
      </c>
    </row>
    <row r="4093" spans="1:21" ht="15" customHeight="1" x14ac:dyDescent="0.25">
      <c r="A4093">
        <v>3948</v>
      </c>
      <c r="B4093" s="3" t="s">
        <v>3945</v>
      </c>
      <c r="C4093" s="3" t="s">
        <v>8056</v>
      </c>
      <c r="D4093" s="6">
        <v>30000</v>
      </c>
      <c r="E4093" s="8">
        <v>0</v>
      </c>
      <c r="F4093" t="s">
        <v>8220</v>
      </c>
      <c r="G4093">
        <f>ROUND(E4093/D4093*100,0)</f>
        <v>0</v>
      </c>
      <c r="H4093" t="e">
        <f>ROUND(E4093/P4093,2)</f>
        <v>#DIV/0!</v>
      </c>
      <c r="I4093" t="s">
        <v>8225</v>
      </c>
      <c r="J4093" t="s">
        <v>8247</v>
      </c>
      <c r="K4093">
        <v>1410076123</v>
      </c>
      <c r="L4093" s="9">
        <f>K4093/60/60/24+DATE(1970,1,1)</f>
        <v>41889.325497685182</v>
      </c>
      <c r="M4093">
        <v>1404892123</v>
      </c>
      <c r="N4093" s="9">
        <f>M4093/24/60/60+DATE(1970,1,1)</f>
        <v>41829.325497685182</v>
      </c>
      <c r="O4093" t="b">
        <v>0</v>
      </c>
      <c r="P4093">
        <v>0</v>
      </c>
      <c r="Q4093" t="b">
        <v>0</v>
      </c>
      <c r="R4093" t="s">
        <v>8269</v>
      </c>
      <c r="S4093" s="12" t="s">
        <v>8318</v>
      </c>
      <c r="T4093" t="s">
        <v>8319</v>
      </c>
      <c r="U4093">
        <f>YEAR(N4093)</f>
        <v>2014</v>
      </c>
    </row>
    <row r="4094" spans="1:21" ht="15" customHeight="1" x14ac:dyDescent="0.25">
      <c r="A4094">
        <v>3981</v>
      </c>
      <c r="B4094" s="3" t="s">
        <v>3358</v>
      </c>
      <c r="C4094" s="3" t="s">
        <v>7469</v>
      </c>
      <c r="D4094" s="6">
        <v>30000</v>
      </c>
      <c r="E4094" s="8">
        <v>1225</v>
      </c>
      <c r="F4094" t="s">
        <v>8220</v>
      </c>
      <c r="G4094">
        <f>ROUND(E4094/D4094*100,0)</f>
        <v>4</v>
      </c>
      <c r="H4094">
        <f>ROUND(E4094/P4094,2)</f>
        <v>175</v>
      </c>
      <c r="I4094" t="s">
        <v>8223</v>
      </c>
      <c r="J4094" t="s">
        <v>8245</v>
      </c>
      <c r="K4094">
        <v>1468729149</v>
      </c>
      <c r="L4094" s="9">
        <f>K4094/60/60/24+DATE(1970,1,1)</f>
        <v>42568.179965277777</v>
      </c>
      <c r="M4094">
        <v>1463545149</v>
      </c>
      <c r="N4094" s="9">
        <f>M4094/24/60/60+DATE(1970,1,1)</f>
        <v>42508.179965277777</v>
      </c>
      <c r="O4094" t="b">
        <v>0</v>
      </c>
      <c r="P4094">
        <v>7</v>
      </c>
      <c r="Q4094" t="b">
        <v>0</v>
      </c>
      <c r="R4094" t="s">
        <v>8269</v>
      </c>
      <c r="S4094" s="12" t="s">
        <v>8318</v>
      </c>
      <c r="T4094" t="s">
        <v>8319</v>
      </c>
      <c r="U4094">
        <f>YEAR(N4094)</f>
        <v>2016</v>
      </c>
    </row>
    <row r="4095" spans="1:21" ht="15" customHeight="1" x14ac:dyDescent="0.25">
      <c r="A4095">
        <v>4006</v>
      </c>
      <c r="B4095" s="3" t="s">
        <v>4002</v>
      </c>
      <c r="C4095" s="3" t="s">
        <v>8111</v>
      </c>
      <c r="D4095" s="6">
        <v>30000</v>
      </c>
      <c r="E4095" s="8">
        <v>2</v>
      </c>
      <c r="F4095" t="s">
        <v>8220</v>
      </c>
      <c r="G4095">
        <f>ROUND(E4095/D4095*100,0)</f>
        <v>0</v>
      </c>
      <c r="H4095">
        <f>ROUND(E4095/P4095,2)</f>
        <v>2</v>
      </c>
      <c r="I4095" t="s">
        <v>8223</v>
      </c>
      <c r="J4095" t="s">
        <v>8245</v>
      </c>
      <c r="K4095">
        <v>1455647587</v>
      </c>
      <c r="L4095" s="9">
        <f>K4095/60/60/24+DATE(1970,1,1)</f>
        <v>42416.772997685184</v>
      </c>
      <c r="M4095">
        <v>1453487587</v>
      </c>
      <c r="N4095" s="9">
        <f>M4095/24/60/60+DATE(1970,1,1)</f>
        <v>42391.772997685184</v>
      </c>
      <c r="O4095" t="b">
        <v>0</v>
      </c>
      <c r="P4095">
        <v>1</v>
      </c>
      <c r="Q4095" t="b">
        <v>0</v>
      </c>
      <c r="R4095" t="s">
        <v>8269</v>
      </c>
      <c r="S4095" s="12" t="s">
        <v>8318</v>
      </c>
      <c r="T4095" t="s">
        <v>8319</v>
      </c>
      <c r="U4095">
        <f>YEAR(N4095)</f>
        <v>2016</v>
      </c>
    </row>
    <row r="4096" spans="1:21" ht="15" customHeight="1" x14ac:dyDescent="0.25">
      <c r="A4096">
        <v>4095</v>
      </c>
      <c r="B4096" s="3" t="s">
        <v>4091</v>
      </c>
      <c r="C4096" s="3" t="s">
        <v>8198</v>
      </c>
      <c r="D4096" s="6">
        <v>30000</v>
      </c>
      <c r="E4096" s="8">
        <v>800</v>
      </c>
      <c r="F4096" t="s">
        <v>8220</v>
      </c>
      <c r="G4096">
        <f>ROUND(E4096/D4096*100,0)</f>
        <v>3</v>
      </c>
      <c r="H4096">
        <f>ROUND(E4096/P4096,2)</f>
        <v>800</v>
      </c>
      <c r="I4096" t="s">
        <v>8237</v>
      </c>
      <c r="J4096" t="s">
        <v>8255</v>
      </c>
      <c r="K4096">
        <v>1482108350</v>
      </c>
      <c r="L4096" s="9">
        <f>K4096/60/60/24+DATE(1970,1,1)</f>
        <v>42723.031828703708</v>
      </c>
      <c r="M4096">
        <v>1479516350</v>
      </c>
      <c r="N4096" s="9">
        <f>M4096/24/60/60+DATE(1970,1,1)</f>
        <v>42693.031828703708</v>
      </c>
      <c r="O4096" t="b">
        <v>0</v>
      </c>
      <c r="P4096">
        <v>1</v>
      </c>
      <c r="Q4096" t="b">
        <v>0</v>
      </c>
      <c r="R4096" t="s">
        <v>8269</v>
      </c>
      <c r="S4096" s="12" t="s">
        <v>8318</v>
      </c>
      <c r="T4096" t="s">
        <v>8319</v>
      </c>
      <c r="U4096">
        <f>YEAR(N4096)</f>
        <v>2016</v>
      </c>
    </row>
    <row r="4097" spans="1:21" ht="15" customHeight="1" x14ac:dyDescent="0.25">
      <c r="A4097">
        <v>4105</v>
      </c>
      <c r="B4097" s="3" t="s">
        <v>4101</v>
      </c>
      <c r="C4097" s="3" t="s">
        <v>8208</v>
      </c>
      <c r="D4097" s="6">
        <v>33000</v>
      </c>
      <c r="E4097" s="8">
        <v>2300</v>
      </c>
      <c r="F4097" t="s">
        <v>8220</v>
      </c>
      <c r="G4097">
        <f>ROUND(E4097/D4097*100,0)</f>
        <v>7</v>
      </c>
      <c r="H4097">
        <f>ROUND(E4097/P4097,2)</f>
        <v>383.33</v>
      </c>
      <c r="I4097" t="s">
        <v>8237</v>
      </c>
      <c r="J4097" t="s">
        <v>8255</v>
      </c>
      <c r="K4097">
        <v>1482711309</v>
      </c>
      <c r="L4097" s="9">
        <f>K4097/60/60/24+DATE(1970,1,1)</f>
        <v>42730.010520833333</v>
      </c>
      <c r="M4097">
        <v>1479860109</v>
      </c>
      <c r="N4097" s="9">
        <f>M4097/24/60/60+DATE(1970,1,1)</f>
        <v>42697.010520833333</v>
      </c>
      <c r="O4097" t="b">
        <v>0</v>
      </c>
      <c r="P4097">
        <v>6</v>
      </c>
      <c r="Q4097" t="b">
        <v>0</v>
      </c>
      <c r="R4097" t="s">
        <v>8269</v>
      </c>
      <c r="S4097" s="12" t="s">
        <v>8318</v>
      </c>
      <c r="T4097" t="s">
        <v>8319</v>
      </c>
      <c r="U4097">
        <f>YEAR(N4097)</f>
        <v>2016</v>
      </c>
    </row>
    <row r="4098" spans="1:21" ht="15" customHeight="1" x14ac:dyDescent="0.25">
      <c r="A4098">
        <v>2848</v>
      </c>
      <c r="B4098" s="3" t="s">
        <v>2848</v>
      </c>
      <c r="C4098" s="3" t="s">
        <v>6958</v>
      </c>
      <c r="D4098" s="6">
        <v>35000</v>
      </c>
      <c r="E4098" s="8">
        <v>70</v>
      </c>
      <c r="F4098" t="s">
        <v>8220</v>
      </c>
      <c r="G4098">
        <f>ROUND(E4098/D4098*100,0)</f>
        <v>0</v>
      </c>
      <c r="H4098">
        <f>ROUND(E4098/P4098,2)</f>
        <v>23.33</v>
      </c>
      <c r="I4098" t="s">
        <v>8223</v>
      </c>
      <c r="J4098" t="s">
        <v>8245</v>
      </c>
      <c r="K4098">
        <v>1432913659</v>
      </c>
      <c r="L4098" s="9">
        <f>K4098/60/60/24+DATE(1970,1,1)</f>
        <v>42153.648831018523</v>
      </c>
      <c r="M4098">
        <v>1430321659</v>
      </c>
      <c r="N4098" s="9">
        <f>M4098/24/60/60+DATE(1970,1,1)</f>
        <v>42123.648831018523</v>
      </c>
      <c r="O4098" t="b">
        <v>0</v>
      </c>
      <c r="P4098">
        <v>3</v>
      </c>
      <c r="Q4098" t="b">
        <v>0</v>
      </c>
      <c r="R4098" t="s">
        <v>8269</v>
      </c>
      <c r="S4098" s="12" t="s">
        <v>8318</v>
      </c>
      <c r="T4098" t="s">
        <v>8319</v>
      </c>
      <c r="U4098">
        <f>YEAR(N4098)</f>
        <v>2015</v>
      </c>
    </row>
    <row r="4099" spans="1:21" ht="15" customHeight="1" x14ac:dyDescent="0.25">
      <c r="A4099">
        <v>2857</v>
      </c>
      <c r="B4099" s="3" t="s">
        <v>2857</v>
      </c>
      <c r="C4099" s="3" t="s">
        <v>6967</v>
      </c>
      <c r="D4099" s="6">
        <v>38000</v>
      </c>
      <c r="E4099" s="8">
        <v>7500</v>
      </c>
      <c r="F4099" t="s">
        <v>8220</v>
      </c>
      <c r="G4099">
        <f>ROUND(E4099/D4099*100,0)</f>
        <v>20</v>
      </c>
      <c r="H4099">
        <f>ROUND(E4099/P4099,2)</f>
        <v>500</v>
      </c>
      <c r="I4099" t="s">
        <v>8237</v>
      </c>
      <c r="J4099" t="s">
        <v>8255</v>
      </c>
      <c r="K4099">
        <v>1487613600</v>
      </c>
      <c r="L4099" s="9">
        <f>K4099/60/60/24+DATE(1970,1,1)</f>
        <v>42786.75</v>
      </c>
      <c r="M4099">
        <v>1482444295</v>
      </c>
      <c r="N4099" s="9">
        <f>M4099/24/60/60+DATE(1970,1,1)</f>
        <v>42726.920081018514</v>
      </c>
      <c r="O4099" t="b">
        <v>0</v>
      </c>
      <c r="P4099">
        <v>15</v>
      </c>
      <c r="Q4099" t="b">
        <v>0</v>
      </c>
      <c r="R4099" t="s">
        <v>8269</v>
      </c>
      <c r="S4099" s="12" t="s">
        <v>8318</v>
      </c>
      <c r="T4099" t="s">
        <v>8319</v>
      </c>
      <c r="U4099">
        <f>YEAR(N4099)</f>
        <v>2016</v>
      </c>
    </row>
    <row r="4100" spans="1:21" ht="15" customHeight="1" x14ac:dyDescent="0.25">
      <c r="A4100">
        <v>3845</v>
      </c>
      <c r="B4100" s="3" t="s">
        <v>3842</v>
      </c>
      <c r="C4100" s="3" t="s">
        <v>7954</v>
      </c>
      <c r="D4100" s="6">
        <v>40000</v>
      </c>
      <c r="E4100" s="8">
        <v>842</v>
      </c>
      <c r="F4100" t="s">
        <v>8220</v>
      </c>
      <c r="G4100">
        <f>ROUND(E4100/D4100*100,0)</f>
        <v>2</v>
      </c>
      <c r="H4100">
        <f>ROUND(E4100/P4100,2)</f>
        <v>70.17</v>
      </c>
      <c r="I4100" t="s">
        <v>8223</v>
      </c>
      <c r="J4100" t="s">
        <v>8245</v>
      </c>
      <c r="K4100">
        <v>1443711774</v>
      </c>
      <c r="L4100" s="9">
        <f>K4100/60/60/24+DATE(1970,1,1)</f>
        <v>42278.627013888887</v>
      </c>
      <c r="M4100">
        <v>1441119774</v>
      </c>
      <c r="N4100" s="9">
        <f>M4100/24/60/60+DATE(1970,1,1)</f>
        <v>42248.627013888894</v>
      </c>
      <c r="O4100" t="b">
        <v>1</v>
      </c>
      <c r="P4100">
        <v>12</v>
      </c>
      <c r="Q4100" t="b">
        <v>0</v>
      </c>
      <c r="R4100" t="s">
        <v>8269</v>
      </c>
      <c r="S4100" s="12" t="s">
        <v>8318</v>
      </c>
      <c r="T4100" t="s">
        <v>8319</v>
      </c>
      <c r="U4100">
        <f>YEAR(N4100)</f>
        <v>2015</v>
      </c>
    </row>
    <row r="4101" spans="1:21" ht="15" customHeight="1" x14ac:dyDescent="0.25">
      <c r="A4101">
        <v>2884</v>
      </c>
      <c r="B4101" s="3" t="s">
        <v>2884</v>
      </c>
      <c r="C4101" s="3" t="s">
        <v>6994</v>
      </c>
      <c r="D4101" s="6">
        <v>45000</v>
      </c>
      <c r="E4101" s="8">
        <v>185</v>
      </c>
      <c r="F4101" t="s">
        <v>8220</v>
      </c>
      <c r="G4101">
        <f>ROUND(E4101/D4101*100,0)</f>
        <v>0</v>
      </c>
      <c r="H4101">
        <f>ROUND(E4101/P4101,2)</f>
        <v>46.25</v>
      </c>
      <c r="I4101" t="s">
        <v>8223</v>
      </c>
      <c r="J4101" t="s">
        <v>8245</v>
      </c>
      <c r="K4101">
        <v>1417800435</v>
      </c>
      <c r="L4101" s="9">
        <f>K4101/60/60/24+DATE(1970,1,1)</f>
        <v>41978.727256944447</v>
      </c>
      <c r="M4101">
        <v>1415208435</v>
      </c>
      <c r="N4101" s="9">
        <f>M4101/24/60/60+DATE(1970,1,1)</f>
        <v>41948.727256944447</v>
      </c>
      <c r="O4101" t="b">
        <v>0</v>
      </c>
      <c r="P4101">
        <v>4</v>
      </c>
      <c r="Q4101" t="b">
        <v>0</v>
      </c>
      <c r="R4101" t="s">
        <v>8269</v>
      </c>
      <c r="S4101" s="12" t="s">
        <v>8318</v>
      </c>
      <c r="T4101" t="s">
        <v>8319</v>
      </c>
      <c r="U4101">
        <f>YEAR(N4101)</f>
        <v>2014</v>
      </c>
    </row>
    <row r="4102" spans="1:21" ht="15" customHeight="1" x14ac:dyDescent="0.25">
      <c r="A4102">
        <v>2863</v>
      </c>
      <c r="B4102" s="3" t="s">
        <v>2863</v>
      </c>
      <c r="C4102" s="3" t="s">
        <v>6973</v>
      </c>
      <c r="D4102" s="6">
        <v>50000</v>
      </c>
      <c r="E4102" s="8">
        <v>20</v>
      </c>
      <c r="F4102" t="s">
        <v>8220</v>
      </c>
      <c r="G4102">
        <f>ROUND(E4102/D4102*100,0)</f>
        <v>0</v>
      </c>
      <c r="H4102">
        <f>ROUND(E4102/P4102,2)</f>
        <v>20</v>
      </c>
      <c r="I4102" t="s">
        <v>8223</v>
      </c>
      <c r="J4102" t="s">
        <v>8245</v>
      </c>
      <c r="K4102">
        <v>1410279123</v>
      </c>
      <c r="L4102" s="9">
        <f>K4102/60/60/24+DATE(1970,1,1)</f>
        <v>41891.675034722226</v>
      </c>
      <c r="M4102">
        <v>1405095123</v>
      </c>
      <c r="N4102" s="9">
        <f>M4102/24/60/60+DATE(1970,1,1)</f>
        <v>41831.675034722226</v>
      </c>
      <c r="O4102" t="b">
        <v>0</v>
      </c>
      <c r="P4102">
        <v>1</v>
      </c>
      <c r="Q4102" t="b">
        <v>0</v>
      </c>
      <c r="R4102" t="s">
        <v>8269</v>
      </c>
      <c r="S4102" s="12" t="s">
        <v>8318</v>
      </c>
      <c r="T4102" t="s">
        <v>8319</v>
      </c>
      <c r="U4102">
        <f>YEAR(N4102)</f>
        <v>2014</v>
      </c>
    </row>
    <row r="4103" spans="1:21" ht="15" customHeight="1" x14ac:dyDescent="0.25">
      <c r="A4103">
        <v>2894</v>
      </c>
      <c r="B4103" s="3" t="s">
        <v>2894</v>
      </c>
      <c r="C4103" s="3" t="s">
        <v>7004</v>
      </c>
      <c r="D4103" s="6">
        <v>50000</v>
      </c>
      <c r="E4103" s="8">
        <v>0</v>
      </c>
      <c r="F4103" t="s">
        <v>8220</v>
      </c>
      <c r="G4103">
        <f>ROUND(E4103/D4103*100,0)</f>
        <v>0</v>
      </c>
      <c r="H4103" t="e">
        <f>ROUND(E4103/P4103,2)</f>
        <v>#DIV/0!</v>
      </c>
      <c r="I4103" t="s">
        <v>8223</v>
      </c>
      <c r="J4103" t="s">
        <v>8245</v>
      </c>
      <c r="K4103">
        <v>1428100815</v>
      </c>
      <c r="L4103" s="9">
        <f>K4103/60/60/24+DATE(1970,1,1)</f>
        <v>42097.944618055553</v>
      </c>
      <c r="M4103">
        <v>1422920415</v>
      </c>
      <c r="N4103" s="9">
        <f>M4103/24/60/60+DATE(1970,1,1)</f>
        <v>42037.986284722225</v>
      </c>
      <c r="O4103" t="b">
        <v>0</v>
      </c>
      <c r="P4103">
        <v>0</v>
      </c>
      <c r="Q4103" t="b">
        <v>0</v>
      </c>
      <c r="R4103" t="s">
        <v>8269</v>
      </c>
      <c r="S4103" s="12" t="s">
        <v>8318</v>
      </c>
      <c r="T4103" t="s">
        <v>8319</v>
      </c>
      <c r="U4103">
        <f>YEAR(N4103)</f>
        <v>2015</v>
      </c>
    </row>
    <row r="4104" spans="1:21" ht="15" customHeight="1" x14ac:dyDescent="0.25">
      <c r="A4104">
        <v>3893</v>
      </c>
      <c r="B4104" s="3" t="s">
        <v>3890</v>
      </c>
      <c r="C4104" s="3" t="s">
        <v>8001</v>
      </c>
      <c r="D4104" s="6">
        <v>50000</v>
      </c>
      <c r="E4104" s="8">
        <v>10775</v>
      </c>
      <c r="F4104" t="s">
        <v>8220</v>
      </c>
      <c r="G4104">
        <f>ROUND(E4104/D4104*100,0)</f>
        <v>22</v>
      </c>
      <c r="H4104">
        <f>ROUND(E4104/P4104,2)</f>
        <v>128.27000000000001</v>
      </c>
      <c r="I4104" t="s">
        <v>8223</v>
      </c>
      <c r="J4104" t="s">
        <v>8245</v>
      </c>
      <c r="K4104">
        <v>1404194400</v>
      </c>
      <c r="L4104" s="9">
        <f>K4104/60/60/24+DATE(1970,1,1)</f>
        <v>41821.25</v>
      </c>
      <c r="M4104">
        <v>1400600840</v>
      </c>
      <c r="N4104" s="9">
        <f>M4104/24/60/60+DATE(1970,1,1)</f>
        <v>41779.657870370371</v>
      </c>
      <c r="O4104" t="b">
        <v>0</v>
      </c>
      <c r="P4104">
        <v>84</v>
      </c>
      <c r="Q4104" t="b">
        <v>0</v>
      </c>
      <c r="R4104" t="s">
        <v>8269</v>
      </c>
      <c r="S4104" s="12" t="s">
        <v>8318</v>
      </c>
      <c r="T4104" t="s">
        <v>8319</v>
      </c>
      <c r="U4104">
        <f>YEAR(N4104)</f>
        <v>2014</v>
      </c>
    </row>
    <row r="4105" spans="1:21" ht="15" customHeight="1" x14ac:dyDescent="0.25">
      <c r="A4105">
        <v>3993</v>
      </c>
      <c r="B4105" s="3" t="s">
        <v>3989</v>
      </c>
      <c r="C4105" s="3" t="s">
        <v>8099</v>
      </c>
      <c r="D4105" s="6">
        <v>50000</v>
      </c>
      <c r="E4105" s="8">
        <v>3</v>
      </c>
      <c r="F4105" t="s">
        <v>8220</v>
      </c>
      <c r="G4105">
        <f>ROUND(E4105/D4105*100,0)</f>
        <v>0</v>
      </c>
      <c r="H4105">
        <f>ROUND(E4105/P4105,2)</f>
        <v>3</v>
      </c>
      <c r="I4105" t="s">
        <v>8223</v>
      </c>
      <c r="J4105" t="s">
        <v>8245</v>
      </c>
      <c r="K4105">
        <v>1431549912</v>
      </c>
      <c r="L4105" s="9">
        <f>K4105/60/60/24+DATE(1970,1,1)</f>
        <v>42137.864722222221</v>
      </c>
      <c r="M4105">
        <v>1428957912</v>
      </c>
      <c r="N4105" s="9">
        <f>M4105/24/60/60+DATE(1970,1,1)</f>
        <v>42107.864722222221</v>
      </c>
      <c r="O4105" t="b">
        <v>0</v>
      </c>
      <c r="P4105">
        <v>1</v>
      </c>
      <c r="Q4105" t="b">
        <v>0</v>
      </c>
      <c r="R4105" t="s">
        <v>8269</v>
      </c>
      <c r="S4105" s="12" t="s">
        <v>8318</v>
      </c>
      <c r="T4105" t="s">
        <v>8319</v>
      </c>
      <c r="U4105">
        <f>YEAR(N4105)</f>
        <v>2015</v>
      </c>
    </row>
    <row r="4106" spans="1:21" ht="15" customHeight="1" x14ac:dyDescent="0.25">
      <c r="A4106">
        <v>3909</v>
      </c>
      <c r="B4106" s="3" t="s">
        <v>3906</v>
      </c>
      <c r="C4106" s="3" t="s">
        <v>8017</v>
      </c>
      <c r="D4106" s="6">
        <v>60000</v>
      </c>
      <c r="E4106" s="8">
        <v>135</v>
      </c>
      <c r="F4106" t="s">
        <v>8220</v>
      </c>
      <c r="G4106">
        <f>ROUND(E4106/D4106*100,0)</f>
        <v>0</v>
      </c>
      <c r="H4106">
        <f>ROUND(E4106/P4106,2)</f>
        <v>33.75</v>
      </c>
      <c r="I4106" t="s">
        <v>8223</v>
      </c>
      <c r="J4106" t="s">
        <v>8245</v>
      </c>
      <c r="K4106">
        <v>1410424642</v>
      </c>
      <c r="L4106" s="9">
        <f>K4106/60/60/24+DATE(1970,1,1)</f>
        <v>41893.359282407408</v>
      </c>
      <c r="M4106">
        <v>1407832642</v>
      </c>
      <c r="N4106" s="9">
        <f>M4106/24/60/60+DATE(1970,1,1)</f>
        <v>41863.359282407408</v>
      </c>
      <c r="O4106" t="b">
        <v>0</v>
      </c>
      <c r="P4106">
        <v>4</v>
      </c>
      <c r="Q4106" t="b">
        <v>0</v>
      </c>
      <c r="R4106" t="s">
        <v>8269</v>
      </c>
      <c r="S4106" s="12" t="s">
        <v>8318</v>
      </c>
      <c r="T4106" t="s">
        <v>8319</v>
      </c>
      <c r="U4106">
        <f>YEAR(N4106)</f>
        <v>2014</v>
      </c>
    </row>
    <row r="4107" spans="1:21" ht="15" customHeight="1" x14ac:dyDescent="0.25">
      <c r="A4107">
        <v>3918</v>
      </c>
      <c r="B4107" s="3" t="s">
        <v>3915</v>
      </c>
      <c r="C4107" s="3" t="s">
        <v>8026</v>
      </c>
      <c r="D4107" s="6">
        <v>60000</v>
      </c>
      <c r="E4107" s="8">
        <v>120</v>
      </c>
      <c r="F4107" t="s">
        <v>8220</v>
      </c>
      <c r="G4107">
        <f>ROUND(E4107/D4107*100,0)</f>
        <v>0</v>
      </c>
      <c r="H4107">
        <f>ROUND(E4107/P4107,2)</f>
        <v>40</v>
      </c>
      <c r="I4107" t="s">
        <v>8224</v>
      </c>
      <c r="J4107" t="s">
        <v>8246</v>
      </c>
      <c r="K4107">
        <v>1407168000</v>
      </c>
      <c r="L4107" s="9">
        <f>K4107/60/60/24+DATE(1970,1,1)</f>
        <v>41855.666666666664</v>
      </c>
      <c r="M4107">
        <v>1406131023</v>
      </c>
      <c r="N4107" s="9">
        <f>M4107/24/60/60+DATE(1970,1,1)</f>
        <v>41843.664618055554</v>
      </c>
      <c r="O4107" t="b">
        <v>0</v>
      </c>
      <c r="P4107">
        <v>3</v>
      </c>
      <c r="Q4107" t="b">
        <v>0</v>
      </c>
      <c r="R4107" t="s">
        <v>8269</v>
      </c>
      <c r="S4107" s="12" t="s">
        <v>8318</v>
      </c>
      <c r="T4107" t="s">
        <v>8319</v>
      </c>
      <c r="U4107">
        <f>YEAR(N4107)</f>
        <v>2014</v>
      </c>
    </row>
    <row r="4108" spans="1:21" ht="15" customHeight="1" x14ac:dyDescent="0.25">
      <c r="A4108">
        <v>4098</v>
      </c>
      <c r="B4108" s="3" t="s">
        <v>4094</v>
      </c>
      <c r="C4108" s="3" t="s">
        <v>8201</v>
      </c>
      <c r="D4108" s="6">
        <v>75000</v>
      </c>
      <c r="E4108" s="8">
        <v>0</v>
      </c>
      <c r="F4108" t="s">
        <v>8220</v>
      </c>
      <c r="G4108">
        <f>ROUND(E4108/D4108*100,0)</f>
        <v>0</v>
      </c>
      <c r="H4108" t="e">
        <f>ROUND(E4108/P4108,2)</f>
        <v>#DIV/0!</v>
      </c>
      <c r="I4108" t="s">
        <v>8223</v>
      </c>
      <c r="J4108" t="s">
        <v>8245</v>
      </c>
      <c r="K4108">
        <v>1465060797</v>
      </c>
      <c r="L4108" s="9">
        <f>K4108/60/60/24+DATE(1970,1,1)</f>
        <v>42525.722187499996</v>
      </c>
      <c r="M4108">
        <v>1462468797</v>
      </c>
      <c r="N4108" s="9">
        <f>M4108/24/60/60+DATE(1970,1,1)</f>
        <v>42495.722187499996</v>
      </c>
      <c r="O4108" t="b">
        <v>0</v>
      </c>
      <c r="P4108">
        <v>0</v>
      </c>
      <c r="Q4108" t="b">
        <v>0</v>
      </c>
      <c r="R4108" t="s">
        <v>8269</v>
      </c>
      <c r="S4108" s="12" t="s">
        <v>8318</v>
      </c>
      <c r="T4108" t="s">
        <v>8319</v>
      </c>
      <c r="U4108">
        <f>YEAR(N4108)</f>
        <v>2016</v>
      </c>
    </row>
    <row r="4109" spans="1:21" ht="15" customHeight="1" x14ac:dyDescent="0.25">
      <c r="A4109">
        <v>3977</v>
      </c>
      <c r="B4109" s="3" t="s">
        <v>3974</v>
      </c>
      <c r="C4109" s="3" t="s">
        <v>8084</v>
      </c>
      <c r="D4109" s="6">
        <v>90000</v>
      </c>
      <c r="E4109" s="8">
        <v>1305</v>
      </c>
      <c r="F4109" t="s">
        <v>8220</v>
      </c>
      <c r="G4109">
        <f>ROUND(E4109/D4109*100,0)</f>
        <v>1</v>
      </c>
      <c r="H4109">
        <f>ROUND(E4109/P4109,2)</f>
        <v>217.5</v>
      </c>
      <c r="I4109" t="s">
        <v>8223</v>
      </c>
      <c r="J4109" t="s">
        <v>8245</v>
      </c>
      <c r="K4109">
        <v>1469213732</v>
      </c>
      <c r="L4109" s="9">
        <f>K4109/60/60/24+DATE(1970,1,1)</f>
        <v>42573.788564814815</v>
      </c>
      <c r="M4109">
        <v>1466621732</v>
      </c>
      <c r="N4109" s="9">
        <f>M4109/24/60/60+DATE(1970,1,1)</f>
        <v>42543.788564814815</v>
      </c>
      <c r="O4109" t="b">
        <v>0</v>
      </c>
      <c r="P4109">
        <v>6</v>
      </c>
      <c r="Q4109" t="b">
        <v>0</v>
      </c>
      <c r="R4109" t="s">
        <v>8269</v>
      </c>
      <c r="S4109" s="12" t="s">
        <v>8318</v>
      </c>
      <c r="T4109" t="s">
        <v>8319</v>
      </c>
      <c r="U4109">
        <f>YEAR(N4109)</f>
        <v>2016</v>
      </c>
    </row>
    <row r="4110" spans="1:21" ht="15" customHeight="1" x14ac:dyDescent="0.25">
      <c r="A4110">
        <v>3853</v>
      </c>
      <c r="B4110" s="3" t="s">
        <v>3850</v>
      </c>
      <c r="C4110" s="3" t="s">
        <v>7962</v>
      </c>
      <c r="D4110" s="6">
        <v>100000</v>
      </c>
      <c r="E4110" s="8">
        <v>26</v>
      </c>
      <c r="F4110" t="s">
        <v>8220</v>
      </c>
      <c r="G4110">
        <f>ROUND(E4110/D4110*100,0)</f>
        <v>0</v>
      </c>
      <c r="H4110">
        <f>ROUND(E4110/P4110,2)</f>
        <v>13</v>
      </c>
      <c r="I4110" t="s">
        <v>8223</v>
      </c>
      <c r="J4110" t="s">
        <v>8245</v>
      </c>
      <c r="K4110">
        <v>1409602178</v>
      </c>
      <c r="L4110" s="9">
        <f>K4110/60/60/24+DATE(1970,1,1)</f>
        <v>41883.84002314815</v>
      </c>
      <c r="M4110">
        <v>1406578178</v>
      </c>
      <c r="N4110" s="9">
        <f>M4110/24/60/60+DATE(1970,1,1)</f>
        <v>41848.84002314815</v>
      </c>
      <c r="O4110" t="b">
        <v>0</v>
      </c>
      <c r="P4110">
        <v>2</v>
      </c>
      <c r="Q4110" t="b">
        <v>0</v>
      </c>
      <c r="R4110" t="s">
        <v>8269</v>
      </c>
      <c r="S4110" s="12" t="s">
        <v>8318</v>
      </c>
      <c r="T4110" t="s">
        <v>8319</v>
      </c>
      <c r="U4110">
        <f>YEAR(N4110)</f>
        <v>2014</v>
      </c>
    </row>
    <row r="4111" spans="1:21" ht="15" customHeight="1" x14ac:dyDescent="0.25">
      <c r="A4111">
        <v>4092</v>
      </c>
      <c r="B4111" s="3" t="s">
        <v>4088</v>
      </c>
      <c r="C4111" s="3" t="s">
        <v>8195</v>
      </c>
      <c r="D4111" s="6">
        <v>110000</v>
      </c>
      <c r="E4111" s="8">
        <v>20</v>
      </c>
      <c r="F4111" t="s">
        <v>8220</v>
      </c>
      <c r="G4111">
        <f>ROUND(E4111/D4111*100,0)</f>
        <v>0</v>
      </c>
      <c r="H4111">
        <f>ROUND(E4111/P4111,2)</f>
        <v>20</v>
      </c>
      <c r="I4111" t="s">
        <v>8223</v>
      </c>
      <c r="J4111" t="s">
        <v>8245</v>
      </c>
      <c r="K4111">
        <v>1428205247</v>
      </c>
      <c r="L4111" s="9">
        <f>K4111/60/60/24+DATE(1970,1,1)</f>
        <v>42099.153321759266</v>
      </c>
      <c r="M4111">
        <v>1423024847</v>
      </c>
      <c r="N4111" s="9">
        <f>M4111/24/60/60+DATE(1970,1,1)</f>
        <v>42039.194988425923</v>
      </c>
      <c r="O4111" t="b">
        <v>0</v>
      </c>
      <c r="P4111">
        <v>1</v>
      </c>
      <c r="Q4111" t="b">
        <v>0</v>
      </c>
      <c r="R4111" t="s">
        <v>8269</v>
      </c>
      <c r="S4111" s="12" t="s">
        <v>8318</v>
      </c>
      <c r="T4111" t="s">
        <v>8319</v>
      </c>
      <c r="U4111">
        <f>YEAR(N4111)</f>
        <v>2015</v>
      </c>
    </row>
    <row r="4112" spans="1:21" ht="15" customHeight="1" x14ac:dyDescent="0.25">
      <c r="A4112">
        <v>2876</v>
      </c>
      <c r="B4112" s="3" t="s">
        <v>2876</v>
      </c>
      <c r="C4112" s="3" t="s">
        <v>6986</v>
      </c>
      <c r="D4112" s="6">
        <v>150000</v>
      </c>
      <c r="E4112" s="8">
        <v>0</v>
      </c>
      <c r="F4112" t="s">
        <v>8220</v>
      </c>
      <c r="G4112">
        <f>ROUND(E4112/D4112*100,0)</f>
        <v>0</v>
      </c>
      <c r="H4112" t="e">
        <f>ROUND(E4112/P4112,2)</f>
        <v>#DIV/0!</v>
      </c>
      <c r="I4112" t="s">
        <v>8223</v>
      </c>
      <c r="J4112" t="s">
        <v>8245</v>
      </c>
      <c r="K4112">
        <v>1437069079</v>
      </c>
      <c r="L4112" s="9">
        <f>K4112/60/60/24+DATE(1970,1,1)</f>
        <v>42201.743969907402</v>
      </c>
      <c r="M4112">
        <v>1434477079</v>
      </c>
      <c r="N4112" s="9">
        <f>M4112/24/60/60+DATE(1970,1,1)</f>
        <v>42171.743969907402</v>
      </c>
      <c r="O4112" t="b">
        <v>0</v>
      </c>
      <c r="P4112">
        <v>0</v>
      </c>
      <c r="Q4112" t="b">
        <v>0</v>
      </c>
      <c r="R4112" t="s">
        <v>8269</v>
      </c>
      <c r="S4112" s="12" t="s">
        <v>8318</v>
      </c>
      <c r="T4112" t="s">
        <v>8319</v>
      </c>
      <c r="U4112">
        <f>YEAR(N4112)</f>
        <v>2015</v>
      </c>
    </row>
    <row r="4113" spans="1:21" ht="15" customHeight="1" x14ac:dyDescent="0.25">
      <c r="A4113">
        <v>2902</v>
      </c>
      <c r="B4113" s="3" t="s">
        <v>2902</v>
      </c>
      <c r="C4113" s="3" t="s">
        <v>7012</v>
      </c>
      <c r="D4113" s="6">
        <v>150000</v>
      </c>
      <c r="E4113" s="8">
        <v>25</v>
      </c>
      <c r="F4113" t="s">
        <v>8220</v>
      </c>
      <c r="G4113">
        <f>ROUND(E4113/D4113*100,0)</f>
        <v>0</v>
      </c>
      <c r="H4113">
        <f>ROUND(E4113/P4113,2)</f>
        <v>25</v>
      </c>
      <c r="I4113" t="s">
        <v>8223</v>
      </c>
      <c r="J4113" t="s">
        <v>8245</v>
      </c>
      <c r="K4113">
        <v>1440412396</v>
      </c>
      <c r="L4113" s="9">
        <f>K4113/60/60/24+DATE(1970,1,1)</f>
        <v>42240.439768518518</v>
      </c>
      <c r="M4113">
        <v>1437820396</v>
      </c>
      <c r="N4113" s="9">
        <f>M4113/24/60/60+DATE(1970,1,1)</f>
        <v>42210.439768518518</v>
      </c>
      <c r="O4113" t="b">
        <v>0</v>
      </c>
      <c r="P4113">
        <v>1</v>
      </c>
      <c r="Q4113" t="b">
        <v>0</v>
      </c>
      <c r="R4113" t="s">
        <v>8269</v>
      </c>
      <c r="S4113" s="12" t="s">
        <v>8318</v>
      </c>
      <c r="T4113" t="s">
        <v>8319</v>
      </c>
      <c r="U4113">
        <f>YEAR(N4113)</f>
        <v>2015</v>
      </c>
    </row>
    <row r="4114" spans="1:21" ht="15" customHeight="1" x14ac:dyDescent="0.25">
      <c r="A4114">
        <v>2909</v>
      </c>
      <c r="B4114" s="3" t="s">
        <v>2909</v>
      </c>
      <c r="C4114" s="3" t="s">
        <v>7019</v>
      </c>
      <c r="D4114" s="6">
        <v>180000</v>
      </c>
      <c r="E4114" s="8">
        <v>20</v>
      </c>
      <c r="F4114" t="s">
        <v>8220</v>
      </c>
      <c r="G4114">
        <f>ROUND(E4114/D4114*100,0)</f>
        <v>0</v>
      </c>
      <c r="H4114">
        <f>ROUND(E4114/P4114,2)</f>
        <v>20</v>
      </c>
      <c r="I4114" t="s">
        <v>8223</v>
      </c>
      <c r="J4114" t="s">
        <v>8245</v>
      </c>
      <c r="K4114">
        <v>1416944760</v>
      </c>
      <c r="L4114" s="9">
        <f>K4114/60/60/24+DATE(1970,1,1)</f>
        <v>41968.823611111111</v>
      </c>
      <c r="M4114">
        <v>1413527001</v>
      </c>
      <c r="N4114" s="9">
        <f>M4114/24/60/60+DATE(1970,1,1)</f>
        <v>41929.266215277778</v>
      </c>
      <c r="O4114" t="b">
        <v>0</v>
      </c>
      <c r="P4114">
        <v>1</v>
      </c>
      <c r="Q4114" t="b">
        <v>0</v>
      </c>
      <c r="R4114" t="s">
        <v>8269</v>
      </c>
      <c r="S4114" s="12" t="s">
        <v>8318</v>
      </c>
      <c r="T4114" t="s">
        <v>8319</v>
      </c>
      <c r="U4114">
        <f>YEAR(N4114)</f>
        <v>2014</v>
      </c>
    </row>
    <row r="4115" spans="1:21" ht="15" customHeight="1" x14ac:dyDescent="0.25">
      <c r="A4115">
        <v>3951</v>
      </c>
      <c r="B4115" s="3" t="s">
        <v>3948</v>
      </c>
      <c r="C4115" s="3" t="s">
        <v>6961</v>
      </c>
      <c r="D4115" s="6">
        <v>200000</v>
      </c>
      <c r="E4115" s="8">
        <v>1</v>
      </c>
      <c r="F4115" t="s">
        <v>8220</v>
      </c>
      <c r="G4115">
        <f>ROUND(E4115/D4115*100,0)</f>
        <v>0</v>
      </c>
      <c r="H4115">
        <f>ROUND(E4115/P4115,2)</f>
        <v>1</v>
      </c>
      <c r="I4115" t="s">
        <v>8240</v>
      </c>
      <c r="J4115" t="s">
        <v>8248</v>
      </c>
      <c r="K4115">
        <v>1462301342</v>
      </c>
      <c r="L4115" s="9">
        <f>K4115/60/60/24+DATE(1970,1,1)</f>
        <v>42493.784050925926</v>
      </c>
      <c r="M4115">
        <v>1457120942</v>
      </c>
      <c r="N4115" s="9">
        <f>M4115/24/60/60+DATE(1970,1,1)</f>
        <v>42433.825717592597</v>
      </c>
      <c r="O4115" t="b">
        <v>0</v>
      </c>
      <c r="P4115">
        <v>1</v>
      </c>
      <c r="Q4115" t="b">
        <v>0</v>
      </c>
      <c r="R4115" t="s">
        <v>8269</v>
      </c>
      <c r="S4115" s="12" t="s">
        <v>8318</v>
      </c>
      <c r="T4115" t="s">
        <v>8319</v>
      </c>
      <c r="U4115">
        <f>YEAR(N4115)</f>
        <v>2016</v>
      </c>
    </row>
  </sheetData>
  <autoFilter ref="A1:U4115" xr:uid="{47AE4D4A-0576-4D17-A97E-C4BA5239E73E}">
    <filterColumn colId="5">
      <filters>
        <filter val="failed"/>
      </filters>
    </filterColumn>
    <filterColumn colId="19">
      <filters>
        <filter val="plays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25303-F0D1-4FB9-9DA5-8184CA5578E8}">
  <dimension ref="A1:I13"/>
  <sheetViews>
    <sheetView workbookViewId="0">
      <selection activeCell="M22" sqref="M22"/>
    </sheetView>
  </sheetViews>
  <sheetFormatPr defaultRowHeight="15" x14ac:dyDescent="0.25"/>
  <cols>
    <col min="1" max="1" width="15.7109375" customWidth="1"/>
    <col min="2" max="2" width="19.7109375" customWidth="1"/>
    <col min="3" max="3" width="15.7109375" customWidth="1"/>
    <col min="4" max="4" width="21.5703125" customWidth="1"/>
    <col min="5" max="5" width="20.85546875" customWidth="1"/>
    <col min="6" max="6" width="20.5703125" customWidth="1"/>
    <col min="7" max="7" width="20.28515625" customWidth="1"/>
    <col min="8" max="8" width="20.42578125" customWidth="1"/>
    <col min="9" max="9" width="15.7109375" customWidth="1"/>
  </cols>
  <sheetData>
    <row r="1" spans="1:9" x14ac:dyDescent="0.25">
      <c r="A1" s="13" t="s">
        <v>8363</v>
      </c>
      <c r="B1" s="13" t="s">
        <v>8364</v>
      </c>
      <c r="C1" s="13" t="s">
        <v>8365</v>
      </c>
      <c r="D1" s="13" t="s">
        <v>8366</v>
      </c>
      <c r="E1" s="13" t="s">
        <v>8367</v>
      </c>
      <c r="F1" s="13" t="s">
        <v>8368</v>
      </c>
      <c r="G1" s="13" t="s">
        <v>8369</v>
      </c>
      <c r="H1" s="13" t="s">
        <v>8370</v>
      </c>
      <c r="I1" s="13"/>
    </row>
    <row r="2" spans="1:9" x14ac:dyDescent="0.25">
      <c r="A2" t="s">
        <v>8371</v>
      </c>
      <c r="B2">
        <f>COUNTIFS(AH!$D:$D,"&lt;1000",AH!$T:$T,"plays",AH!$F:$F,"successful")</f>
        <v>141</v>
      </c>
      <c r="C2">
        <f>COUNTIFS(AH!$D:$D,"&lt;1000",AH!$T:$T,"plays",AH!$F:$F,"failed")</f>
        <v>45</v>
      </c>
      <c r="D2">
        <f>COUNTIFS(AH!$D:$D,"&lt;1000",AH!$T:$T,"plays",AH!$F:$F,"canceled")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9" x14ac:dyDescent="0.25">
      <c r="A3" t="s">
        <v>8372</v>
      </c>
      <c r="B3">
        <f>COUNTIFS(AH!$D:$D,"&gt;=1000",AH!D:D,"&lt;5000",AH!$T:$T,"plays",AH!$F:$F,"successful")</f>
        <v>388</v>
      </c>
      <c r="C3">
        <f>COUNTIFS(AH!$D:$D,"&gt;=1000",AH!$D:$D,"&lt;5000",AH!$T:$T,"plays",AH!$F:$F,"failed")</f>
        <v>146</v>
      </c>
      <c r="D3">
        <f>COUNTIFS(AH!$D:$D,"&gt;=1000",AH!F:F,"&lt;5000",AH!$T:$T,"plays",AH!$F:$F,"canceled")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9" x14ac:dyDescent="0.25">
      <c r="A4" t="s">
        <v>8373</v>
      </c>
      <c r="B4">
        <f>COUNTIFS(AH!$D:$D,"&gt;=5000",AH!D:D,"&lt;10000",AH!$T:$T,"plays",AH!$F:$F,"successful")</f>
        <v>93</v>
      </c>
      <c r="C4">
        <f>COUNTIFS(AH!$D:$D,"&gt;=5000",AH!D:D,"&lt;10000",AH!$T:$T,"plays",AH!$F:$F,"failed")</f>
        <v>76</v>
      </c>
      <c r="D4">
        <f>COUNTIFS(AH!$D:$D,"&gt;=5000",AH!F:F,"&lt;10000",AH!$T:$T,"plays",AH!$F:$F,"canceled")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9" x14ac:dyDescent="0.25">
      <c r="A5" t="s">
        <v>8374</v>
      </c>
      <c r="B5">
        <f>COUNTIFS(AH!$D:$D,"&gt;=10000",AH!D:D,"&lt;15000",AH!$T:$T,"plays",AH!$F:$F,"successful")</f>
        <v>39</v>
      </c>
      <c r="C5">
        <f>COUNTIFS(AH!$D:$D,"&gt;=10000",AH!D:D,"&lt;15000",AH!$T:$T,"plays",AH!$F:$F,"failed")</f>
        <v>33</v>
      </c>
      <c r="D5">
        <f>COUNTIFS(AH!$D:$D,"&gt;=10000",AH!F:F,"&lt;15000",AH!$T:$T,"plays",AH!$F:$F,"canceled")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9" x14ac:dyDescent="0.25">
      <c r="A6" t="s">
        <v>8375</v>
      </c>
      <c r="B6">
        <f>COUNTIFS(AH!$D:$D,"&gt;=15000",AH!D:D,"&lt;20000",AH!$T:$T,"plays",AH!$F:$F,"successful")</f>
        <v>12</v>
      </c>
      <c r="C6">
        <f>COUNTIFS(AH!$D:$D,"&gt;=15000",AH!D:D,"&lt;20000",AH!$T:$T,"plays",AH!$F:$F,"failed")</f>
        <v>12</v>
      </c>
      <c r="D6">
        <f>COUNTIFS(AH!$D:$D,"&gt;=15000",AH!F:F,"&lt;20000",AH!$T:$T,"plays",AH!$F:$F,"canceled")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9" x14ac:dyDescent="0.25">
      <c r="A7" t="s">
        <v>8376</v>
      </c>
      <c r="B7">
        <f>COUNTIFS(AH!$D:$D,"&gt;=20000",AH!D:D,"&lt;25000",AH!$T:$T,"plays",AH!$F:$F,"successful")</f>
        <v>9</v>
      </c>
      <c r="C7">
        <f>COUNTIFS(AH!$D:$D,"&gt;=20000",AH!D:D,"&lt;25000",AH!$T:$T,"plays",AH!$F:$F,"failed")</f>
        <v>11</v>
      </c>
      <c r="D7">
        <f>COUNTIFS(AH!$D:$D,"&gt;=20000",AH!F:F,"&lt;25000",AH!$T:$T,"plays",AH!$F:$F,"canceled")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9" x14ac:dyDescent="0.25">
      <c r="A8" t="s">
        <v>8377</v>
      </c>
      <c r="B8">
        <f>COUNTIFS(AH!$D:$D,"&gt;=25000",AH!D:D,"&lt;30000",AH!$T:$T,"plays",AH!$F:$F,"successful")</f>
        <v>1</v>
      </c>
      <c r="C8">
        <f>COUNTIFS(AH!$D:$D,"&gt;=25000",AH!D:D,"&lt;30000",AH!$T:$T,"plays",AH!$F:$F,"failed")</f>
        <v>4</v>
      </c>
      <c r="D8">
        <f>COUNTIFS(AH!$D:$D,"&gt;=25000",AH!F:F,"&lt;30000",AH!$T:$T,"plays",AH!$F:$F,"canceled")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9" x14ac:dyDescent="0.25">
      <c r="A9" t="s">
        <v>8378</v>
      </c>
      <c r="B9">
        <f>COUNTIFS(AH!$D:$D,"&gt;=30000",AH!D:D,"&lt;35000",AH!$T:$T,"plays",AH!$F:$F,"successful")</f>
        <v>3</v>
      </c>
      <c r="C9">
        <f>COUNTIFS(AH!$D:$D,"&gt;=30000",AH!D:D,"&lt;35000",AH!$T:$T,"plays",AH!$F:$F,"failed")</f>
        <v>8</v>
      </c>
      <c r="D9">
        <f>COUNTIFS(AH!$D:$D,"&gt;=30000",AH!F:F,"&lt;35000",AH!$T:$T,"plays",AH!$F:$F,"canceled")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9" x14ac:dyDescent="0.25">
      <c r="A10" t="s">
        <v>8379</v>
      </c>
      <c r="B10">
        <f>COUNTIFS(AH!$D:$D,"&gt;=35000",AH!D:D,"&lt;40000",AH!$T:$T,"plays",AH!$F:$F,"successful")</f>
        <v>4</v>
      </c>
      <c r="C10">
        <f>COUNTIFS(AH!$D:$D,"&gt;=35000",AH!D:D,"&lt;40000",AH!$T:$T,"plays",AH!$F:$F,"failed")</f>
        <v>2</v>
      </c>
      <c r="D10">
        <f>COUNTIFS(AH!$D:$D,"&gt;=35000",AH!F:F,"&lt;40000",AH!$T:$T,"plays",AH!$F:$F,"canceled")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9" x14ac:dyDescent="0.25">
      <c r="A11" t="s">
        <v>8380</v>
      </c>
      <c r="B11">
        <f>COUNTIFS(AH!$D:$D,"&gt;=40000",AH!D:D,"&lt;45000",AH!$T:$T,"plays",AH!$F:$F,"successful")</f>
        <v>2</v>
      </c>
      <c r="C11">
        <f>COUNTIFS(AH!$D:$D,"&gt;=40000",AH!D:D,"&lt;45000",AH!$T:$T,"plays",AH!$F:$F,"failed")</f>
        <v>1</v>
      </c>
      <c r="D11">
        <f>COUNTIFS(AH!$D:$D,"&gt;=40000",AH!F:F,"&lt;45000",AH!$T:$T,"plays",AH!$F:$F,"canceled")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9" x14ac:dyDescent="0.25">
      <c r="A12" t="s">
        <v>8381</v>
      </c>
      <c r="B12">
        <f>COUNTIFS(AH!$D:$D,"&gt;=45000",AH!D:D,"&lt;50000",AH!$T:$T,"plays",AH!$F:$F,"successful")</f>
        <v>0</v>
      </c>
      <c r="C12">
        <f>COUNTIFS(AH!$D:$D,"&gt;=45000",AH!D:D,"&lt;50000",AH!$T:$T,"plays",AH!$F:$F,"failed")</f>
        <v>1</v>
      </c>
      <c r="D12">
        <f>COUNTIFS(AH!$D:$D,"&gt;=45000",AH!F:F,"&lt;50000",AH!$T:$T,"plays",AH!$F:$F,"canceled")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9" x14ac:dyDescent="0.25">
      <c r="A13" t="s">
        <v>8400</v>
      </c>
      <c r="B13">
        <f>COUNTIFS(AH!$D:$D,"&gt;=50000",AH!$T:$T,"plays",AH!$F:$F,"successful")</f>
        <v>2</v>
      </c>
      <c r="C13">
        <f>COUNTIFS(AH!$D:$D,"&gt;=50000",AH!$T:$T,"plays",AH!$F:$F,"failed")</f>
        <v>14</v>
      </c>
      <c r="D13">
        <f>COUNTIFS(AH!$D:$D,"&gt;=50000",AH!F:F,"&gt;0",AH!$T:$T,"plays",AH!$F:$F,"canceled")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D30E9-9C15-48AB-A71A-02458EE0BCE5}">
  <dimension ref="A1:E18"/>
  <sheetViews>
    <sheetView workbookViewId="0">
      <selection activeCell="H30" sqref="H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</cols>
  <sheetData>
    <row r="1" spans="1:5" x14ac:dyDescent="0.25">
      <c r="A1" s="14" t="s">
        <v>8361</v>
      </c>
      <c r="B1" t="s">
        <v>8318</v>
      </c>
    </row>
    <row r="2" spans="1:5" x14ac:dyDescent="0.25">
      <c r="A2" s="14" t="s">
        <v>8383</v>
      </c>
      <c r="B2" t="s">
        <v>8382</v>
      </c>
    </row>
    <row r="4" spans="1:5" x14ac:dyDescent="0.25">
      <c r="A4" s="14" t="s">
        <v>8399</v>
      </c>
      <c r="B4" s="14" t="s">
        <v>8384</v>
      </c>
    </row>
    <row r="5" spans="1:5" x14ac:dyDescent="0.25">
      <c r="A5" s="14" t="s">
        <v>8386</v>
      </c>
      <c r="B5" t="s">
        <v>8218</v>
      </c>
      <c r="C5" t="s">
        <v>8220</v>
      </c>
      <c r="D5" t="s">
        <v>8219</v>
      </c>
      <c r="E5" t="s">
        <v>8385</v>
      </c>
    </row>
    <row r="6" spans="1:5" x14ac:dyDescent="0.25">
      <c r="A6" s="15" t="s">
        <v>8393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15" t="s">
        <v>8394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15" t="s">
        <v>8395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15" t="s">
        <v>8396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15" t="s">
        <v>8387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15" t="s">
        <v>8397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15" t="s">
        <v>8388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15" t="s">
        <v>8389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15" t="s">
        <v>8390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15" t="s">
        <v>8391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15" t="s">
        <v>8392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15" t="s">
        <v>8398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15" t="s">
        <v>8385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AH</vt:lpstr>
      <vt:lpstr>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Luke X</cp:lastModifiedBy>
  <dcterms:created xsi:type="dcterms:W3CDTF">2017-04-20T15:17:24Z</dcterms:created>
  <dcterms:modified xsi:type="dcterms:W3CDTF">2021-08-24T01:16:55Z</dcterms:modified>
</cp:coreProperties>
</file>